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정보통신3\"/>
    </mc:Choice>
  </mc:AlternateContent>
  <xr:revisionPtr revIDLastSave="0" documentId="13_ncr:1_{38947504-8F64-4626-ADB3-B3A4D0C86C9E}" xr6:coauthVersionLast="47" xr6:coauthVersionMax="47" xr10:uidLastSave="{00000000-0000-0000-0000-000000000000}"/>
  <bookViews>
    <workbookView xWindow="-108" yWindow="-108" windowWidth="23256" windowHeight="1245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65" i="2" l="1"/>
  <c r="AE165" i="2"/>
  <c r="AF165" i="2"/>
  <c r="AD128" i="2"/>
  <c r="AE128" i="2"/>
  <c r="AF128" i="2"/>
  <c r="AD73" i="2"/>
  <c r="AE73" i="2"/>
  <c r="AF73" i="2"/>
  <c r="AD74" i="2"/>
  <c r="AE74" i="2"/>
  <c r="AF74" i="2"/>
  <c r="AD75" i="2"/>
  <c r="AE75" i="2"/>
  <c r="AF75" i="2"/>
  <c r="AD179" i="2"/>
  <c r="AE179" i="2"/>
  <c r="AF179" i="2"/>
  <c r="AD141" i="2"/>
  <c r="AE141" i="2"/>
  <c r="AF141" i="2"/>
  <c r="AD103" i="2"/>
  <c r="AE103" i="2"/>
  <c r="AF103" i="2"/>
  <c r="AD94" i="2"/>
  <c r="AE94" i="2"/>
  <c r="AF94" i="2"/>
  <c r="AD134" i="2"/>
  <c r="AE134" i="2"/>
  <c r="AF134" i="2"/>
  <c r="AD95" i="2"/>
  <c r="AE95" i="2"/>
  <c r="AF95" i="2"/>
  <c r="AD86" i="2"/>
  <c r="AE86" i="2"/>
  <c r="AF86" i="2"/>
  <c r="AD80" i="2"/>
  <c r="AE80" i="2"/>
  <c r="AF80" i="2"/>
  <c r="AD116" i="2"/>
  <c r="AE116" i="2"/>
  <c r="AF116" i="2"/>
  <c r="AD171" i="2"/>
  <c r="AE171" i="2"/>
  <c r="AF171" i="2"/>
  <c r="AD183" i="2"/>
  <c r="AE183" i="2"/>
  <c r="AF183" i="2"/>
  <c r="AD121" i="2"/>
  <c r="AE121" i="2"/>
  <c r="AF121" i="2"/>
  <c r="AD135" i="2"/>
  <c r="AE135" i="2"/>
  <c r="AF135" i="2"/>
  <c r="AD175" i="2"/>
  <c r="AE175" i="2"/>
  <c r="AF175" i="2"/>
  <c r="AD166" i="2"/>
  <c r="AE166" i="2"/>
  <c r="AF166" i="2"/>
  <c r="AD167" i="2"/>
  <c r="AE167" i="2"/>
  <c r="AF167" i="2"/>
  <c r="AD198" i="2"/>
  <c r="AE198" i="2"/>
  <c r="AF198" i="2"/>
  <c r="AD184" i="2"/>
  <c r="AE184" i="2"/>
  <c r="AF184" i="2"/>
  <c r="AD188" i="2"/>
  <c r="AE188" i="2"/>
  <c r="AF188" i="2"/>
  <c r="AD160" i="2"/>
  <c r="AE160" i="2"/>
  <c r="AF160" i="2"/>
  <c r="AD200" i="2"/>
  <c r="AE200" i="2"/>
  <c r="AF200" i="2"/>
  <c r="AD161" i="2"/>
  <c r="AE161" i="2"/>
  <c r="AF161" i="2"/>
  <c r="AD180" i="2"/>
  <c r="AE180" i="2"/>
  <c r="AF180" i="2"/>
  <c r="AD189" i="2"/>
  <c r="AE189" i="2"/>
  <c r="AF189" i="2"/>
  <c r="AD195" i="2"/>
  <c r="AE195" i="2"/>
  <c r="AF195" i="2"/>
  <c r="AD63" i="2"/>
  <c r="AE63" i="2"/>
  <c r="AF63" i="2"/>
  <c r="AD190" i="2"/>
  <c r="AE190" i="2"/>
  <c r="AF190" i="2"/>
  <c r="AD148" i="2"/>
  <c r="AE148" i="2"/>
  <c r="AF148" i="2"/>
  <c r="AD185" i="2"/>
  <c r="AE185" i="2"/>
  <c r="AF185" i="2"/>
  <c r="AD168" i="2"/>
  <c r="AE168" i="2"/>
  <c r="AF168" i="2"/>
  <c r="AD59" i="2"/>
  <c r="AE59" i="2"/>
  <c r="AF59" i="2"/>
  <c r="AD76" i="2"/>
  <c r="AE76" i="2"/>
  <c r="AF76" i="2"/>
  <c r="AD202" i="2"/>
  <c r="AE202" i="2"/>
  <c r="AF202" i="2"/>
  <c r="AD38" i="2"/>
  <c r="AE38" i="2"/>
  <c r="AF38" i="2"/>
  <c r="AD155" i="2"/>
  <c r="AE155" i="2"/>
  <c r="AF155" i="2"/>
  <c r="AD196" i="2"/>
  <c r="AE196" i="2"/>
  <c r="AF196" i="2"/>
  <c r="AD176" i="2"/>
  <c r="AE176" i="2"/>
  <c r="AF176" i="2"/>
  <c r="AD169" i="2"/>
  <c r="AE169" i="2"/>
  <c r="AF169" i="2"/>
  <c r="AD107" i="2"/>
  <c r="AE107" i="2"/>
  <c r="AF107" i="2"/>
  <c r="AD197" i="2"/>
  <c r="AE197" i="2"/>
  <c r="AF197" i="2"/>
  <c r="AD45" i="2"/>
  <c r="AE45" i="2"/>
  <c r="AF45" i="2"/>
  <c r="AD136" i="2"/>
  <c r="AE136" i="2"/>
  <c r="AF136" i="2"/>
  <c r="AD96" i="2"/>
  <c r="AE96" i="2"/>
  <c r="AF96" i="2"/>
  <c r="AD42" i="2"/>
  <c r="AE42" i="2"/>
  <c r="AF42" i="2"/>
  <c r="AD145" i="2"/>
  <c r="AE145" i="2"/>
  <c r="AF145" i="2"/>
  <c r="AD97" i="2"/>
  <c r="AE97" i="2"/>
  <c r="AF97" i="2"/>
  <c r="AD137" i="2"/>
  <c r="AE137" i="2"/>
  <c r="AF137" i="2"/>
  <c r="AD201" i="2"/>
  <c r="AE201" i="2"/>
  <c r="AF201" i="2"/>
  <c r="AD182" i="2"/>
  <c r="AE182" i="2"/>
  <c r="AF182" i="2"/>
  <c r="AD111" i="2"/>
  <c r="AE111" i="2"/>
  <c r="AF111" i="2"/>
  <c r="AD46" i="2"/>
  <c r="AE46" i="2"/>
  <c r="AF46" i="2"/>
  <c r="AD192" i="2"/>
  <c r="AE192" i="2"/>
  <c r="AF192" i="2"/>
  <c r="AD43" i="2"/>
  <c r="AE43" i="2"/>
  <c r="AF43" i="2"/>
  <c r="AD117" i="2"/>
  <c r="AE117" i="2"/>
  <c r="AF117" i="2"/>
  <c r="AD108" i="2"/>
  <c r="AE108" i="2"/>
  <c r="AF108" i="2"/>
  <c r="AD112" i="2"/>
  <c r="AE112" i="2"/>
  <c r="AF112" i="2"/>
  <c r="AD149" i="2"/>
  <c r="AE149" i="2"/>
  <c r="AF149" i="2"/>
  <c r="AD172" i="2"/>
  <c r="AE172" i="2"/>
  <c r="AF172" i="2"/>
  <c r="AD64" i="2"/>
  <c r="AE64" i="2"/>
  <c r="AF64" i="2"/>
  <c r="AD109" i="2"/>
  <c r="AE109" i="2"/>
  <c r="AF109" i="2"/>
  <c r="AD5" i="2"/>
  <c r="AE5" i="2"/>
  <c r="AF5" i="2"/>
  <c r="AD51" i="2"/>
  <c r="AE51" i="2"/>
  <c r="AF51" i="2"/>
  <c r="AD87" i="2"/>
  <c r="AE87" i="2"/>
  <c r="AF87" i="2"/>
  <c r="AD65" i="2"/>
  <c r="AE65" i="2"/>
  <c r="AF65" i="2"/>
  <c r="AD60" i="2"/>
  <c r="AE60" i="2"/>
  <c r="AF60" i="2"/>
  <c r="AD77" i="2"/>
  <c r="AE77" i="2"/>
  <c r="AF77" i="2"/>
  <c r="AD162" i="2"/>
  <c r="AE162" i="2"/>
  <c r="AF162" i="2"/>
  <c r="AD104" i="2"/>
  <c r="AE104" i="2"/>
  <c r="AF104" i="2"/>
  <c r="AD191" i="2"/>
  <c r="AE191" i="2"/>
  <c r="AF191" i="2"/>
  <c r="AD124" i="2"/>
  <c r="AE124" i="2"/>
  <c r="AF124" i="2"/>
  <c r="AD193" i="2"/>
  <c r="AE193" i="2"/>
  <c r="AF193" i="2"/>
  <c r="AD78" i="2"/>
  <c r="AE78" i="2"/>
  <c r="AF78" i="2"/>
  <c r="AD156" i="2"/>
  <c r="AE156" i="2"/>
  <c r="AF156" i="2"/>
  <c r="AD157" i="2"/>
  <c r="AE157" i="2"/>
  <c r="AF157" i="2"/>
  <c r="AD163" i="2"/>
  <c r="AE163" i="2"/>
  <c r="AF163" i="2"/>
  <c r="AD142" i="2"/>
  <c r="AE142" i="2"/>
  <c r="AF142" i="2"/>
  <c r="AD129" i="2"/>
  <c r="AE129" i="2"/>
  <c r="AF129" i="2"/>
  <c r="AD34" i="2"/>
  <c r="AE34" i="2"/>
  <c r="AF34" i="2"/>
  <c r="AD88" i="2"/>
  <c r="AE88" i="2"/>
  <c r="AF88" i="2"/>
  <c r="AD66" i="2"/>
  <c r="AE66" i="2"/>
  <c r="AF66" i="2"/>
  <c r="AD36" i="2"/>
  <c r="AE36" i="2"/>
  <c r="AF36" i="2"/>
  <c r="AD146" i="2"/>
  <c r="AE146" i="2"/>
  <c r="AF146" i="2"/>
  <c r="AD22" i="2"/>
  <c r="AE22" i="2"/>
  <c r="AF22" i="2"/>
  <c r="AD113" i="2"/>
  <c r="AE113" i="2"/>
  <c r="AF113" i="2"/>
  <c r="AD138" i="2"/>
  <c r="AE138" i="2"/>
  <c r="AF138" i="2"/>
  <c r="AD130" i="2"/>
  <c r="AE130" i="2"/>
  <c r="AF130" i="2"/>
  <c r="AD122" i="2"/>
  <c r="AE122" i="2"/>
  <c r="AF122" i="2"/>
  <c r="AD61" i="2"/>
  <c r="AE61" i="2"/>
  <c r="AF61" i="2"/>
  <c r="AD84" i="2"/>
  <c r="AE84" i="2"/>
  <c r="AF84" i="2"/>
  <c r="AD56" i="2"/>
  <c r="AE56" i="2"/>
  <c r="AF56" i="2"/>
  <c r="AD10" i="2"/>
  <c r="AE10" i="2"/>
  <c r="AF10" i="2"/>
  <c r="AD39" i="2"/>
  <c r="AE39" i="2"/>
  <c r="AF39" i="2"/>
  <c r="AD29" i="2"/>
  <c r="AE29" i="2"/>
  <c r="AF29" i="2"/>
  <c r="AD32" i="2"/>
  <c r="AE32" i="2"/>
  <c r="AF32" i="2"/>
  <c r="AD52" i="2"/>
  <c r="AE52" i="2"/>
  <c r="AF52" i="2"/>
  <c r="AD18" i="2"/>
  <c r="AE18" i="2"/>
  <c r="AF18" i="2"/>
  <c r="AD98" i="2"/>
  <c r="AE98" i="2"/>
  <c r="AF98" i="2"/>
  <c r="AD118" i="2"/>
  <c r="AE118" i="2"/>
  <c r="AF118" i="2"/>
  <c r="AD57" i="2"/>
  <c r="AE57" i="2"/>
  <c r="AF57" i="2"/>
  <c r="AD53" i="2"/>
  <c r="AE53" i="2"/>
  <c r="AF53" i="2"/>
  <c r="AD47" i="2"/>
  <c r="AE47" i="2"/>
  <c r="AF47" i="2"/>
  <c r="AD17" i="2"/>
  <c r="AE17" i="2"/>
  <c r="AF17" i="2"/>
  <c r="AD23" i="2"/>
  <c r="AE23" i="2"/>
  <c r="AF23" i="2"/>
  <c r="AD30" i="2"/>
  <c r="AE30" i="2"/>
  <c r="AF30" i="2"/>
  <c r="AD19" i="2"/>
  <c r="AE19" i="2"/>
  <c r="AF19" i="2"/>
  <c r="AD11" i="2"/>
  <c r="AE11" i="2"/>
  <c r="AF11" i="2"/>
  <c r="AD99" i="2"/>
  <c r="AE99" i="2"/>
  <c r="AF99" i="2"/>
  <c r="AD40" i="2"/>
  <c r="AE40" i="2"/>
  <c r="AF40" i="2"/>
  <c r="AD67" i="2"/>
  <c r="AE67" i="2"/>
  <c r="AF67" i="2"/>
  <c r="AD89" i="2"/>
  <c r="AE89" i="2"/>
  <c r="AF89" i="2"/>
  <c r="AD41" i="2"/>
  <c r="AE41" i="2"/>
  <c r="AF41" i="2"/>
  <c r="AD79" i="2"/>
  <c r="AE79" i="2"/>
  <c r="AF79" i="2"/>
  <c r="AD44" i="2"/>
  <c r="AE44" i="2"/>
  <c r="AF44" i="2"/>
  <c r="AD114" i="2"/>
  <c r="AE114" i="2"/>
  <c r="AF114" i="2"/>
  <c r="AD119" i="2"/>
  <c r="AE119" i="2"/>
  <c r="AF119" i="2"/>
  <c r="AD158" i="2"/>
  <c r="AE158" i="2"/>
  <c r="AF158" i="2"/>
  <c r="AD120" i="2"/>
  <c r="AE120" i="2"/>
  <c r="AF120" i="2"/>
  <c r="AD54" i="2"/>
  <c r="AE54" i="2"/>
  <c r="AF54" i="2"/>
  <c r="AD20" i="2"/>
  <c r="AE20" i="2"/>
  <c r="AF20" i="2"/>
  <c r="AD186" i="2"/>
  <c r="AE186" i="2"/>
  <c r="AF186" i="2"/>
  <c r="AD150" i="2"/>
  <c r="AE150" i="2"/>
  <c r="AF150" i="2"/>
  <c r="AD187" i="2"/>
  <c r="AE187" i="2"/>
  <c r="AF187" i="2"/>
  <c r="AD194" i="2"/>
  <c r="AE194" i="2"/>
  <c r="AF194" i="2"/>
  <c r="AD151" i="2"/>
  <c r="AE151" i="2"/>
  <c r="AF151" i="2"/>
  <c r="AD159" i="2"/>
  <c r="AE159" i="2"/>
  <c r="AF159" i="2"/>
  <c r="AD199" i="2"/>
  <c r="AE199" i="2"/>
  <c r="AF199" i="2"/>
  <c r="AD177" i="2"/>
  <c r="AE177" i="2"/>
  <c r="AF177" i="2"/>
  <c r="AD170" i="2"/>
  <c r="AE170" i="2"/>
  <c r="AF170" i="2"/>
  <c r="AD147" i="2"/>
  <c r="AE147" i="2"/>
  <c r="AF147" i="2"/>
  <c r="AD131" i="2"/>
  <c r="AE131" i="2"/>
  <c r="AF131" i="2"/>
  <c r="AD58" i="2"/>
  <c r="AE58" i="2"/>
  <c r="AF58" i="2"/>
  <c r="AD123" i="2"/>
  <c r="AE123" i="2"/>
  <c r="AF123" i="2"/>
  <c r="AD21" i="2"/>
  <c r="AE21" i="2"/>
  <c r="AF21" i="2"/>
  <c r="AD81" i="2"/>
  <c r="AE81" i="2"/>
  <c r="AF81" i="2"/>
  <c r="AD152" i="2"/>
  <c r="AE152" i="2"/>
  <c r="AF152" i="2"/>
  <c r="AD25" i="2"/>
  <c r="AE25" i="2"/>
  <c r="AF25" i="2"/>
  <c r="AD69" i="2"/>
  <c r="AE69" i="2"/>
  <c r="AF69" i="2"/>
  <c r="AD70" i="2"/>
  <c r="AE70" i="2"/>
  <c r="AF70" i="2"/>
  <c r="AD62" i="2"/>
  <c r="AE62" i="2"/>
  <c r="AF62" i="2"/>
  <c r="AD15" i="2"/>
  <c r="AE15" i="2"/>
  <c r="AF15" i="2"/>
  <c r="AD48" i="2"/>
  <c r="AE48" i="2"/>
  <c r="AF48" i="2"/>
  <c r="AD110" i="2"/>
  <c r="AE110" i="2"/>
  <c r="AF110" i="2"/>
  <c r="AD90" i="2"/>
  <c r="AE90" i="2"/>
  <c r="AF90" i="2"/>
  <c r="AD49" i="2"/>
  <c r="AE49" i="2"/>
  <c r="AF49" i="2"/>
  <c r="AD82" i="2"/>
  <c r="AE82" i="2"/>
  <c r="AF82" i="2"/>
  <c r="AD4" i="2"/>
  <c r="AE4" i="2"/>
  <c r="AF4" i="2"/>
  <c r="AD12" i="2"/>
  <c r="AE12" i="2"/>
  <c r="AF12" i="2"/>
  <c r="AD3" i="2"/>
  <c r="AE3" i="2"/>
  <c r="AF3" i="2"/>
  <c r="AD173" i="2"/>
  <c r="AE173" i="2"/>
  <c r="AF173" i="2"/>
  <c r="AD6" i="2"/>
  <c r="AE6" i="2"/>
  <c r="AF6" i="2"/>
  <c r="AD139" i="2"/>
  <c r="AE139" i="2"/>
  <c r="AF139" i="2"/>
  <c r="AD33" i="2"/>
  <c r="AE33" i="2"/>
  <c r="AF33" i="2"/>
  <c r="AD37" i="2"/>
  <c r="AE37" i="2"/>
  <c r="AF37" i="2"/>
  <c r="AD7" i="2"/>
  <c r="AE7" i="2"/>
  <c r="AF7" i="2"/>
  <c r="AD100" i="2"/>
  <c r="AE100" i="2"/>
  <c r="AF100" i="2"/>
  <c r="AD91" i="2"/>
  <c r="AE91" i="2"/>
  <c r="AF91" i="2"/>
  <c r="AD83" i="2"/>
  <c r="AE83" i="2"/>
  <c r="AF83" i="2"/>
  <c r="AD101" i="2"/>
  <c r="AE101" i="2"/>
  <c r="AF101" i="2"/>
  <c r="AD85" i="2"/>
  <c r="AE85" i="2"/>
  <c r="AF85" i="2"/>
  <c r="AD71" i="2"/>
  <c r="AE71" i="2"/>
  <c r="AF71" i="2"/>
  <c r="AD55" i="2"/>
  <c r="AE55" i="2"/>
  <c r="AF55" i="2"/>
  <c r="AD102" i="2"/>
  <c r="AE102" i="2"/>
  <c r="AF102" i="2"/>
  <c r="AD153" i="2"/>
  <c r="AE153" i="2"/>
  <c r="AF153" i="2"/>
  <c r="AD181" i="2"/>
  <c r="AE181" i="2"/>
  <c r="AF181" i="2"/>
  <c r="AD143" i="2"/>
  <c r="AE143" i="2"/>
  <c r="AF143" i="2"/>
  <c r="AD154" i="2"/>
  <c r="AE154" i="2"/>
  <c r="AF154" i="2"/>
  <c r="AD174" i="2"/>
  <c r="AE174" i="2"/>
  <c r="AF174" i="2"/>
  <c r="AD125" i="2"/>
  <c r="AE125" i="2"/>
  <c r="AF125" i="2"/>
  <c r="AD203" i="2"/>
  <c r="AE203" i="2"/>
  <c r="AF203" i="2"/>
  <c r="AD92" i="2"/>
  <c r="AE92" i="2"/>
  <c r="AF92" i="2"/>
  <c r="AD26" i="2"/>
  <c r="AE26" i="2"/>
  <c r="AF26" i="2"/>
  <c r="AD164" i="2"/>
  <c r="AE164" i="2"/>
  <c r="AF164" i="2"/>
  <c r="AD105" i="2"/>
  <c r="AE105" i="2"/>
  <c r="AF105" i="2"/>
  <c r="AD106" i="2"/>
  <c r="AE106" i="2"/>
  <c r="AF106" i="2"/>
  <c r="AD8" i="2"/>
  <c r="AE8" i="2"/>
  <c r="AF8" i="2"/>
  <c r="AD16" i="2"/>
  <c r="AE16" i="2"/>
  <c r="AF16" i="2"/>
  <c r="AD24" i="2"/>
  <c r="AE24" i="2"/>
  <c r="AF24" i="2"/>
  <c r="AD93" i="2"/>
  <c r="AE93" i="2"/>
  <c r="AF93" i="2"/>
  <c r="AD115" i="2"/>
  <c r="AE115" i="2"/>
  <c r="AF115" i="2"/>
  <c r="AD13" i="2"/>
  <c r="AE13" i="2"/>
  <c r="AF13" i="2"/>
  <c r="AD68" i="2"/>
  <c r="AE68" i="2"/>
  <c r="AF68" i="2"/>
  <c r="AD132" i="2"/>
  <c r="AE132" i="2"/>
  <c r="AF132" i="2"/>
  <c r="AD126" i="2"/>
  <c r="AE126" i="2"/>
  <c r="AF126" i="2"/>
  <c r="AD31" i="2"/>
  <c r="AE31" i="2"/>
  <c r="AF31" i="2"/>
  <c r="AD178" i="2"/>
  <c r="AE178" i="2"/>
  <c r="AF178" i="2"/>
  <c r="AD133" i="2"/>
  <c r="AE133" i="2"/>
  <c r="AF133" i="2"/>
  <c r="AD14" i="2"/>
  <c r="AE14" i="2"/>
  <c r="AF14" i="2"/>
  <c r="AD127" i="2"/>
  <c r="AE127" i="2"/>
  <c r="AF127" i="2"/>
  <c r="AD50" i="2"/>
  <c r="AE50" i="2"/>
  <c r="AF50" i="2"/>
  <c r="AD35" i="2"/>
  <c r="AE35" i="2"/>
  <c r="AF35" i="2"/>
  <c r="AD72" i="2"/>
  <c r="AE72" i="2"/>
  <c r="AF72" i="2"/>
  <c r="AD27" i="2"/>
  <c r="AE27" i="2"/>
  <c r="AF27" i="2"/>
  <c r="AD28" i="2"/>
  <c r="AE28" i="2"/>
  <c r="AF28" i="2"/>
  <c r="AD9" i="2"/>
  <c r="AE9" i="2"/>
  <c r="AF9" i="2"/>
  <c r="AD144" i="2"/>
  <c r="AE144" i="2"/>
  <c r="AF144"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K165" i="2"/>
  <c r="L165" i="2"/>
  <c r="M165" i="2"/>
  <c r="N165" i="2"/>
  <c r="O165" i="2"/>
  <c r="P165" i="2"/>
  <c r="Q165" i="2"/>
  <c r="R165" i="2"/>
  <c r="S165" i="2"/>
  <c r="T165" i="2"/>
  <c r="U165" i="2"/>
  <c r="V165" i="2"/>
  <c r="K128" i="2"/>
  <c r="L128" i="2"/>
  <c r="M128" i="2"/>
  <c r="N128" i="2"/>
  <c r="O128" i="2"/>
  <c r="P128" i="2"/>
  <c r="Q128" i="2"/>
  <c r="R128" i="2"/>
  <c r="S128" i="2"/>
  <c r="T128" i="2"/>
  <c r="U128" i="2"/>
  <c r="V128" i="2"/>
  <c r="K73" i="2"/>
  <c r="L73" i="2"/>
  <c r="M73" i="2"/>
  <c r="N73" i="2"/>
  <c r="O73" i="2"/>
  <c r="P73" i="2"/>
  <c r="Q73" i="2"/>
  <c r="R73" i="2"/>
  <c r="S73" i="2"/>
  <c r="T73" i="2"/>
  <c r="U73" i="2"/>
  <c r="V73" i="2"/>
  <c r="K74" i="2"/>
  <c r="L74" i="2"/>
  <c r="M74" i="2"/>
  <c r="N74" i="2"/>
  <c r="O74" i="2"/>
  <c r="P74" i="2"/>
  <c r="Q74" i="2"/>
  <c r="R74" i="2"/>
  <c r="S74" i="2"/>
  <c r="T74" i="2"/>
  <c r="U74" i="2"/>
  <c r="V74" i="2"/>
  <c r="K75" i="2"/>
  <c r="L75" i="2"/>
  <c r="M75" i="2"/>
  <c r="N75" i="2"/>
  <c r="O75" i="2"/>
  <c r="P75" i="2"/>
  <c r="Q75" i="2"/>
  <c r="R75" i="2"/>
  <c r="S75" i="2"/>
  <c r="T75" i="2"/>
  <c r="U75" i="2"/>
  <c r="V75" i="2"/>
  <c r="K179" i="2"/>
  <c r="L179" i="2"/>
  <c r="M179" i="2"/>
  <c r="N179" i="2"/>
  <c r="O179" i="2"/>
  <c r="P179" i="2"/>
  <c r="Q179" i="2"/>
  <c r="R179" i="2"/>
  <c r="S179" i="2"/>
  <c r="T179" i="2"/>
  <c r="U179" i="2"/>
  <c r="V179" i="2"/>
  <c r="K141" i="2"/>
  <c r="L141" i="2"/>
  <c r="M141" i="2"/>
  <c r="N141" i="2"/>
  <c r="O141" i="2"/>
  <c r="P141" i="2"/>
  <c r="Q141" i="2"/>
  <c r="R141" i="2"/>
  <c r="S141" i="2"/>
  <c r="T141" i="2"/>
  <c r="U141" i="2"/>
  <c r="V141" i="2"/>
  <c r="K103" i="2"/>
  <c r="L103" i="2"/>
  <c r="M103" i="2"/>
  <c r="N103" i="2"/>
  <c r="O103" i="2"/>
  <c r="P103" i="2"/>
  <c r="Q103" i="2"/>
  <c r="R103" i="2"/>
  <c r="S103" i="2"/>
  <c r="T103" i="2"/>
  <c r="U103" i="2"/>
  <c r="V103" i="2"/>
  <c r="K94" i="2"/>
  <c r="L94" i="2"/>
  <c r="M94" i="2"/>
  <c r="N94" i="2"/>
  <c r="O94" i="2"/>
  <c r="P94" i="2"/>
  <c r="Q94" i="2"/>
  <c r="R94" i="2"/>
  <c r="S94" i="2"/>
  <c r="T94" i="2"/>
  <c r="U94" i="2"/>
  <c r="V94" i="2"/>
  <c r="K134" i="2"/>
  <c r="L134" i="2"/>
  <c r="M134" i="2"/>
  <c r="N134" i="2"/>
  <c r="O134" i="2"/>
  <c r="P134" i="2"/>
  <c r="Q134" i="2"/>
  <c r="R134" i="2"/>
  <c r="S134" i="2"/>
  <c r="T134" i="2"/>
  <c r="U134" i="2"/>
  <c r="V134" i="2"/>
  <c r="K95" i="2"/>
  <c r="L95" i="2"/>
  <c r="M95" i="2"/>
  <c r="N95" i="2"/>
  <c r="O95" i="2"/>
  <c r="P95" i="2"/>
  <c r="Q95" i="2"/>
  <c r="R95" i="2"/>
  <c r="S95" i="2"/>
  <c r="T95" i="2"/>
  <c r="U95" i="2"/>
  <c r="V95" i="2"/>
  <c r="K86" i="2"/>
  <c r="L86" i="2"/>
  <c r="M86" i="2"/>
  <c r="N86" i="2"/>
  <c r="O86" i="2"/>
  <c r="P86" i="2"/>
  <c r="Q86" i="2"/>
  <c r="R86" i="2"/>
  <c r="S86" i="2"/>
  <c r="T86" i="2"/>
  <c r="U86" i="2"/>
  <c r="V86" i="2"/>
  <c r="K80" i="2"/>
  <c r="L80" i="2"/>
  <c r="M80" i="2"/>
  <c r="N80" i="2"/>
  <c r="O80" i="2"/>
  <c r="P80" i="2"/>
  <c r="Q80" i="2"/>
  <c r="R80" i="2"/>
  <c r="S80" i="2"/>
  <c r="T80" i="2"/>
  <c r="U80" i="2"/>
  <c r="V80" i="2"/>
  <c r="K116" i="2"/>
  <c r="L116" i="2"/>
  <c r="M116" i="2"/>
  <c r="N116" i="2"/>
  <c r="O116" i="2"/>
  <c r="P116" i="2"/>
  <c r="Q116" i="2"/>
  <c r="R116" i="2"/>
  <c r="S116" i="2"/>
  <c r="T116" i="2"/>
  <c r="U116" i="2"/>
  <c r="V116" i="2"/>
  <c r="K171" i="2"/>
  <c r="L171" i="2"/>
  <c r="M171" i="2"/>
  <c r="N171" i="2"/>
  <c r="O171" i="2"/>
  <c r="P171" i="2"/>
  <c r="Q171" i="2"/>
  <c r="R171" i="2"/>
  <c r="S171" i="2"/>
  <c r="T171" i="2"/>
  <c r="U171" i="2"/>
  <c r="V171" i="2"/>
  <c r="K183" i="2"/>
  <c r="L183" i="2"/>
  <c r="M183" i="2"/>
  <c r="N183" i="2"/>
  <c r="O183" i="2"/>
  <c r="P183" i="2"/>
  <c r="Q183" i="2"/>
  <c r="R183" i="2"/>
  <c r="S183" i="2"/>
  <c r="T183" i="2"/>
  <c r="U183" i="2"/>
  <c r="V183" i="2"/>
  <c r="K121" i="2"/>
  <c r="L121" i="2"/>
  <c r="M121" i="2"/>
  <c r="N121" i="2"/>
  <c r="O121" i="2"/>
  <c r="P121" i="2"/>
  <c r="Q121" i="2"/>
  <c r="R121" i="2"/>
  <c r="S121" i="2"/>
  <c r="T121" i="2"/>
  <c r="U121" i="2"/>
  <c r="V121" i="2"/>
  <c r="K135" i="2"/>
  <c r="L135" i="2"/>
  <c r="M135" i="2"/>
  <c r="N135" i="2"/>
  <c r="O135" i="2"/>
  <c r="P135" i="2"/>
  <c r="Q135" i="2"/>
  <c r="R135" i="2"/>
  <c r="S135" i="2"/>
  <c r="T135" i="2"/>
  <c r="U135" i="2"/>
  <c r="V135" i="2"/>
  <c r="K175" i="2"/>
  <c r="L175" i="2"/>
  <c r="M175" i="2"/>
  <c r="N175" i="2"/>
  <c r="O175" i="2"/>
  <c r="P175" i="2"/>
  <c r="Q175" i="2"/>
  <c r="R175" i="2"/>
  <c r="S175" i="2"/>
  <c r="T175" i="2"/>
  <c r="U175" i="2"/>
  <c r="V175" i="2"/>
  <c r="K166" i="2"/>
  <c r="L166" i="2"/>
  <c r="M166" i="2"/>
  <c r="N166" i="2"/>
  <c r="O166" i="2"/>
  <c r="P166" i="2"/>
  <c r="Q166" i="2"/>
  <c r="R166" i="2"/>
  <c r="S166" i="2"/>
  <c r="T166" i="2"/>
  <c r="U166" i="2"/>
  <c r="V166" i="2"/>
  <c r="K167" i="2"/>
  <c r="L167" i="2"/>
  <c r="M167" i="2"/>
  <c r="N167" i="2"/>
  <c r="O167" i="2"/>
  <c r="P167" i="2"/>
  <c r="Q167" i="2"/>
  <c r="R167" i="2"/>
  <c r="S167" i="2"/>
  <c r="T167" i="2"/>
  <c r="U167" i="2"/>
  <c r="V167" i="2"/>
  <c r="K198" i="2"/>
  <c r="L198" i="2"/>
  <c r="M198" i="2"/>
  <c r="N198" i="2"/>
  <c r="O198" i="2"/>
  <c r="P198" i="2"/>
  <c r="Q198" i="2"/>
  <c r="R198" i="2"/>
  <c r="S198" i="2"/>
  <c r="T198" i="2"/>
  <c r="U198" i="2"/>
  <c r="V198" i="2"/>
  <c r="K184" i="2"/>
  <c r="L184" i="2"/>
  <c r="M184" i="2"/>
  <c r="N184" i="2"/>
  <c r="O184" i="2"/>
  <c r="P184" i="2"/>
  <c r="Q184" i="2"/>
  <c r="R184" i="2"/>
  <c r="S184" i="2"/>
  <c r="T184" i="2"/>
  <c r="U184" i="2"/>
  <c r="V184" i="2"/>
  <c r="K188" i="2"/>
  <c r="L188" i="2"/>
  <c r="M188" i="2"/>
  <c r="N188" i="2"/>
  <c r="O188" i="2"/>
  <c r="P188" i="2"/>
  <c r="Q188" i="2"/>
  <c r="R188" i="2"/>
  <c r="S188" i="2"/>
  <c r="T188" i="2"/>
  <c r="U188" i="2"/>
  <c r="V188" i="2"/>
  <c r="K160" i="2"/>
  <c r="L160" i="2"/>
  <c r="M160" i="2"/>
  <c r="N160" i="2"/>
  <c r="O160" i="2"/>
  <c r="P160" i="2"/>
  <c r="Q160" i="2"/>
  <c r="R160" i="2"/>
  <c r="S160" i="2"/>
  <c r="T160" i="2"/>
  <c r="U160" i="2"/>
  <c r="V160" i="2"/>
  <c r="K200" i="2"/>
  <c r="L200" i="2"/>
  <c r="M200" i="2"/>
  <c r="N200" i="2"/>
  <c r="O200" i="2"/>
  <c r="P200" i="2"/>
  <c r="Q200" i="2"/>
  <c r="R200" i="2"/>
  <c r="S200" i="2"/>
  <c r="T200" i="2"/>
  <c r="U200" i="2"/>
  <c r="V200" i="2"/>
  <c r="K161" i="2"/>
  <c r="L161" i="2"/>
  <c r="M161" i="2"/>
  <c r="N161" i="2"/>
  <c r="O161" i="2"/>
  <c r="P161" i="2"/>
  <c r="Q161" i="2"/>
  <c r="R161" i="2"/>
  <c r="S161" i="2"/>
  <c r="T161" i="2"/>
  <c r="U161" i="2"/>
  <c r="V161" i="2"/>
  <c r="K180" i="2"/>
  <c r="L180" i="2"/>
  <c r="M180" i="2"/>
  <c r="N180" i="2"/>
  <c r="O180" i="2"/>
  <c r="P180" i="2"/>
  <c r="Q180" i="2"/>
  <c r="R180" i="2"/>
  <c r="S180" i="2"/>
  <c r="T180" i="2"/>
  <c r="U180" i="2"/>
  <c r="V180" i="2"/>
  <c r="K189" i="2"/>
  <c r="L189" i="2"/>
  <c r="M189" i="2"/>
  <c r="N189" i="2"/>
  <c r="O189" i="2"/>
  <c r="P189" i="2"/>
  <c r="Q189" i="2"/>
  <c r="R189" i="2"/>
  <c r="S189" i="2"/>
  <c r="T189" i="2"/>
  <c r="U189" i="2"/>
  <c r="V189" i="2"/>
  <c r="K195" i="2"/>
  <c r="L195" i="2"/>
  <c r="M195" i="2"/>
  <c r="N195" i="2"/>
  <c r="O195" i="2"/>
  <c r="P195" i="2"/>
  <c r="Q195" i="2"/>
  <c r="R195" i="2"/>
  <c r="S195" i="2"/>
  <c r="T195" i="2"/>
  <c r="U195" i="2"/>
  <c r="V195" i="2"/>
  <c r="K63" i="2"/>
  <c r="L63" i="2"/>
  <c r="M63" i="2"/>
  <c r="N63" i="2"/>
  <c r="O63" i="2"/>
  <c r="P63" i="2"/>
  <c r="Q63" i="2"/>
  <c r="R63" i="2"/>
  <c r="S63" i="2"/>
  <c r="T63" i="2"/>
  <c r="U63" i="2"/>
  <c r="V63" i="2"/>
  <c r="K190" i="2"/>
  <c r="L190" i="2"/>
  <c r="M190" i="2"/>
  <c r="N190" i="2"/>
  <c r="O190" i="2"/>
  <c r="P190" i="2"/>
  <c r="Q190" i="2"/>
  <c r="R190" i="2"/>
  <c r="S190" i="2"/>
  <c r="T190" i="2"/>
  <c r="U190" i="2"/>
  <c r="V190" i="2"/>
  <c r="K148" i="2"/>
  <c r="L148" i="2"/>
  <c r="M148" i="2"/>
  <c r="N148" i="2"/>
  <c r="O148" i="2"/>
  <c r="P148" i="2"/>
  <c r="Q148" i="2"/>
  <c r="R148" i="2"/>
  <c r="S148" i="2"/>
  <c r="T148" i="2"/>
  <c r="U148" i="2"/>
  <c r="V148" i="2"/>
  <c r="K185" i="2"/>
  <c r="L185" i="2"/>
  <c r="M185" i="2"/>
  <c r="N185" i="2"/>
  <c r="O185" i="2"/>
  <c r="P185" i="2"/>
  <c r="Q185" i="2"/>
  <c r="R185" i="2"/>
  <c r="S185" i="2"/>
  <c r="T185" i="2"/>
  <c r="U185" i="2"/>
  <c r="V185" i="2"/>
  <c r="K168" i="2"/>
  <c r="L168" i="2"/>
  <c r="M168" i="2"/>
  <c r="N168" i="2"/>
  <c r="O168" i="2"/>
  <c r="P168" i="2"/>
  <c r="Q168" i="2"/>
  <c r="R168" i="2"/>
  <c r="S168" i="2"/>
  <c r="T168" i="2"/>
  <c r="U168" i="2"/>
  <c r="V168" i="2"/>
  <c r="K59" i="2"/>
  <c r="L59" i="2"/>
  <c r="M59" i="2"/>
  <c r="N59" i="2"/>
  <c r="O59" i="2"/>
  <c r="P59" i="2"/>
  <c r="Q59" i="2"/>
  <c r="R59" i="2"/>
  <c r="S59" i="2"/>
  <c r="T59" i="2"/>
  <c r="U59" i="2"/>
  <c r="V59" i="2"/>
  <c r="K76" i="2"/>
  <c r="L76" i="2"/>
  <c r="M76" i="2"/>
  <c r="N76" i="2"/>
  <c r="O76" i="2"/>
  <c r="P76" i="2"/>
  <c r="Q76" i="2"/>
  <c r="R76" i="2"/>
  <c r="S76" i="2"/>
  <c r="T76" i="2"/>
  <c r="U76" i="2"/>
  <c r="V76" i="2"/>
  <c r="K202" i="2"/>
  <c r="L202" i="2"/>
  <c r="M202" i="2"/>
  <c r="N202" i="2"/>
  <c r="O202" i="2"/>
  <c r="P202" i="2"/>
  <c r="Q202" i="2"/>
  <c r="R202" i="2"/>
  <c r="S202" i="2"/>
  <c r="T202" i="2"/>
  <c r="U202" i="2"/>
  <c r="V202" i="2"/>
  <c r="K38" i="2"/>
  <c r="L38" i="2"/>
  <c r="M38" i="2"/>
  <c r="N38" i="2"/>
  <c r="O38" i="2"/>
  <c r="P38" i="2"/>
  <c r="Q38" i="2"/>
  <c r="R38" i="2"/>
  <c r="S38" i="2"/>
  <c r="T38" i="2"/>
  <c r="U38" i="2"/>
  <c r="V38" i="2"/>
  <c r="K155" i="2"/>
  <c r="L155" i="2"/>
  <c r="M155" i="2"/>
  <c r="N155" i="2"/>
  <c r="O155" i="2"/>
  <c r="P155" i="2"/>
  <c r="Q155" i="2"/>
  <c r="R155" i="2"/>
  <c r="S155" i="2"/>
  <c r="T155" i="2"/>
  <c r="U155" i="2"/>
  <c r="V155" i="2"/>
  <c r="K196" i="2"/>
  <c r="L196" i="2"/>
  <c r="M196" i="2"/>
  <c r="N196" i="2"/>
  <c r="O196" i="2"/>
  <c r="P196" i="2"/>
  <c r="Q196" i="2"/>
  <c r="R196" i="2"/>
  <c r="S196" i="2"/>
  <c r="T196" i="2"/>
  <c r="U196" i="2"/>
  <c r="V196" i="2"/>
  <c r="K176" i="2"/>
  <c r="L176" i="2"/>
  <c r="M176" i="2"/>
  <c r="N176" i="2"/>
  <c r="O176" i="2"/>
  <c r="P176" i="2"/>
  <c r="Q176" i="2"/>
  <c r="R176" i="2"/>
  <c r="S176" i="2"/>
  <c r="T176" i="2"/>
  <c r="U176" i="2"/>
  <c r="V176" i="2"/>
  <c r="K169" i="2"/>
  <c r="L169" i="2"/>
  <c r="M169" i="2"/>
  <c r="N169" i="2"/>
  <c r="O169" i="2"/>
  <c r="P169" i="2"/>
  <c r="Q169" i="2"/>
  <c r="R169" i="2"/>
  <c r="S169" i="2"/>
  <c r="T169" i="2"/>
  <c r="U169" i="2"/>
  <c r="V169" i="2"/>
  <c r="K107" i="2"/>
  <c r="L107" i="2"/>
  <c r="M107" i="2"/>
  <c r="N107" i="2"/>
  <c r="O107" i="2"/>
  <c r="P107" i="2"/>
  <c r="Q107" i="2"/>
  <c r="R107" i="2"/>
  <c r="S107" i="2"/>
  <c r="T107" i="2"/>
  <c r="U107" i="2"/>
  <c r="V107" i="2"/>
  <c r="K197" i="2"/>
  <c r="L197" i="2"/>
  <c r="M197" i="2"/>
  <c r="N197" i="2"/>
  <c r="O197" i="2"/>
  <c r="P197" i="2"/>
  <c r="Q197" i="2"/>
  <c r="R197" i="2"/>
  <c r="S197" i="2"/>
  <c r="T197" i="2"/>
  <c r="U197" i="2"/>
  <c r="V197" i="2"/>
  <c r="K45" i="2"/>
  <c r="L45" i="2"/>
  <c r="M45" i="2"/>
  <c r="N45" i="2"/>
  <c r="O45" i="2"/>
  <c r="P45" i="2"/>
  <c r="Q45" i="2"/>
  <c r="R45" i="2"/>
  <c r="S45" i="2"/>
  <c r="T45" i="2"/>
  <c r="U45" i="2"/>
  <c r="V45" i="2"/>
  <c r="K136" i="2"/>
  <c r="L136" i="2"/>
  <c r="M136" i="2"/>
  <c r="N136" i="2"/>
  <c r="O136" i="2"/>
  <c r="P136" i="2"/>
  <c r="Q136" i="2"/>
  <c r="R136" i="2"/>
  <c r="S136" i="2"/>
  <c r="T136" i="2"/>
  <c r="U136" i="2"/>
  <c r="V136" i="2"/>
  <c r="K96" i="2"/>
  <c r="L96" i="2"/>
  <c r="M96" i="2"/>
  <c r="N96" i="2"/>
  <c r="O96" i="2"/>
  <c r="P96" i="2"/>
  <c r="Q96" i="2"/>
  <c r="R96" i="2"/>
  <c r="S96" i="2"/>
  <c r="T96" i="2"/>
  <c r="U96" i="2"/>
  <c r="V96" i="2"/>
  <c r="K42" i="2"/>
  <c r="L42" i="2"/>
  <c r="M42" i="2"/>
  <c r="N42" i="2"/>
  <c r="O42" i="2"/>
  <c r="P42" i="2"/>
  <c r="Q42" i="2"/>
  <c r="R42" i="2"/>
  <c r="S42" i="2"/>
  <c r="T42" i="2"/>
  <c r="U42" i="2"/>
  <c r="V42" i="2"/>
  <c r="K145" i="2"/>
  <c r="L145" i="2"/>
  <c r="M145" i="2"/>
  <c r="N145" i="2"/>
  <c r="O145" i="2"/>
  <c r="P145" i="2"/>
  <c r="Q145" i="2"/>
  <c r="R145" i="2"/>
  <c r="S145" i="2"/>
  <c r="T145" i="2"/>
  <c r="U145" i="2"/>
  <c r="V145" i="2"/>
  <c r="K97" i="2"/>
  <c r="L97" i="2"/>
  <c r="M97" i="2"/>
  <c r="N97" i="2"/>
  <c r="O97" i="2"/>
  <c r="P97" i="2"/>
  <c r="Q97" i="2"/>
  <c r="R97" i="2"/>
  <c r="S97" i="2"/>
  <c r="T97" i="2"/>
  <c r="U97" i="2"/>
  <c r="V97" i="2"/>
  <c r="K137" i="2"/>
  <c r="L137" i="2"/>
  <c r="M137" i="2"/>
  <c r="N137" i="2"/>
  <c r="O137" i="2"/>
  <c r="P137" i="2"/>
  <c r="Q137" i="2"/>
  <c r="R137" i="2"/>
  <c r="S137" i="2"/>
  <c r="T137" i="2"/>
  <c r="U137" i="2"/>
  <c r="V137" i="2"/>
  <c r="K201" i="2"/>
  <c r="L201" i="2"/>
  <c r="M201" i="2"/>
  <c r="N201" i="2"/>
  <c r="O201" i="2"/>
  <c r="P201" i="2"/>
  <c r="Q201" i="2"/>
  <c r="R201" i="2"/>
  <c r="S201" i="2"/>
  <c r="T201" i="2"/>
  <c r="U201" i="2"/>
  <c r="V201" i="2"/>
  <c r="K182" i="2"/>
  <c r="L182" i="2"/>
  <c r="M182" i="2"/>
  <c r="N182" i="2"/>
  <c r="O182" i="2"/>
  <c r="P182" i="2"/>
  <c r="Q182" i="2"/>
  <c r="R182" i="2"/>
  <c r="S182" i="2"/>
  <c r="T182" i="2"/>
  <c r="U182" i="2"/>
  <c r="V182" i="2"/>
  <c r="K111" i="2"/>
  <c r="L111" i="2"/>
  <c r="M111" i="2"/>
  <c r="N111" i="2"/>
  <c r="O111" i="2"/>
  <c r="P111" i="2"/>
  <c r="Q111" i="2"/>
  <c r="R111" i="2"/>
  <c r="S111" i="2"/>
  <c r="T111" i="2"/>
  <c r="U111" i="2"/>
  <c r="V111" i="2"/>
  <c r="K46" i="2"/>
  <c r="L46" i="2"/>
  <c r="M46" i="2"/>
  <c r="N46" i="2"/>
  <c r="O46" i="2"/>
  <c r="P46" i="2"/>
  <c r="Q46" i="2"/>
  <c r="R46" i="2"/>
  <c r="S46" i="2"/>
  <c r="T46" i="2"/>
  <c r="U46" i="2"/>
  <c r="V46" i="2"/>
  <c r="K192" i="2"/>
  <c r="L192" i="2"/>
  <c r="M192" i="2"/>
  <c r="N192" i="2"/>
  <c r="O192" i="2"/>
  <c r="P192" i="2"/>
  <c r="Q192" i="2"/>
  <c r="R192" i="2"/>
  <c r="S192" i="2"/>
  <c r="T192" i="2"/>
  <c r="U192" i="2"/>
  <c r="V192" i="2"/>
  <c r="K43" i="2"/>
  <c r="L43" i="2"/>
  <c r="M43" i="2"/>
  <c r="N43" i="2"/>
  <c r="O43" i="2"/>
  <c r="P43" i="2"/>
  <c r="Q43" i="2"/>
  <c r="R43" i="2"/>
  <c r="S43" i="2"/>
  <c r="T43" i="2"/>
  <c r="U43" i="2"/>
  <c r="V43" i="2"/>
  <c r="K117" i="2"/>
  <c r="L117" i="2"/>
  <c r="M117" i="2"/>
  <c r="N117" i="2"/>
  <c r="O117" i="2"/>
  <c r="P117" i="2"/>
  <c r="Q117" i="2"/>
  <c r="R117" i="2"/>
  <c r="S117" i="2"/>
  <c r="T117" i="2"/>
  <c r="U117" i="2"/>
  <c r="V117" i="2"/>
  <c r="K108" i="2"/>
  <c r="L108" i="2"/>
  <c r="M108" i="2"/>
  <c r="N108" i="2"/>
  <c r="O108" i="2"/>
  <c r="P108" i="2"/>
  <c r="Q108" i="2"/>
  <c r="R108" i="2"/>
  <c r="S108" i="2"/>
  <c r="T108" i="2"/>
  <c r="U108" i="2"/>
  <c r="V108" i="2"/>
  <c r="K112" i="2"/>
  <c r="L112" i="2"/>
  <c r="M112" i="2"/>
  <c r="N112" i="2"/>
  <c r="O112" i="2"/>
  <c r="P112" i="2"/>
  <c r="Q112" i="2"/>
  <c r="R112" i="2"/>
  <c r="S112" i="2"/>
  <c r="T112" i="2"/>
  <c r="U112" i="2"/>
  <c r="V112" i="2"/>
  <c r="K149" i="2"/>
  <c r="L149" i="2"/>
  <c r="M149" i="2"/>
  <c r="N149" i="2"/>
  <c r="O149" i="2"/>
  <c r="P149" i="2"/>
  <c r="Q149" i="2"/>
  <c r="R149" i="2"/>
  <c r="S149" i="2"/>
  <c r="T149" i="2"/>
  <c r="U149" i="2"/>
  <c r="V149" i="2"/>
  <c r="K172" i="2"/>
  <c r="L172" i="2"/>
  <c r="M172" i="2"/>
  <c r="N172" i="2"/>
  <c r="O172" i="2"/>
  <c r="P172" i="2"/>
  <c r="Q172" i="2"/>
  <c r="R172" i="2"/>
  <c r="S172" i="2"/>
  <c r="T172" i="2"/>
  <c r="U172" i="2"/>
  <c r="V172" i="2"/>
  <c r="K64" i="2"/>
  <c r="L64" i="2"/>
  <c r="M64" i="2"/>
  <c r="N64" i="2"/>
  <c r="O64" i="2"/>
  <c r="P64" i="2"/>
  <c r="Q64" i="2"/>
  <c r="R64" i="2"/>
  <c r="S64" i="2"/>
  <c r="T64" i="2"/>
  <c r="U64" i="2"/>
  <c r="V64" i="2"/>
  <c r="K109" i="2"/>
  <c r="L109" i="2"/>
  <c r="M109" i="2"/>
  <c r="N109" i="2"/>
  <c r="O109" i="2"/>
  <c r="P109" i="2"/>
  <c r="Q109" i="2"/>
  <c r="R109" i="2"/>
  <c r="S109" i="2"/>
  <c r="T109" i="2"/>
  <c r="U109" i="2"/>
  <c r="V109" i="2"/>
  <c r="K5" i="2"/>
  <c r="L5" i="2"/>
  <c r="M5" i="2"/>
  <c r="N5" i="2"/>
  <c r="O5" i="2"/>
  <c r="P5" i="2"/>
  <c r="Q5" i="2"/>
  <c r="R5" i="2"/>
  <c r="S5" i="2"/>
  <c r="T5" i="2"/>
  <c r="U5" i="2"/>
  <c r="V5" i="2"/>
  <c r="K51" i="2"/>
  <c r="L51" i="2"/>
  <c r="M51" i="2"/>
  <c r="N51" i="2"/>
  <c r="O51" i="2"/>
  <c r="P51" i="2"/>
  <c r="Q51" i="2"/>
  <c r="R51" i="2"/>
  <c r="S51" i="2"/>
  <c r="T51" i="2"/>
  <c r="U51" i="2"/>
  <c r="V51" i="2"/>
  <c r="K87" i="2"/>
  <c r="L87" i="2"/>
  <c r="M87" i="2"/>
  <c r="N87" i="2"/>
  <c r="O87" i="2"/>
  <c r="P87" i="2"/>
  <c r="Q87" i="2"/>
  <c r="R87" i="2"/>
  <c r="S87" i="2"/>
  <c r="T87" i="2"/>
  <c r="U87" i="2"/>
  <c r="V87" i="2"/>
  <c r="K65" i="2"/>
  <c r="L65" i="2"/>
  <c r="M65" i="2"/>
  <c r="N65" i="2"/>
  <c r="O65" i="2"/>
  <c r="P65" i="2"/>
  <c r="Q65" i="2"/>
  <c r="R65" i="2"/>
  <c r="S65" i="2"/>
  <c r="T65" i="2"/>
  <c r="U65" i="2"/>
  <c r="V65" i="2"/>
  <c r="K60" i="2"/>
  <c r="L60" i="2"/>
  <c r="M60" i="2"/>
  <c r="N60" i="2"/>
  <c r="O60" i="2"/>
  <c r="P60" i="2"/>
  <c r="Q60" i="2"/>
  <c r="R60" i="2"/>
  <c r="S60" i="2"/>
  <c r="T60" i="2"/>
  <c r="U60" i="2"/>
  <c r="V60" i="2"/>
  <c r="K77" i="2"/>
  <c r="L77" i="2"/>
  <c r="M77" i="2"/>
  <c r="N77" i="2"/>
  <c r="O77" i="2"/>
  <c r="P77" i="2"/>
  <c r="Q77" i="2"/>
  <c r="R77" i="2"/>
  <c r="S77" i="2"/>
  <c r="T77" i="2"/>
  <c r="U77" i="2"/>
  <c r="V77" i="2"/>
  <c r="K162" i="2"/>
  <c r="L162" i="2"/>
  <c r="M162" i="2"/>
  <c r="N162" i="2"/>
  <c r="O162" i="2"/>
  <c r="P162" i="2"/>
  <c r="Q162" i="2"/>
  <c r="R162" i="2"/>
  <c r="S162" i="2"/>
  <c r="T162" i="2"/>
  <c r="U162" i="2"/>
  <c r="V162" i="2"/>
  <c r="K104" i="2"/>
  <c r="L104" i="2"/>
  <c r="M104" i="2"/>
  <c r="N104" i="2"/>
  <c r="O104" i="2"/>
  <c r="P104" i="2"/>
  <c r="Q104" i="2"/>
  <c r="R104" i="2"/>
  <c r="S104" i="2"/>
  <c r="T104" i="2"/>
  <c r="U104" i="2"/>
  <c r="V104" i="2"/>
  <c r="K191" i="2"/>
  <c r="L191" i="2"/>
  <c r="M191" i="2"/>
  <c r="N191" i="2"/>
  <c r="O191" i="2"/>
  <c r="P191" i="2"/>
  <c r="Q191" i="2"/>
  <c r="R191" i="2"/>
  <c r="S191" i="2"/>
  <c r="T191" i="2"/>
  <c r="U191" i="2"/>
  <c r="V191" i="2"/>
  <c r="K124" i="2"/>
  <c r="L124" i="2"/>
  <c r="M124" i="2"/>
  <c r="N124" i="2"/>
  <c r="O124" i="2"/>
  <c r="P124" i="2"/>
  <c r="Q124" i="2"/>
  <c r="R124" i="2"/>
  <c r="S124" i="2"/>
  <c r="T124" i="2"/>
  <c r="U124" i="2"/>
  <c r="V124" i="2"/>
  <c r="K193" i="2"/>
  <c r="L193" i="2"/>
  <c r="M193" i="2"/>
  <c r="N193" i="2"/>
  <c r="O193" i="2"/>
  <c r="P193" i="2"/>
  <c r="Q193" i="2"/>
  <c r="R193" i="2"/>
  <c r="S193" i="2"/>
  <c r="T193" i="2"/>
  <c r="U193" i="2"/>
  <c r="V193" i="2"/>
  <c r="K78" i="2"/>
  <c r="L78" i="2"/>
  <c r="M78" i="2"/>
  <c r="N78" i="2"/>
  <c r="O78" i="2"/>
  <c r="P78" i="2"/>
  <c r="Q78" i="2"/>
  <c r="R78" i="2"/>
  <c r="S78" i="2"/>
  <c r="T78" i="2"/>
  <c r="U78" i="2"/>
  <c r="V78" i="2"/>
  <c r="K156" i="2"/>
  <c r="L156" i="2"/>
  <c r="M156" i="2"/>
  <c r="N156" i="2"/>
  <c r="O156" i="2"/>
  <c r="P156" i="2"/>
  <c r="Q156" i="2"/>
  <c r="R156" i="2"/>
  <c r="S156" i="2"/>
  <c r="T156" i="2"/>
  <c r="U156" i="2"/>
  <c r="V156" i="2"/>
  <c r="K157" i="2"/>
  <c r="L157" i="2"/>
  <c r="M157" i="2"/>
  <c r="N157" i="2"/>
  <c r="O157" i="2"/>
  <c r="P157" i="2"/>
  <c r="Q157" i="2"/>
  <c r="R157" i="2"/>
  <c r="S157" i="2"/>
  <c r="T157" i="2"/>
  <c r="U157" i="2"/>
  <c r="V157" i="2"/>
  <c r="K163" i="2"/>
  <c r="L163" i="2"/>
  <c r="M163" i="2"/>
  <c r="N163" i="2"/>
  <c r="O163" i="2"/>
  <c r="P163" i="2"/>
  <c r="Q163" i="2"/>
  <c r="R163" i="2"/>
  <c r="S163" i="2"/>
  <c r="T163" i="2"/>
  <c r="U163" i="2"/>
  <c r="V163" i="2"/>
  <c r="K142" i="2"/>
  <c r="L142" i="2"/>
  <c r="M142" i="2"/>
  <c r="N142" i="2"/>
  <c r="O142" i="2"/>
  <c r="P142" i="2"/>
  <c r="Q142" i="2"/>
  <c r="R142" i="2"/>
  <c r="S142" i="2"/>
  <c r="T142" i="2"/>
  <c r="U142" i="2"/>
  <c r="V142" i="2"/>
  <c r="K129" i="2"/>
  <c r="L129" i="2"/>
  <c r="M129" i="2"/>
  <c r="N129" i="2"/>
  <c r="O129" i="2"/>
  <c r="P129" i="2"/>
  <c r="Q129" i="2"/>
  <c r="R129" i="2"/>
  <c r="S129" i="2"/>
  <c r="T129" i="2"/>
  <c r="U129" i="2"/>
  <c r="V129" i="2"/>
  <c r="K34" i="2"/>
  <c r="L34" i="2"/>
  <c r="M34" i="2"/>
  <c r="N34" i="2"/>
  <c r="O34" i="2"/>
  <c r="P34" i="2"/>
  <c r="Q34" i="2"/>
  <c r="R34" i="2"/>
  <c r="S34" i="2"/>
  <c r="T34" i="2"/>
  <c r="U34" i="2"/>
  <c r="V34" i="2"/>
  <c r="K88" i="2"/>
  <c r="L88" i="2"/>
  <c r="M88" i="2"/>
  <c r="N88" i="2"/>
  <c r="O88" i="2"/>
  <c r="P88" i="2"/>
  <c r="Q88" i="2"/>
  <c r="R88" i="2"/>
  <c r="S88" i="2"/>
  <c r="T88" i="2"/>
  <c r="U88" i="2"/>
  <c r="V88" i="2"/>
  <c r="K66" i="2"/>
  <c r="L66" i="2"/>
  <c r="M66" i="2"/>
  <c r="N66" i="2"/>
  <c r="O66" i="2"/>
  <c r="P66" i="2"/>
  <c r="Q66" i="2"/>
  <c r="R66" i="2"/>
  <c r="S66" i="2"/>
  <c r="T66" i="2"/>
  <c r="U66" i="2"/>
  <c r="V66" i="2"/>
  <c r="K36" i="2"/>
  <c r="L36" i="2"/>
  <c r="M36" i="2"/>
  <c r="N36" i="2"/>
  <c r="O36" i="2"/>
  <c r="P36" i="2"/>
  <c r="Q36" i="2"/>
  <c r="R36" i="2"/>
  <c r="S36" i="2"/>
  <c r="T36" i="2"/>
  <c r="U36" i="2"/>
  <c r="V36" i="2"/>
  <c r="K146" i="2"/>
  <c r="L146" i="2"/>
  <c r="M146" i="2"/>
  <c r="N146" i="2"/>
  <c r="O146" i="2"/>
  <c r="P146" i="2"/>
  <c r="Q146" i="2"/>
  <c r="R146" i="2"/>
  <c r="S146" i="2"/>
  <c r="T146" i="2"/>
  <c r="U146" i="2"/>
  <c r="V146" i="2"/>
  <c r="K22" i="2"/>
  <c r="L22" i="2"/>
  <c r="M22" i="2"/>
  <c r="N22" i="2"/>
  <c r="O22" i="2"/>
  <c r="P22" i="2"/>
  <c r="Q22" i="2"/>
  <c r="R22" i="2"/>
  <c r="S22" i="2"/>
  <c r="T22" i="2"/>
  <c r="U22" i="2"/>
  <c r="V22" i="2"/>
  <c r="K113" i="2"/>
  <c r="L113" i="2"/>
  <c r="M113" i="2"/>
  <c r="N113" i="2"/>
  <c r="O113" i="2"/>
  <c r="P113" i="2"/>
  <c r="Q113" i="2"/>
  <c r="R113" i="2"/>
  <c r="S113" i="2"/>
  <c r="T113" i="2"/>
  <c r="U113" i="2"/>
  <c r="V113" i="2"/>
  <c r="K138" i="2"/>
  <c r="L138" i="2"/>
  <c r="M138" i="2"/>
  <c r="N138" i="2"/>
  <c r="O138" i="2"/>
  <c r="P138" i="2"/>
  <c r="Q138" i="2"/>
  <c r="R138" i="2"/>
  <c r="S138" i="2"/>
  <c r="T138" i="2"/>
  <c r="U138" i="2"/>
  <c r="V138" i="2"/>
  <c r="K130" i="2"/>
  <c r="L130" i="2"/>
  <c r="M130" i="2"/>
  <c r="N130" i="2"/>
  <c r="O130" i="2"/>
  <c r="P130" i="2"/>
  <c r="Q130" i="2"/>
  <c r="R130" i="2"/>
  <c r="S130" i="2"/>
  <c r="T130" i="2"/>
  <c r="U130" i="2"/>
  <c r="V130" i="2"/>
  <c r="K122" i="2"/>
  <c r="L122" i="2"/>
  <c r="M122" i="2"/>
  <c r="N122" i="2"/>
  <c r="O122" i="2"/>
  <c r="P122" i="2"/>
  <c r="Q122" i="2"/>
  <c r="R122" i="2"/>
  <c r="S122" i="2"/>
  <c r="T122" i="2"/>
  <c r="U122" i="2"/>
  <c r="V122" i="2"/>
  <c r="K61" i="2"/>
  <c r="L61" i="2"/>
  <c r="M61" i="2"/>
  <c r="N61" i="2"/>
  <c r="O61" i="2"/>
  <c r="P61" i="2"/>
  <c r="Q61" i="2"/>
  <c r="R61" i="2"/>
  <c r="S61" i="2"/>
  <c r="T61" i="2"/>
  <c r="U61" i="2"/>
  <c r="V61" i="2"/>
  <c r="K84" i="2"/>
  <c r="L84" i="2"/>
  <c r="M84" i="2"/>
  <c r="N84" i="2"/>
  <c r="O84" i="2"/>
  <c r="P84" i="2"/>
  <c r="Q84" i="2"/>
  <c r="R84" i="2"/>
  <c r="S84" i="2"/>
  <c r="T84" i="2"/>
  <c r="U84" i="2"/>
  <c r="V84" i="2"/>
  <c r="K56" i="2"/>
  <c r="L56" i="2"/>
  <c r="M56" i="2"/>
  <c r="N56" i="2"/>
  <c r="O56" i="2"/>
  <c r="P56" i="2"/>
  <c r="Q56" i="2"/>
  <c r="R56" i="2"/>
  <c r="S56" i="2"/>
  <c r="T56" i="2"/>
  <c r="U56" i="2"/>
  <c r="V56" i="2"/>
  <c r="K10" i="2"/>
  <c r="L10" i="2"/>
  <c r="M10" i="2"/>
  <c r="N10" i="2"/>
  <c r="O10" i="2"/>
  <c r="P10" i="2"/>
  <c r="Q10" i="2"/>
  <c r="R10" i="2"/>
  <c r="S10" i="2"/>
  <c r="T10" i="2"/>
  <c r="U10" i="2"/>
  <c r="V10" i="2"/>
  <c r="K39" i="2"/>
  <c r="L39" i="2"/>
  <c r="M39" i="2"/>
  <c r="N39" i="2"/>
  <c r="O39" i="2"/>
  <c r="P39" i="2"/>
  <c r="Q39" i="2"/>
  <c r="R39" i="2"/>
  <c r="S39" i="2"/>
  <c r="T39" i="2"/>
  <c r="U39" i="2"/>
  <c r="V39" i="2"/>
  <c r="K29" i="2"/>
  <c r="L29" i="2"/>
  <c r="M29" i="2"/>
  <c r="N29" i="2"/>
  <c r="O29" i="2"/>
  <c r="P29" i="2"/>
  <c r="Q29" i="2"/>
  <c r="R29" i="2"/>
  <c r="S29" i="2"/>
  <c r="T29" i="2"/>
  <c r="U29" i="2"/>
  <c r="V29" i="2"/>
  <c r="K32" i="2"/>
  <c r="L32" i="2"/>
  <c r="M32" i="2"/>
  <c r="N32" i="2"/>
  <c r="O32" i="2"/>
  <c r="P32" i="2"/>
  <c r="Q32" i="2"/>
  <c r="R32" i="2"/>
  <c r="S32" i="2"/>
  <c r="T32" i="2"/>
  <c r="U32" i="2"/>
  <c r="V32" i="2"/>
  <c r="K52" i="2"/>
  <c r="L52" i="2"/>
  <c r="M52" i="2"/>
  <c r="N52" i="2"/>
  <c r="O52" i="2"/>
  <c r="P52" i="2"/>
  <c r="Q52" i="2"/>
  <c r="R52" i="2"/>
  <c r="S52" i="2"/>
  <c r="T52" i="2"/>
  <c r="U52" i="2"/>
  <c r="V52" i="2"/>
  <c r="K18" i="2"/>
  <c r="L18" i="2"/>
  <c r="M18" i="2"/>
  <c r="N18" i="2"/>
  <c r="O18" i="2"/>
  <c r="P18" i="2"/>
  <c r="Q18" i="2"/>
  <c r="R18" i="2"/>
  <c r="S18" i="2"/>
  <c r="T18" i="2"/>
  <c r="U18" i="2"/>
  <c r="V18" i="2"/>
  <c r="K98" i="2"/>
  <c r="L98" i="2"/>
  <c r="M98" i="2"/>
  <c r="N98" i="2"/>
  <c r="O98" i="2"/>
  <c r="P98" i="2"/>
  <c r="Q98" i="2"/>
  <c r="R98" i="2"/>
  <c r="S98" i="2"/>
  <c r="T98" i="2"/>
  <c r="U98" i="2"/>
  <c r="V98" i="2"/>
  <c r="K118" i="2"/>
  <c r="L118" i="2"/>
  <c r="M118" i="2"/>
  <c r="N118" i="2"/>
  <c r="O118" i="2"/>
  <c r="P118" i="2"/>
  <c r="Q118" i="2"/>
  <c r="R118" i="2"/>
  <c r="S118" i="2"/>
  <c r="T118" i="2"/>
  <c r="U118" i="2"/>
  <c r="V118" i="2"/>
  <c r="K57" i="2"/>
  <c r="L57" i="2"/>
  <c r="M57" i="2"/>
  <c r="N57" i="2"/>
  <c r="O57" i="2"/>
  <c r="P57" i="2"/>
  <c r="Q57" i="2"/>
  <c r="R57" i="2"/>
  <c r="S57" i="2"/>
  <c r="T57" i="2"/>
  <c r="U57" i="2"/>
  <c r="V57" i="2"/>
  <c r="K53" i="2"/>
  <c r="L53" i="2"/>
  <c r="M53" i="2"/>
  <c r="N53" i="2"/>
  <c r="O53" i="2"/>
  <c r="P53" i="2"/>
  <c r="Q53" i="2"/>
  <c r="R53" i="2"/>
  <c r="S53" i="2"/>
  <c r="T53" i="2"/>
  <c r="U53" i="2"/>
  <c r="V53" i="2"/>
  <c r="K47" i="2"/>
  <c r="L47" i="2"/>
  <c r="M47" i="2"/>
  <c r="N47" i="2"/>
  <c r="O47" i="2"/>
  <c r="P47" i="2"/>
  <c r="Q47" i="2"/>
  <c r="R47" i="2"/>
  <c r="S47" i="2"/>
  <c r="T47" i="2"/>
  <c r="U47" i="2"/>
  <c r="V47" i="2"/>
  <c r="K17" i="2"/>
  <c r="L17" i="2"/>
  <c r="M17" i="2"/>
  <c r="N17" i="2"/>
  <c r="O17" i="2"/>
  <c r="P17" i="2"/>
  <c r="Q17" i="2"/>
  <c r="R17" i="2"/>
  <c r="S17" i="2"/>
  <c r="T17" i="2"/>
  <c r="U17" i="2"/>
  <c r="V17" i="2"/>
  <c r="K23" i="2"/>
  <c r="L23" i="2"/>
  <c r="M23" i="2"/>
  <c r="N23" i="2"/>
  <c r="O23" i="2"/>
  <c r="P23" i="2"/>
  <c r="Q23" i="2"/>
  <c r="R23" i="2"/>
  <c r="S23" i="2"/>
  <c r="T23" i="2"/>
  <c r="U23" i="2"/>
  <c r="V23" i="2"/>
  <c r="K30" i="2"/>
  <c r="L30" i="2"/>
  <c r="M30" i="2"/>
  <c r="N30" i="2"/>
  <c r="O30" i="2"/>
  <c r="P30" i="2"/>
  <c r="Q30" i="2"/>
  <c r="R30" i="2"/>
  <c r="S30" i="2"/>
  <c r="T30" i="2"/>
  <c r="U30" i="2"/>
  <c r="V30" i="2"/>
  <c r="K19" i="2"/>
  <c r="L19" i="2"/>
  <c r="M19" i="2"/>
  <c r="N19" i="2"/>
  <c r="O19" i="2"/>
  <c r="P19" i="2"/>
  <c r="Q19" i="2"/>
  <c r="R19" i="2"/>
  <c r="S19" i="2"/>
  <c r="T19" i="2"/>
  <c r="U19" i="2"/>
  <c r="V19" i="2"/>
  <c r="K11" i="2"/>
  <c r="L11" i="2"/>
  <c r="M11" i="2"/>
  <c r="N11" i="2"/>
  <c r="O11" i="2"/>
  <c r="P11" i="2"/>
  <c r="Q11" i="2"/>
  <c r="R11" i="2"/>
  <c r="S11" i="2"/>
  <c r="T11" i="2"/>
  <c r="U11" i="2"/>
  <c r="V11" i="2"/>
  <c r="K99" i="2"/>
  <c r="L99" i="2"/>
  <c r="M99" i="2"/>
  <c r="N99" i="2"/>
  <c r="O99" i="2"/>
  <c r="P99" i="2"/>
  <c r="Q99" i="2"/>
  <c r="R99" i="2"/>
  <c r="S99" i="2"/>
  <c r="T99" i="2"/>
  <c r="U99" i="2"/>
  <c r="V99" i="2"/>
  <c r="K40" i="2"/>
  <c r="L40" i="2"/>
  <c r="M40" i="2"/>
  <c r="N40" i="2"/>
  <c r="O40" i="2"/>
  <c r="P40" i="2"/>
  <c r="Q40" i="2"/>
  <c r="R40" i="2"/>
  <c r="S40" i="2"/>
  <c r="T40" i="2"/>
  <c r="U40" i="2"/>
  <c r="V40" i="2"/>
  <c r="K67" i="2"/>
  <c r="L67" i="2"/>
  <c r="M67" i="2"/>
  <c r="N67" i="2"/>
  <c r="O67" i="2"/>
  <c r="P67" i="2"/>
  <c r="Q67" i="2"/>
  <c r="R67" i="2"/>
  <c r="S67" i="2"/>
  <c r="T67" i="2"/>
  <c r="U67" i="2"/>
  <c r="V67" i="2"/>
  <c r="K89" i="2"/>
  <c r="L89" i="2"/>
  <c r="M89" i="2"/>
  <c r="N89" i="2"/>
  <c r="O89" i="2"/>
  <c r="P89" i="2"/>
  <c r="Q89" i="2"/>
  <c r="R89" i="2"/>
  <c r="S89" i="2"/>
  <c r="T89" i="2"/>
  <c r="U89" i="2"/>
  <c r="V89" i="2"/>
  <c r="K41" i="2"/>
  <c r="L41" i="2"/>
  <c r="M41" i="2"/>
  <c r="N41" i="2"/>
  <c r="O41" i="2"/>
  <c r="P41" i="2"/>
  <c r="Q41" i="2"/>
  <c r="R41" i="2"/>
  <c r="S41" i="2"/>
  <c r="T41" i="2"/>
  <c r="U41" i="2"/>
  <c r="V41" i="2"/>
  <c r="K79" i="2"/>
  <c r="L79" i="2"/>
  <c r="M79" i="2"/>
  <c r="N79" i="2"/>
  <c r="O79" i="2"/>
  <c r="P79" i="2"/>
  <c r="Q79" i="2"/>
  <c r="R79" i="2"/>
  <c r="S79" i="2"/>
  <c r="T79" i="2"/>
  <c r="U79" i="2"/>
  <c r="V79" i="2"/>
  <c r="K44" i="2"/>
  <c r="L44" i="2"/>
  <c r="M44" i="2"/>
  <c r="N44" i="2"/>
  <c r="O44" i="2"/>
  <c r="P44" i="2"/>
  <c r="Q44" i="2"/>
  <c r="R44" i="2"/>
  <c r="S44" i="2"/>
  <c r="T44" i="2"/>
  <c r="U44" i="2"/>
  <c r="V44" i="2"/>
  <c r="K114" i="2"/>
  <c r="L114" i="2"/>
  <c r="M114" i="2"/>
  <c r="N114" i="2"/>
  <c r="O114" i="2"/>
  <c r="P114" i="2"/>
  <c r="Q114" i="2"/>
  <c r="R114" i="2"/>
  <c r="S114" i="2"/>
  <c r="T114" i="2"/>
  <c r="U114" i="2"/>
  <c r="V114" i="2"/>
  <c r="K119" i="2"/>
  <c r="L119" i="2"/>
  <c r="M119" i="2"/>
  <c r="N119" i="2"/>
  <c r="O119" i="2"/>
  <c r="P119" i="2"/>
  <c r="Q119" i="2"/>
  <c r="R119" i="2"/>
  <c r="S119" i="2"/>
  <c r="T119" i="2"/>
  <c r="U119" i="2"/>
  <c r="V119" i="2"/>
  <c r="K158" i="2"/>
  <c r="L158" i="2"/>
  <c r="M158" i="2"/>
  <c r="N158" i="2"/>
  <c r="O158" i="2"/>
  <c r="P158" i="2"/>
  <c r="Q158" i="2"/>
  <c r="R158" i="2"/>
  <c r="S158" i="2"/>
  <c r="T158" i="2"/>
  <c r="U158" i="2"/>
  <c r="V158" i="2"/>
  <c r="K120" i="2"/>
  <c r="L120" i="2"/>
  <c r="M120" i="2"/>
  <c r="N120" i="2"/>
  <c r="O120" i="2"/>
  <c r="P120" i="2"/>
  <c r="Q120" i="2"/>
  <c r="R120" i="2"/>
  <c r="S120" i="2"/>
  <c r="T120" i="2"/>
  <c r="U120" i="2"/>
  <c r="V120" i="2"/>
  <c r="K54" i="2"/>
  <c r="L54" i="2"/>
  <c r="M54" i="2"/>
  <c r="N54" i="2"/>
  <c r="O54" i="2"/>
  <c r="P54" i="2"/>
  <c r="Q54" i="2"/>
  <c r="R54" i="2"/>
  <c r="S54" i="2"/>
  <c r="T54" i="2"/>
  <c r="U54" i="2"/>
  <c r="V54" i="2"/>
  <c r="K20" i="2"/>
  <c r="L20" i="2"/>
  <c r="M20" i="2"/>
  <c r="N20" i="2"/>
  <c r="O20" i="2"/>
  <c r="P20" i="2"/>
  <c r="Q20" i="2"/>
  <c r="R20" i="2"/>
  <c r="S20" i="2"/>
  <c r="T20" i="2"/>
  <c r="U20" i="2"/>
  <c r="V20" i="2"/>
  <c r="K186" i="2"/>
  <c r="L186" i="2"/>
  <c r="M186" i="2"/>
  <c r="N186" i="2"/>
  <c r="O186" i="2"/>
  <c r="P186" i="2"/>
  <c r="Q186" i="2"/>
  <c r="R186" i="2"/>
  <c r="S186" i="2"/>
  <c r="T186" i="2"/>
  <c r="U186" i="2"/>
  <c r="V186" i="2"/>
  <c r="K150" i="2"/>
  <c r="L150" i="2"/>
  <c r="M150" i="2"/>
  <c r="N150" i="2"/>
  <c r="O150" i="2"/>
  <c r="P150" i="2"/>
  <c r="Q150" i="2"/>
  <c r="R150" i="2"/>
  <c r="S150" i="2"/>
  <c r="T150" i="2"/>
  <c r="U150" i="2"/>
  <c r="V150" i="2"/>
  <c r="K187" i="2"/>
  <c r="L187" i="2"/>
  <c r="M187" i="2"/>
  <c r="N187" i="2"/>
  <c r="O187" i="2"/>
  <c r="P187" i="2"/>
  <c r="Q187" i="2"/>
  <c r="R187" i="2"/>
  <c r="S187" i="2"/>
  <c r="T187" i="2"/>
  <c r="U187" i="2"/>
  <c r="V187" i="2"/>
  <c r="K194" i="2"/>
  <c r="L194" i="2"/>
  <c r="M194" i="2"/>
  <c r="N194" i="2"/>
  <c r="O194" i="2"/>
  <c r="P194" i="2"/>
  <c r="Q194" i="2"/>
  <c r="R194" i="2"/>
  <c r="S194" i="2"/>
  <c r="T194" i="2"/>
  <c r="U194" i="2"/>
  <c r="V194" i="2"/>
  <c r="K151" i="2"/>
  <c r="L151" i="2"/>
  <c r="M151" i="2"/>
  <c r="N151" i="2"/>
  <c r="O151" i="2"/>
  <c r="P151" i="2"/>
  <c r="Q151" i="2"/>
  <c r="R151" i="2"/>
  <c r="S151" i="2"/>
  <c r="T151" i="2"/>
  <c r="U151" i="2"/>
  <c r="V151" i="2"/>
  <c r="K159" i="2"/>
  <c r="L159" i="2"/>
  <c r="M159" i="2"/>
  <c r="N159" i="2"/>
  <c r="O159" i="2"/>
  <c r="P159" i="2"/>
  <c r="Q159" i="2"/>
  <c r="R159" i="2"/>
  <c r="S159" i="2"/>
  <c r="T159" i="2"/>
  <c r="U159" i="2"/>
  <c r="V159" i="2"/>
  <c r="K199" i="2"/>
  <c r="L199" i="2"/>
  <c r="M199" i="2"/>
  <c r="N199" i="2"/>
  <c r="O199" i="2"/>
  <c r="P199" i="2"/>
  <c r="Q199" i="2"/>
  <c r="R199" i="2"/>
  <c r="S199" i="2"/>
  <c r="T199" i="2"/>
  <c r="U199" i="2"/>
  <c r="V199" i="2"/>
  <c r="K177" i="2"/>
  <c r="L177" i="2"/>
  <c r="M177" i="2"/>
  <c r="N177" i="2"/>
  <c r="O177" i="2"/>
  <c r="P177" i="2"/>
  <c r="Q177" i="2"/>
  <c r="R177" i="2"/>
  <c r="S177" i="2"/>
  <c r="T177" i="2"/>
  <c r="U177" i="2"/>
  <c r="V177" i="2"/>
  <c r="K170" i="2"/>
  <c r="L170" i="2"/>
  <c r="M170" i="2"/>
  <c r="N170" i="2"/>
  <c r="O170" i="2"/>
  <c r="P170" i="2"/>
  <c r="Q170" i="2"/>
  <c r="R170" i="2"/>
  <c r="S170" i="2"/>
  <c r="T170" i="2"/>
  <c r="U170" i="2"/>
  <c r="V170" i="2"/>
  <c r="K147" i="2"/>
  <c r="L147" i="2"/>
  <c r="M147" i="2"/>
  <c r="N147" i="2"/>
  <c r="O147" i="2"/>
  <c r="P147" i="2"/>
  <c r="Q147" i="2"/>
  <c r="R147" i="2"/>
  <c r="S147" i="2"/>
  <c r="T147" i="2"/>
  <c r="U147" i="2"/>
  <c r="V147" i="2"/>
  <c r="K131" i="2"/>
  <c r="L131" i="2"/>
  <c r="M131" i="2"/>
  <c r="N131" i="2"/>
  <c r="O131" i="2"/>
  <c r="P131" i="2"/>
  <c r="Q131" i="2"/>
  <c r="R131" i="2"/>
  <c r="S131" i="2"/>
  <c r="T131" i="2"/>
  <c r="U131" i="2"/>
  <c r="V131" i="2"/>
  <c r="K58" i="2"/>
  <c r="L58" i="2"/>
  <c r="M58" i="2"/>
  <c r="N58" i="2"/>
  <c r="O58" i="2"/>
  <c r="P58" i="2"/>
  <c r="Q58" i="2"/>
  <c r="R58" i="2"/>
  <c r="S58" i="2"/>
  <c r="T58" i="2"/>
  <c r="U58" i="2"/>
  <c r="V58" i="2"/>
  <c r="K123" i="2"/>
  <c r="L123" i="2"/>
  <c r="M123" i="2"/>
  <c r="N123" i="2"/>
  <c r="O123" i="2"/>
  <c r="P123" i="2"/>
  <c r="Q123" i="2"/>
  <c r="R123" i="2"/>
  <c r="S123" i="2"/>
  <c r="T123" i="2"/>
  <c r="U123" i="2"/>
  <c r="V123" i="2"/>
  <c r="K21" i="2"/>
  <c r="L21" i="2"/>
  <c r="M21" i="2"/>
  <c r="N21" i="2"/>
  <c r="O21" i="2"/>
  <c r="P21" i="2"/>
  <c r="Q21" i="2"/>
  <c r="R21" i="2"/>
  <c r="S21" i="2"/>
  <c r="T21" i="2"/>
  <c r="U21" i="2"/>
  <c r="V21" i="2"/>
  <c r="K81" i="2"/>
  <c r="L81" i="2"/>
  <c r="M81" i="2"/>
  <c r="N81" i="2"/>
  <c r="O81" i="2"/>
  <c r="P81" i="2"/>
  <c r="Q81" i="2"/>
  <c r="R81" i="2"/>
  <c r="S81" i="2"/>
  <c r="T81" i="2"/>
  <c r="U81" i="2"/>
  <c r="V81" i="2"/>
  <c r="K152" i="2"/>
  <c r="L152" i="2"/>
  <c r="M152" i="2"/>
  <c r="N152" i="2"/>
  <c r="O152" i="2"/>
  <c r="P152" i="2"/>
  <c r="Q152" i="2"/>
  <c r="R152" i="2"/>
  <c r="S152" i="2"/>
  <c r="T152" i="2"/>
  <c r="U152" i="2"/>
  <c r="V152" i="2"/>
  <c r="K25" i="2"/>
  <c r="L25" i="2"/>
  <c r="M25" i="2"/>
  <c r="N25" i="2"/>
  <c r="O25" i="2"/>
  <c r="P25" i="2"/>
  <c r="Q25" i="2"/>
  <c r="R25" i="2"/>
  <c r="S25" i="2"/>
  <c r="T25" i="2"/>
  <c r="U25" i="2"/>
  <c r="V25" i="2"/>
  <c r="K69" i="2"/>
  <c r="L69" i="2"/>
  <c r="M69" i="2"/>
  <c r="N69" i="2"/>
  <c r="O69" i="2"/>
  <c r="P69" i="2"/>
  <c r="Q69" i="2"/>
  <c r="R69" i="2"/>
  <c r="S69" i="2"/>
  <c r="T69" i="2"/>
  <c r="U69" i="2"/>
  <c r="V69" i="2"/>
  <c r="K70" i="2"/>
  <c r="L70" i="2"/>
  <c r="M70" i="2"/>
  <c r="N70" i="2"/>
  <c r="O70" i="2"/>
  <c r="P70" i="2"/>
  <c r="Q70" i="2"/>
  <c r="R70" i="2"/>
  <c r="S70" i="2"/>
  <c r="T70" i="2"/>
  <c r="U70" i="2"/>
  <c r="V70" i="2"/>
  <c r="K62" i="2"/>
  <c r="L62" i="2"/>
  <c r="M62" i="2"/>
  <c r="N62" i="2"/>
  <c r="O62" i="2"/>
  <c r="P62" i="2"/>
  <c r="Q62" i="2"/>
  <c r="R62" i="2"/>
  <c r="S62" i="2"/>
  <c r="T62" i="2"/>
  <c r="U62" i="2"/>
  <c r="V62" i="2"/>
  <c r="K15" i="2"/>
  <c r="L15" i="2"/>
  <c r="M15" i="2"/>
  <c r="N15" i="2"/>
  <c r="O15" i="2"/>
  <c r="P15" i="2"/>
  <c r="Q15" i="2"/>
  <c r="R15" i="2"/>
  <c r="S15" i="2"/>
  <c r="T15" i="2"/>
  <c r="U15" i="2"/>
  <c r="V15" i="2"/>
  <c r="K48" i="2"/>
  <c r="L48" i="2"/>
  <c r="M48" i="2"/>
  <c r="N48" i="2"/>
  <c r="O48" i="2"/>
  <c r="P48" i="2"/>
  <c r="Q48" i="2"/>
  <c r="R48" i="2"/>
  <c r="S48" i="2"/>
  <c r="T48" i="2"/>
  <c r="U48" i="2"/>
  <c r="V48" i="2"/>
  <c r="K110" i="2"/>
  <c r="L110" i="2"/>
  <c r="M110" i="2"/>
  <c r="N110" i="2"/>
  <c r="O110" i="2"/>
  <c r="P110" i="2"/>
  <c r="Q110" i="2"/>
  <c r="R110" i="2"/>
  <c r="S110" i="2"/>
  <c r="T110" i="2"/>
  <c r="U110" i="2"/>
  <c r="V110" i="2"/>
  <c r="K90" i="2"/>
  <c r="L90" i="2"/>
  <c r="M90" i="2"/>
  <c r="N90" i="2"/>
  <c r="O90" i="2"/>
  <c r="P90" i="2"/>
  <c r="Q90" i="2"/>
  <c r="R90" i="2"/>
  <c r="S90" i="2"/>
  <c r="T90" i="2"/>
  <c r="U90" i="2"/>
  <c r="V90" i="2"/>
  <c r="K49" i="2"/>
  <c r="L49" i="2"/>
  <c r="M49" i="2"/>
  <c r="N49" i="2"/>
  <c r="O49" i="2"/>
  <c r="P49" i="2"/>
  <c r="Q49" i="2"/>
  <c r="R49" i="2"/>
  <c r="S49" i="2"/>
  <c r="T49" i="2"/>
  <c r="U49" i="2"/>
  <c r="V49" i="2"/>
  <c r="K82" i="2"/>
  <c r="L82" i="2"/>
  <c r="M82" i="2"/>
  <c r="N82" i="2"/>
  <c r="O82" i="2"/>
  <c r="P82" i="2"/>
  <c r="Q82" i="2"/>
  <c r="R82" i="2"/>
  <c r="S82" i="2"/>
  <c r="T82" i="2"/>
  <c r="U82" i="2"/>
  <c r="V82" i="2"/>
  <c r="K4" i="2"/>
  <c r="L4" i="2"/>
  <c r="M4" i="2"/>
  <c r="N4" i="2"/>
  <c r="O4" i="2"/>
  <c r="P4" i="2"/>
  <c r="Q4" i="2"/>
  <c r="R4" i="2"/>
  <c r="S4" i="2"/>
  <c r="T4" i="2"/>
  <c r="U4" i="2"/>
  <c r="V4" i="2"/>
  <c r="K12" i="2"/>
  <c r="L12" i="2"/>
  <c r="M12" i="2"/>
  <c r="N12" i="2"/>
  <c r="O12" i="2"/>
  <c r="P12" i="2"/>
  <c r="Q12" i="2"/>
  <c r="R12" i="2"/>
  <c r="S12" i="2"/>
  <c r="T12" i="2"/>
  <c r="U12" i="2"/>
  <c r="V12" i="2"/>
  <c r="K3" i="2"/>
  <c r="L3" i="2"/>
  <c r="M3" i="2"/>
  <c r="N3" i="2"/>
  <c r="O3" i="2"/>
  <c r="P3" i="2"/>
  <c r="Q3" i="2"/>
  <c r="R3" i="2"/>
  <c r="S3" i="2"/>
  <c r="T3" i="2"/>
  <c r="U3" i="2"/>
  <c r="V3" i="2"/>
  <c r="K173" i="2"/>
  <c r="L173" i="2"/>
  <c r="M173" i="2"/>
  <c r="N173" i="2"/>
  <c r="O173" i="2"/>
  <c r="P173" i="2"/>
  <c r="Q173" i="2"/>
  <c r="R173" i="2"/>
  <c r="S173" i="2"/>
  <c r="T173" i="2"/>
  <c r="U173" i="2"/>
  <c r="V173" i="2"/>
  <c r="K6" i="2"/>
  <c r="L6" i="2"/>
  <c r="M6" i="2"/>
  <c r="N6" i="2"/>
  <c r="O6" i="2"/>
  <c r="P6" i="2"/>
  <c r="Q6" i="2"/>
  <c r="R6" i="2"/>
  <c r="S6" i="2"/>
  <c r="T6" i="2"/>
  <c r="U6" i="2"/>
  <c r="V6" i="2"/>
  <c r="K139" i="2"/>
  <c r="L139" i="2"/>
  <c r="M139" i="2"/>
  <c r="N139" i="2"/>
  <c r="O139" i="2"/>
  <c r="P139" i="2"/>
  <c r="Q139" i="2"/>
  <c r="R139" i="2"/>
  <c r="S139" i="2"/>
  <c r="T139" i="2"/>
  <c r="U139" i="2"/>
  <c r="V139" i="2"/>
  <c r="K33" i="2"/>
  <c r="L33" i="2"/>
  <c r="M33" i="2"/>
  <c r="N33" i="2"/>
  <c r="O33" i="2"/>
  <c r="P33" i="2"/>
  <c r="Q33" i="2"/>
  <c r="R33" i="2"/>
  <c r="S33" i="2"/>
  <c r="T33" i="2"/>
  <c r="U33" i="2"/>
  <c r="V33" i="2"/>
  <c r="K37" i="2"/>
  <c r="L37" i="2"/>
  <c r="M37" i="2"/>
  <c r="N37" i="2"/>
  <c r="O37" i="2"/>
  <c r="P37" i="2"/>
  <c r="Q37" i="2"/>
  <c r="R37" i="2"/>
  <c r="S37" i="2"/>
  <c r="T37" i="2"/>
  <c r="U37" i="2"/>
  <c r="V37" i="2"/>
  <c r="K7" i="2"/>
  <c r="L7" i="2"/>
  <c r="M7" i="2"/>
  <c r="N7" i="2"/>
  <c r="O7" i="2"/>
  <c r="P7" i="2"/>
  <c r="Q7" i="2"/>
  <c r="R7" i="2"/>
  <c r="S7" i="2"/>
  <c r="T7" i="2"/>
  <c r="U7" i="2"/>
  <c r="V7" i="2"/>
  <c r="K100" i="2"/>
  <c r="L100" i="2"/>
  <c r="M100" i="2"/>
  <c r="N100" i="2"/>
  <c r="O100" i="2"/>
  <c r="P100" i="2"/>
  <c r="Q100" i="2"/>
  <c r="R100" i="2"/>
  <c r="S100" i="2"/>
  <c r="T100" i="2"/>
  <c r="U100" i="2"/>
  <c r="V100" i="2"/>
  <c r="K91" i="2"/>
  <c r="L91" i="2"/>
  <c r="M91" i="2"/>
  <c r="N91" i="2"/>
  <c r="O91" i="2"/>
  <c r="P91" i="2"/>
  <c r="Q91" i="2"/>
  <c r="R91" i="2"/>
  <c r="S91" i="2"/>
  <c r="T91" i="2"/>
  <c r="U91" i="2"/>
  <c r="V91" i="2"/>
  <c r="K83" i="2"/>
  <c r="L83" i="2"/>
  <c r="M83" i="2"/>
  <c r="N83" i="2"/>
  <c r="O83" i="2"/>
  <c r="P83" i="2"/>
  <c r="Q83" i="2"/>
  <c r="R83" i="2"/>
  <c r="S83" i="2"/>
  <c r="T83" i="2"/>
  <c r="U83" i="2"/>
  <c r="V83" i="2"/>
  <c r="K101" i="2"/>
  <c r="L101" i="2"/>
  <c r="M101" i="2"/>
  <c r="N101" i="2"/>
  <c r="O101" i="2"/>
  <c r="P101" i="2"/>
  <c r="Q101" i="2"/>
  <c r="R101" i="2"/>
  <c r="S101" i="2"/>
  <c r="T101" i="2"/>
  <c r="U101" i="2"/>
  <c r="V101" i="2"/>
  <c r="K85" i="2"/>
  <c r="L85" i="2"/>
  <c r="M85" i="2"/>
  <c r="N85" i="2"/>
  <c r="O85" i="2"/>
  <c r="P85" i="2"/>
  <c r="Q85" i="2"/>
  <c r="R85" i="2"/>
  <c r="S85" i="2"/>
  <c r="T85" i="2"/>
  <c r="U85" i="2"/>
  <c r="V85" i="2"/>
  <c r="K71" i="2"/>
  <c r="L71" i="2"/>
  <c r="M71" i="2"/>
  <c r="N71" i="2"/>
  <c r="O71" i="2"/>
  <c r="P71" i="2"/>
  <c r="Q71" i="2"/>
  <c r="R71" i="2"/>
  <c r="S71" i="2"/>
  <c r="T71" i="2"/>
  <c r="U71" i="2"/>
  <c r="V71" i="2"/>
  <c r="K55" i="2"/>
  <c r="L55" i="2"/>
  <c r="M55" i="2"/>
  <c r="N55" i="2"/>
  <c r="O55" i="2"/>
  <c r="P55" i="2"/>
  <c r="Q55" i="2"/>
  <c r="R55" i="2"/>
  <c r="S55" i="2"/>
  <c r="T55" i="2"/>
  <c r="U55" i="2"/>
  <c r="V55" i="2"/>
  <c r="K102" i="2"/>
  <c r="L102" i="2"/>
  <c r="M102" i="2"/>
  <c r="N102" i="2"/>
  <c r="O102" i="2"/>
  <c r="P102" i="2"/>
  <c r="Q102" i="2"/>
  <c r="R102" i="2"/>
  <c r="S102" i="2"/>
  <c r="T102" i="2"/>
  <c r="U102" i="2"/>
  <c r="V102" i="2"/>
  <c r="K153" i="2"/>
  <c r="L153" i="2"/>
  <c r="M153" i="2"/>
  <c r="N153" i="2"/>
  <c r="O153" i="2"/>
  <c r="P153" i="2"/>
  <c r="Q153" i="2"/>
  <c r="R153" i="2"/>
  <c r="S153" i="2"/>
  <c r="T153" i="2"/>
  <c r="U153" i="2"/>
  <c r="V153" i="2"/>
  <c r="K181" i="2"/>
  <c r="L181" i="2"/>
  <c r="M181" i="2"/>
  <c r="N181" i="2"/>
  <c r="O181" i="2"/>
  <c r="P181" i="2"/>
  <c r="Q181" i="2"/>
  <c r="R181" i="2"/>
  <c r="S181" i="2"/>
  <c r="T181" i="2"/>
  <c r="U181" i="2"/>
  <c r="V181" i="2"/>
  <c r="K143" i="2"/>
  <c r="L143" i="2"/>
  <c r="M143" i="2"/>
  <c r="N143" i="2"/>
  <c r="O143" i="2"/>
  <c r="P143" i="2"/>
  <c r="Q143" i="2"/>
  <c r="R143" i="2"/>
  <c r="S143" i="2"/>
  <c r="T143" i="2"/>
  <c r="U143" i="2"/>
  <c r="V143" i="2"/>
  <c r="K154" i="2"/>
  <c r="L154" i="2"/>
  <c r="M154" i="2"/>
  <c r="N154" i="2"/>
  <c r="O154" i="2"/>
  <c r="P154" i="2"/>
  <c r="Q154" i="2"/>
  <c r="R154" i="2"/>
  <c r="S154" i="2"/>
  <c r="T154" i="2"/>
  <c r="U154" i="2"/>
  <c r="V154" i="2"/>
  <c r="K174" i="2"/>
  <c r="L174" i="2"/>
  <c r="M174" i="2"/>
  <c r="N174" i="2"/>
  <c r="O174" i="2"/>
  <c r="P174" i="2"/>
  <c r="Q174" i="2"/>
  <c r="R174" i="2"/>
  <c r="S174" i="2"/>
  <c r="T174" i="2"/>
  <c r="U174" i="2"/>
  <c r="V174" i="2"/>
  <c r="K125" i="2"/>
  <c r="L125" i="2"/>
  <c r="M125" i="2"/>
  <c r="N125" i="2"/>
  <c r="O125" i="2"/>
  <c r="P125" i="2"/>
  <c r="Q125" i="2"/>
  <c r="R125" i="2"/>
  <c r="S125" i="2"/>
  <c r="T125" i="2"/>
  <c r="U125" i="2"/>
  <c r="V125" i="2"/>
  <c r="K203" i="2"/>
  <c r="L203" i="2"/>
  <c r="M203" i="2"/>
  <c r="N203" i="2"/>
  <c r="O203" i="2"/>
  <c r="P203" i="2"/>
  <c r="Q203" i="2"/>
  <c r="R203" i="2"/>
  <c r="S203" i="2"/>
  <c r="T203" i="2"/>
  <c r="U203" i="2"/>
  <c r="V203" i="2"/>
  <c r="K92" i="2"/>
  <c r="L92" i="2"/>
  <c r="M92" i="2"/>
  <c r="N92" i="2"/>
  <c r="O92" i="2"/>
  <c r="P92" i="2"/>
  <c r="Q92" i="2"/>
  <c r="R92" i="2"/>
  <c r="S92" i="2"/>
  <c r="T92" i="2"/>
  <c r="U92" i="2"/>
  <c r="V92" i="2"/>
  <c r="K26" i="2"/>
  <c r="L26" i="2"/>
  <c r="M26" i="2"/>
  <c r="N26" i="2"/>
  <c r="O26" i="2"/>
  <c r="P26" i="2"/>
  <c r="Q26" i="2"/>
  <c r="R26" i="2"/>
  <c r="S26" i="2"/>
  <c r="T26" i="2"/>
  <c r="U26" i="2"/>
  <c r="V26" i="2"/>
  <c r="K164" i="2"/>
  <c r="L164" i="2"/>
  <c r="M164" i="2"/>
  <c r="N164" i="2"/>
  <c r="O164" i="2"/>
  <c r="P164" i="2"/>
  <c r="Q164" i="2"/>
  <c r="R164" i="2"/>
  <c r="S164" i="2"/>
  <c r="T164" i="2"/>
  <c r="U164" i="2"/>
  <c r="V164" i="2"/>
  <c r="K105" i="2"/>
  <c r="L105" i="2"/>
  <c r="M105" i="2"/>
  <c r="N105" i="2"/>
  <c r="O105" i="2"/>
  <c r="P105" i="2"/>
  <c r="Q105" i="2"/>
  <c r="R105" i="2"/>
  <c r="S105" i="2"/>
  <c r="T105" i="2"/>
  <c r="U105" i="2"/>
  <c r="V105" i="2"/>
  <c r="K106" i="2"/>
  <c r="L106" i="2"/>
  <c r="M106" i="2"/>
  <c r="N106" i="2"/>
  <c r="O106" i="2"/>
  <c r="P106" i="2"/>
  <c r="Q106" i="2"/>
  <c r="R106" i="2"/>
  <c r="S106" i="2"/>
  <c r="T106" i="2"/>
  <c r="U106" i="2"/>
  <c r="V106" i="2"/>
  <c r="K8" i="2"/>
  <c r="L8" i="2"/>
  <c r="M8" i="2"/>
  <c r="N8" i="2"/>
  <c r="O8" i="2"/>
  <c r="P8" i="2"/>
  <c r="Q8" i="2"/>
  <c r="R8" i="2"/>
  <c r="S8" i="2"/>
  <c r="T8" i="2"/>
  <c r="U8" i="2"/>
  <c r="V8" i="2"/>
  <c r="K16" i="2"/>
  <c r="L16" i="2"/>
  <c r="M16" i="2"/>
  <c r="N16" i="2"/>
  <c r="O16" i="2"/>
  <c r="P16" i="2"/>
  <c r="Q16" i="2"/>
  <c r="R16" i="2"/>
  <c r="S16" i="2"/>
  <c r="T16" i="2"/>
  <c r="U16" i="2"/>
  <c r="V16" i="2"/>
  <c r="K24" i="2"/>
  <c r="L24" i="2"/>
  <c r="M24" i="2"/>
  <c r="N24" i="2"/>
  <c r="O24" i="2"/>
  <c r="P24" i="2"/>
  <c r="Q24" i="2"/>
  <c r="R24" i="2"/>
  <c r="S24" i="2"/>
  <c r="T24" i="2"/>
  <c r="U24" i="2"/>
  <c r="V24" i="2"/>
  <c r="K93" i="2"/>
  <c r="L93" i="2"/>
  <c r="M93" i="2"/>
  <c r="N93" i="2"/>
  <c r="O93" i="2"/>
  <c r="P93" i="2"/>
  <c r="Q93" i="2"/>
  <c r="R93" i="2"/>
  <c r="S93" i="2"/>
  <c r="T93" i="2"/>
  <c r="U93" i="2"/>
  <c r="V93" i="2"/>
  <c r="K115" i="2"/>
  <c r="L115" i="2"/>
  <c r="M115" i="2"/>
  <c r="N115" i="2"/>
  <c r="O115" i="2"/>
  <c r="P115" i="2"/>
  <c r="Q115" i="2"/>
  <c r="R115" i="2"/>
  <c r="S115" i="2"/>
  <c r="T115" i="2"/>
  <c r="U115" i="2"/>
  <c r="V115" i="2"/>
  <c r="K13" i="2"/>
  <c r="L13" i="2"/>
  <c r="M13" i="2"/>
  <c r="N13" i="2"/>
  <c r="O13" i="2"/>
  <c r="P13" i="2"/>
  <c r="Q13" i="2"/>
  <c r="R13" i="2"/>
  <c r="S13" i="2"/>
  <c r="T13" i="2"/>
  <c r="U13" i="2"/>
  <c r="V13" i="2"/>
  <c r="K68" i="2"/>
  <c r="L68" i="2"/>
  <c r="M68" i="2"/>
  <c r="N68" i="2"/>
  <c r="O68" i="2"/>
  <c r="P68" i="2"/>
  <c r="Q68" i="2"/>
  <c r="R68" i="2"/>
  <c r="S68" i="2"/>
  <c r="T68" i="2"/>
  <c r="U68" i="2"/>
  <c r="V68" i="2"/>
  <c r="K132" i="2"/>
  <c r="L132" i="2"/>
  <c r="M132" i="2"/>
  <c r="N132" i="2"/>
  <c r="O132" i="2"/>
  <c r="P132" i="2"/>
  <c r="Q132" i="2"/>
  <c r="R132" i="2"/>
  <c r="S132" i="2"/>
  <c r="T132" i="2"/>
  <c r="U132" i="2"/>
  <c r="V132" i="2"/>
  <c r="K126" i="2"/>
  <c r="L126" i="2"/>
  <c r="M126" i="2"/>
  <c r="N126" i="2"/>
  <c r="O126" i="2"/>
  <c r="P126" i="2"/>
  <c r="Q126" i="2"/>
  <c r="R126" i="2"/>
  <c r="S126" i="2"/>
  <c r="T126" i="2"/>
  <c r="U126" i="2"/>
  <c r="V126" i="2"/>
  <c r="K31" i="2"/>
  <c r="L31" i="2"/>
  <c r="M31" i="2"/>
  <c r="N31" i="2"/>
  <c r="O31" i="2"/>
  <c r="P31" i="2"/>
  <c r="Q31" i="2"/>
  <c r="R31" i="2"/>
  <c r="S31" i="2"/>
  <c r="T31" i="2"/>
  <c r="U31" i="2"/>
  <c r="V31" i="2"/>
  <c r="K178" i="2"/>
  <c r="L178" i="2"/>
  <c r="M178" i="2"/>
  <c r="N178" i="2"/>
  <c r="O178" i="2"/>
  <c r="P178" i="2"/>
  <c r="Q178" i="2"/>
  <c r="R178" i="2"/>
  <c r="S178" i="2"/>
  <c r="T178" i="2"/>
  <c r="U178" i="2"/>
  <c r="V178" i="2"/>
  <c r="K133" i="2"/>
  <c r="L133" i="2"/>
  <c r="M133" i="2"/>
  <c r="N133" i="2"/>
  <c r="O133" i="2"/>
  <c r="P133" i="2"/>
  <c r="Q133" i="2"/>
  <c r="R133" i="2"/>
  <c r="S133" i="2"/>
  <c r="T133" i="2"/>
  <c r="U133" i="2"/>
  <c r="V133" i="2"/>
  <c r="K14" i="2"/>
  <c r="L14" i="2"/>
  <c r="M14" i="2"/>
  <c r="N14" i="2"/>
  <c r="O14" i="2"/>
  <c r="P14" i="2"/>
  <c r="Q14" i="2"/>
  <c r="R14" i="2"/>
  <c r="S14" i="2"/>
  <c r="T14" i="2"/>
  <c r="U14" i="2"/>
  <c r="V14" i="2"/>
  <c r="K127" i="2"/>
  <c r="L127" i="2"/>
  <c r="M127" i="2"/>
  <c r="N127" i="2"/>
  <c r="O127" i="2"/>
  <c r="P127" i="2"/>
  <c r="Q127" i="2"/>
  <c r="R127" i="2"/>
  <c r="S127" i="2"/>
  <c r="T127" i="2"/>
  <c r="U127" i="2"/>
  <c r="V127" i="2"/>
  <c r="K50" i="2"/>
  <c r="L50" i="2"/>
  <c r="M50" i="2"/>
  <c r="N50" i="2"/>
  <c r="O50" i="2"/>
  <c r="P50" i="2"/>
  <c r="Q50" i="2"/>
  <c r="R50" i="2"/>
  <c r="S50" i="2"/>
  <c r="T50" i="2"/>
  <c r="U50" i="2"/>
  <c r="V50" i="2"/>
  <c r="K35" i="2"/>
  <c r="L35" i="2"/>
  <c r="M35" i="2"/>
  <c r="N35" i="2"/>
  <c r="O35" i="2"/>
  <c r="P35" i="2"/>
  <c r="Q35" i="2"/>
  <c r="R35" i="2"/>
  <c r="S35" i="2"/>
  <c r="T35" i="2"/>
  <c r="U35" i="2"/>
  <c r="V35" i="2"/>
  <c r="K72" i="2"/>
  <c r="L72" i="2"/>
  <c r="M72" i="2"/>
  <c r="N72" i="2"/>
  <c r="O72" i="2"/>
  <c r="P72" i="2"/>
  <c r="Q72" i="2"/>
  <c r="R72" i="2"/>
  <c r="S72" i="2"/>
  <c r="T72" i="2"/>
  <c r="U72" i="2"/>
  <c r="V72" i="2"/>
  <c r="K27" i="2"/>
  <c r="L27" i="2"/>
  <c r="M27" i="2"/>
  <c r="N27" i="2"/>
  <c r="O27" i="2"/>
  <c r="P27" i="2"/>
  <c r="Q27" i="2"/>
  <c r="R27" i="2"/>
  <c r="S27" i="2"/>
  <c r="T27" i="2"/>
  <c r="U27" i="2"/>
  <c r="V27" i="2"/>
  <c r="K28" i="2"/>
  <c r="L28" i="2"/>
  <c r="M28" i="2"/>
  <c r="N28" i="2"/>
  <c r="O28" i="2"/>
  <c r="P28" i="2"/>
  <c r="Q28" i="2"/>
  <c r="R28" i="2"/>
  <c r="S28" i="2"/>
  <c r="T28" i="2"/>
  <c r="U28" i="2"/>
  <c r="V28" i="2"/>
  <c r="K9" i="2"/>
  <c r="L9" i="2"/>
  <c r="M9" i="2"/>
  <c r="N9" i="2"/>
  <c r="O9" i="2"/>
  <c r="P9" i="2"/>
  <c r="Q9" i="2"/>
  <c r="R9" i="2"/>
  <c r="S9" i="2"/>
  <c r="T9" i="2"/>
  <c r="U9" i="2"/>
  <c r="V9" i="2"/>
  <c r="K144" i="2"/>
  <c r="L144" i="2"/>
  <c r="M144" i="2"/>
  <c r="N144" i="2"/>
  <c r="O144" i="2"/>
  <c r="P144" i="2"/>
  <c r="Q144" i="2"/>
  <c r="R144" i="2"/>
  <c r="S144" i="2"/>
  <c r="T144" i="2"/>
  <c r="U144" i="2"/>
  <c r="V144"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V140" i="2"/>
  <c r="U140" i="2"/>
  <c r="T140" i="2"/>
  <c r="S140" i="2"/>
  <c r="R140" i="2"/>
  <c r="Q140" i="2"/>
  <c r="P140" i="2"/>
  <c r="O140" i="2"/>
  <c r="N140" i="2"/>
  <c r="M140" i="2"/>
  <c r="L140" i="2"/>
  <c r="K140" i="2"/>
  <c r="AE140" i="2"/>
  <c r="AF140" i="2"/>
  <c r="AD140" i="2"/>
  <c r="C165" i="2"/>
  <c r="C128" i="2"/>
  <c r="C73" i="2"/>
  <c r="C74" i="2"/>
  <c r="C75" i="2"/>
  <c r="C179" i="2"/>
  <c r="C141" i="2"/>
  <c r="C103" i="2"/>
  <c r="C94" i="2"/>
  <c r="C134" i="2"/>
  <c r="C95" i="2"/>
  <c r="C86" i="2"/>
  <c r="C80" i="2"/>
  <c r="C116" i="2"/>
  <c r="C171" i="2"/>
  <c r="C183" i="2"/>
  <c r="C121" i="2"/>
  <c r="C135" i="2"/>
  <c r="C175" i="2"/>
  <c r="C166" i="2"/>
  <c r="C167" i="2"/>
  <c r="C198" i="2"/>
  <c r="C184" i="2"/>
  <c r="C188" i="2"/>
  <c r="C160" i="2"/>
  <c r="C200" i="2"/>
  <c r="C161" i="2"/>
  <c r="C180" i="2"/>
  <c r="C189" i="2"/>
  <c r="C195" i="2"/>
  <c r="C63" i="2"/>
  <c r="C190" i="2"/>
  <c r="C148" i="2"/>
  <c r="C185" i="2"/>
  <c r="C168" i="2"/>
  <c r="C59" i="2"/>
  <c r="C76" i="2"/>
  <c r="C202" i="2"/>
  <c r="C38" i="2"/>
  <c r="C155" i="2"/>
  <c r="C196" i="2"/>
  <c r="C176" i="2"/>
  <c r="C169" i="2"/>
  <c r="C107" i="2"/>
  <c r="C197" i="2"/>
  <c r="C45" i="2"/>
  <c r="C136" i="2"/>
  <c r="C96" i="2"/>
  <c r="C42" i="2"/>
  <c r="C145" i="2"/>
  <c r="C97" i="2"/>
  <c r="C137" i="2"/>
  <c r="C201" i="2"/>
  <c r="C182" i="2"/>
  <c r="C111" i="2"/>
  <c r="C46" i="2"/>
  <c r="C192" i="2"/>
  <c r="C43" i="2"/>
  <c r="C117" i="2"/>
  <c r="C108" i="2"/>
  <c r="C112" i="2"/>
  <c r="C149" i="2"/>
  <c r="C172" i="2"/>
  <c r="C64" i="2"/>
  <c r="C109" i="2"/>
  <c r="C5" i="2"/>
  <c r="C51" i="2"/>
  <c r="C87" i="2"/>
  <c r="C65" i="2"/>
  <c r="C60" i="2"/>
  <c r="C77" i="2"/>
  <c r="C162" i="2"/>
  <c r="C104" i="2"/>
  <c r="C191" i="2"/>
  <c r="C124" i="2"/>
  <c r="C193" i="2"/>
  <c r="C78" i="2"/>
  <c r="C156" i="2"/>
  <c r="C157" i="2"/>
  <c r="C163" i="2"/>
  <c r="C142" i="2"/>
  <c r="C129" i="2"/>
  <c r="C34" i="2"/>
  <c r="C88" i="2"/>
  <c r="C66" i="2"/>
  <c r="C36" i="2"/>
  <c r="C146" i="2"/>
  <c r="C22" i="2"/>
  <c r="C113" i="2"/>
  <c r="C138" i="2"/>
  <c r="C130" i="2"/>
  <c r="C122" i="2"/>
  <c r="C61" i="2"/>
  <c r="C84" i="2"/>
  <c r="C56" i="2"/>
  <c r="C10" i="2"/>
  <c r="C39" i="2"/>
  <c r="C29" i="2"/>
  <c r="C32" i="2"/>
  <c r="C52" i="2"/>
  <c r="C18" i="2"/>
  <c r="C98" i="2"/>
  <c r="C118" i="2"/>
  <c r="C57" i="2"/>
  <c r="C53" i="2"/>
  <c r="C47" i="2"/>
  <c r="C17" i="2"/>
  <c r="C23" i="2"/>
  <c r="C30" i="2"/>
  <c r="C19" i="2"/>
  <c r="C11" i="2"/>
  <c r="C99" i="2"/>
  <c r="C40" i="2"/>
  <c r="C67" i="2"/>
  <c r="C89" i="2"/>
  <c r="C41" i="2"/>
  <c r="C79" i="2"/>
  <c r="C44" i="2"/>
  <c r="C114" i="2"/>
  <c r="C119" i="2"/>
  <c r="C158" i="2"/>
  <c r="C120" i="2"/>
  <c r="C54" i="2"/>
  <c r="C20" i="2"/>
  <c r="C186" i="2"/>
  <c r="C150" i="2"/>
  <c r="C187" i="2"/>
  <c r="C194" i="2"/>
  <c r="C151" i="2"/>
  <c r="C159" i="2"/>
  <c r="C199" i="2"/>
  <c r="C177" i="2"/>
  <c r="C170" i="2"/>
  <c r="C147" i="2"/>
  <c r="C131" i="2"/>
  <c r="C58" i="2"/>
  <c r="C123" i="2"/>
  <c r="C21" i="2"/>
  <c r="C81" i="2"/>
  <c r="C152" i="2"/>
  <c r="C25" i="2"/>
  <c r="C69" i="2"/>
  <c r="C70" i="2"/>
  <c r="C62" i="2"/>
  <c r="C15" i="2"/>
  <c r="C48" i="2"/>
  <c r="C110" i="2"/>
  <c r="C90" i="2"/>
  <c r="C49" i="2"/>
  <c r="C82" i="2"/>
  <c r="C4" i="2"/>
  <c r="C12" i="2"/>
  <c r="C3" i="2"/>
  <c r="C173" i="2"/>
  <c r="C6" i="2"/>
  <c r="C139" i="2"/>
  <c r="C33" i="2"/>
  <c r="C37" i="2"/>
  <c r="C7" i="2"/>
  <c r="C100" i="2"/>
  <c r="C91" i="2"/>
  <c r="C83" i="2"/>
  <c r="C101" i="2"/>
  <c r="C85" i="2"/>
  <c r="C71" i="2"/>
  <c r="C55" i="2"/>
  <c r="C102" i="2"/>
  <c r="C153" i="2"/>
  <c r="C181" i="2"/>
  <c r="C143" i="2"/>
  <c r="C154" i="2"/>
  <c r="C174" i="2"/>
  <c r="C125" i="2"/>
  <c r="C203" i="2"/>
  <c r="C92" i="2"/>
  <c r="C26" i="2"/>
  <c r="C164" i="2"/>
  <c r="C105" i="2"/>
  <c r="C106" i="2"/>
  <c r="C8" i="2"/>
  <c r="C16" i="2"/>
  <c r="C24" i="2"/>
  <c r="C93" i="2"/>
  <c r="C115" i="2"/>
  <c r="C13" i="2"/>
  <c r="C68" i="2"/>
  <c r="C132" i="2"/>
  <c r="C126" i="2"/>
  <c r="C31" i="2"/>
  <c r="C178" i="2"/>
  <c r="C133" i="2"/>
  <c r="C14" i="2"/>
  <c r="C127" i="2"/>
  <c r="C50" i="2"/>
  <c r="C35" i="2"/>
  <c r="C72" i="2"/>
  <c r="C27" i="2"/>
  <c r="C28" i="2"/>
  <c r="C9" i="2"/>
  <c r="C144" i="2"/>
  <c r="C204" i="2"/>
  <c r="C205" i="2"/>
  <c r="C206" i="2"/>
  <c r="C207" i="2"/>
  <c r="C208" i="2"/>
  <c r="C209" i="2"/>
  <c r="C210" i="2"/>
  <c r="C211" i="2"/>
  <c r="C212" i="2"/>
  <c r="C213" i="2"/>
  <c r="C214" i="2"/>
  <c r="C215" i="2"/>
  <c r="C216" i="2"/>
  <c r="C217" i="2"/>
  <c r="C218" i="2"/>
  <c r="C219" i="2"/>
  <c r="C140" i="2"/>
  <c r="G166" i="2"/>
  <c r="D165" i="2"/>
  <c r="D128" i="2"/>
  <c r="D73" i="2"/>
  <c r="D74" i="2"/>
  <c r="D75" i="2"/>
  <c r="D179" i="2"/>
  <c r="D141" i="2"/>
  <c r="D103" i="2"/>
  <c r="D94" i="2"/>
  <c r="D134" i="2"/>
  <c r="D95" i="2"/>
  <c r="D86" i="2"/>
  <c r="D80" i="2"/>
  <c r="D116" i="2"/>
  <c r="D171" i="2"/>
  <c r="D183" i="2"/>
  <c r="D121" i="2"/>
  <c r="D135" i="2"/>
  <c r="D175" i="2"/>
  <c r="D166" i="2"/>
  <c r="D167" i="2"/>
  <c r="D198" i="2"/>
  <c r="D184" i="2"/>
  <c r="D188" i="2"/>
  <c r="D160" i="2"/>
  <c r="D200" i="2"/>
  <c r="D161" i="2"/>
  <c r="D180" i="2"/>
  <c r="D189" i="2"/>
  <c r="D195" i="2"/>
  <c r="D63" i="2"/>
  <c r="D190" i="2"/>
  <c r="D148" i="2"/>
  <c r="D185" i="2"/>
  <c r="D168" i="2"/>
  <c r="D59" i="2"/>
  <c r="D76" i="2"/>
  <c r="D202" i="2"/>
  <c r="D38" i="2"/>
  <c r="D155" i="2"/>
  <c r="D196" i="2"/>
  <c r="D176" i="2"/>
  <c r="D169" i="2"/>
  <c r="D107" i="2"/>
  <c r="D197" i="2"/>
  <c r="D45" i="2"/>
  <c r="D136" i="2"/>
  <c r="D96" i="2"/>
  <c r="D42" i="2"/>
  <c r="D145" i="2"/>
  <c r="D97" i="2"/>
  <c r="D137" i="2"/>
  <c r="D201" i="2"/>
  <c r="D182" i="2"/>
  <c r="D111" i="2"/>
  <c r="D46" i="2"/>
  <c r="D192" i="2"/>
  <c r="D43" i="2"/>
  <c r="D117" i="2"/>
  <c r="D108" i="2"/>
  <c r="D112" i="2"/>
  <c r="D149" i="2"/>
  <c r="D172" i="2"/>
  <c r="D64" i="2"/>
  <c r="D109" i="2"/>
  <c r="D5" i="2"/>
  <c r="D51" i="2"/>
  <c r="D87" i="2"/>
  <c r="D65" i="2"/>
  <c r="D60" i="2"/>
  <c r="D77" i="2"/>
  <c r="D162" i="2"/>
  <c r="D104" i="2"/>
  <c r="D191" i="2"/>
  <c r="D124" i="2"/>
  <c r="D193" i="2"/>
  <c r="D78" i="2"/>
  <c r="D156" i="2"/>
  <c r="D157" i="2"/>
  <c r="D163" i="2"/>
  <c r="D142" i="2"/>
  <c r="D129" i="2"/>
  <c r="D34" i="2"/>
  <c r="D88" i="2"/>
  <c r="D66" i="2"/>
  <c r="D36" i="2"/>
  <c r="D146" i="2"/>
  <c r="D22" i="2"/>
  <c r="D113" i="2"/>
  <c r="D138" i="2"/>
  <c r="D130" i="2"/>
  <c r="D122" i="2"/>
  <c r="D61" i="2"/>
  <c r="D84" i="2"/>
  <c r="D56" i="2"/>
  <c r="D10" i="2"/>
  <c r="D39" i="2"/>
  <c r="D29" i="2"/>
  <c r="D32" i="2"/>
  <c r="D52" i="2"/>
  <c r="D18" i="2"/>
  <c r="D98" i="2"/>
  <c r="D118" i="2"/>
  <c r="D57" i="2"/>
  <c r="D53" i="2"/>
  <c r="D47" i="2"/>
  <c r="D17" i="2"/>
  <c r="D23" i="2"/>
  <c r="D30" i="2"/>
  <c r="D19" i="2"/>
  <c r="D11" i="2"/>
  <c r="D99" i="2"/>
  <c r="D40" i="2"/>
  <c r="D67" i="2"/>
  <c r="D89" i="2"/>
  <c r="D41" i="2"/>
  <c r="D79" i="2"/>
  <c r="D44" i="2"/>
  <c r="D114" i="2"/>
  <c r="D119" i="2"/>
  <c r="D158" i="2"/>
  <c r="D120" i="2"/>
  <c r="D54" i="2"/>
  <c r="D20" i="2"/>
  <c r="D186" i="2"/>
  <c r="D150" i="2"/>
  <c r="D187" i="2"/>
  <c r="D194" i="2"/>
  <c r="D151" i="2"/>
  <c r="D159" i="2"/>
  <c r="D199" i="2"/>
  <c r="D177" i="2"/>
  <c r="D170" i="2"/>
  <c r="D147" i="2"/>
  <c r="D131" i="2"/>
  <c r="D58" i="2"/>
  <c r="D123" i="2"/>
  <c r="D21" i="2"/>
  <c r="D81" i="2"/>
  <c r="D152" i="2"/>
  <c r="D25" i="2"/>
  <c r="D69" i="2"/>
  <c r="D70" i="2"/>
  <c r="D62" i="2"/>
  <c r="D15" i="2"/>
  <c r="D48" i="2"/>
  <c r="D110" i="2"/>
  <c r="D90" i="2"/>
  <c r="D49" i="2"/>
  <c r="D82" i="2"/>
  <c r="D4" i="2"/>
  <c r="D12" i="2"/>
  <c r="D3" i="2"/>
  <c r="D173" i="2"/>
  <c r="D6" i="2"/>
  <c r="D139" i="2"/>
  <c r="D33" i="2"/>
  <c r="D37" i="2"/>
  <c r="D7" i="2"/>
  <c r="D100" i="2"/>
  <c r="D91" i="2"/>
  <c r="D83" i="2"/>
  <c r="D101" i="2"/>
  <c r="D85" i="2"/>
  <c r="D71" i="2"/>
  <c r="D55" i="2"/>
  <c r="D102" i="2"/>
  <c r="D153" i="2"/>
  <c r="D181" i="2"/>
  <c r="D143" i="2"/>
  <c r="D154" i="2"/>
  <c r="D174" i="2"/>
  <c r="D125" i="2"/>
  <c r="D203" i="2"/>
  <c r="D92" i="2"/>
  <c r="D26" i="2"/>
  <c r="D164" i="2"/>
  <c r="D105" i="2"/>
  <c r="D106" i="2"/>
  <c r="D8" i="2"/>
  <c r="D16" i="2"/>
  <c r="D24" i="2"/>
  <c r="D93" i="2"/>
  <c r="D115" i="2"/>
  <c r="D13" i="2"/>
  <c r="D68" i="2"/>
  <c r="D132" i="2"/>
  <c r="D126" i="2"/>
  <c r="D31" i="2"/>
  <c r="D178" i="2"/>
  <c r="D133" i="2"/>
  <c r="D14" i="2"/>
  <c r="D127" i="2"/>
  <c r="D50" i="2"/>
  <c r="D35" i="2"/>
  <c r="D72" i="2"/>
  <c r="D27" i="2"/>
  <c r="D28" i="2"/>
  <c r="D9" i="2"/>
  <c r="D144" i="2"/>
  <c r="D204" i="2"/>
  <c r="D205" i="2"/>
  <c r="D206" i="2"/>
  <c r="D207" i="2"/>
  <c r="D208" i="2"/>
  <c r="D209" i="2"/>
  <c r="D210" i="2"/>
  <c r="D211" i="2"/>
  <c r="D212" i="2"/>
  <c r="D213" i="2"/>
  <c r="D214" i="2"/>
  <c r="D215" i="2"/>
  <c r="D216" i="2"/>
  <c r="D217" i="2"/>
  <c r="D218" i="2"/>
  <c r="D219" i="2"/>
  <c r="D140" i="2"/>
  <c r="E140" i="2" l="1"/>
  <c r="E165" i="2"/>
  <c r="E128" i="2"/>
  <c r="E73" i="2"/>
  <c r="E74" i="2"/>
  <c r="E75" i="2"/>
  <c r="E179" i="2"/>
  <c r="E141" i="2"/>
  <c r="E103" i="2"/>
  <c r="E94" i="2"/>
  <c r="E134" i="2"/>
  <c r="E95" i="2"/>
  <c r="E86" i="2"/>
  <c r="E80" i="2"/>
  <c r="E116" i="2"/>
  <c r="E171" i="2"/>
  <c r="E183" i="2"/>
  <c r="E121" i="2"/>
  <c r="E135" i="2"/>
  <c r="E175" i="2"/>
  <c r="E166" i="2"/>
  <c r="E167" i="2"/>
  <c r="E198" i="2"/>
  <c r="E184" i="2"/>
  <c r="E188" i="2"/>
  <c r="E160" i="2"/>
  <c r="E200" i="2"/>
  <c r="E161" i="2"/>
  <c r="E180" i="2"/>
  <c r="E189" i="2"/>
  <c r="E195" i="2"/>
  <c r="E63" i="2"/>
  <c r="E190" i="2"/>
  <c r="E148" i="2"/>
  <c r="E185" i="2"/>
  <c r="E168" i="2"/>
  <c r="E59" i="2"/>
  <c r="E76" i="2"/>
  <c r="E202" i="2"/>
  <c r="E38" i="2"/>
  <c r="E155" i="2"/>
  <c r="E196" i="2"/>
  <c r="E176" i="2"/>
  <c r="E169" i="2"/>
  <c r="E107" i="2"/>
  <c r="E197" i="2"/>
  <c r="E45" i="2"/>
  <c r="E136" i="2"/>
  <c r="E96" i="2"/>
  <c r="E42" i="2"/>
  <c r="E145" i="2"/>
  <c r="E97" i="2"/>
  <c r="E137" i="2"/>
  <c r="E201" i="2"/>
  <c r="E182" i="2"/>
  <c r="E111" i="2"/>
  <c r="E46" i="2"/>
  <c r="E192" i="2"/>
  <c r="E43" i="2"/>
  <c r="E117" i="2"/>
  <c r="E108" i="2"/>
  <c r="E112" i="2"/>
  <c r="E149" i="2"/>
  <c r="E172" i="2"/>
  <c r="E64" i="2"/>
  <c r="E109" i="2"/>
  <c r="E5" i="2"/>
  <c r="E51" i="2"/>
  <c r="E87" i="2"/>
  <c r="E65" i="2"/>
  <c r="E60" i="2"/>
  <c r="E77" i="2"/>
  <c r="E162" i="2"/>
  <c r="E104" i="2"/>
  <c r="E191" i="2"/>
  <c r="E124" i="2"/>
  <c r="E193" i="2"/>
  <c r="E78" i="2"/>
  <c r="E156" i="2"/>
  <c r="E157" i="2"/>
  <c r="E163" i="2"/>
  <c r="E142" i="2"/>
  <c r="E129" i="2"/>
  <c r="E34" i="2"/>
  <c r="E88" i="2"/>
  <c r="E66" i="2"/>
  <c r="E36" i="2"/>
  <c r="E146" i="2"/>
  <c r="E22" i="2"/>
  <c r="E113" i="2"/>
  <c r="E138" i="2"/>
  <c r="E130" i="2"/>
  <c r="E122" i="2"/>
  <c r="E61" i="2"/>
  <c r="E84" i="2"/>
  <c r="E56" i="2"/>
  <c r="E10" i="2"/>
  <c r="E39" i="2"/>
  <c r="E29" i="2"/>
  <c r="E32" i="2"/>
  <c r="E52" i="2"/>
  <c r="E18" i="2"/>
  <c r="E98" i="2"/>
  <c r="E118" i="2"/>
  <c r="E57" i="2"/>
  <c r="E53" i="2"/>
  <c r="E47" i="2"/>
  <c r="E17" i="2"/>
  <c r="E23" i="2"/>
  <c r="E30" i="2"/>
  <c r="E19" i="2"/>
  <c r="E11" i="2"/>
  <c r="E99" i="2"/>
  <c r="E40" i="2"/>
  <c r="E67" i="2"/>
  <c r="E89" i="2"/>
  <c r="E41" i="2"/>
  <c r="E79" i="2"/>
  <c r="E44" i="2"/>
  <c r="E114" i="2"/>
  <c r="E119" i="2"/>
  <c r="E158" i="2"/>
  <c r="E120" i="2"/>
  <c r="E54" i="2"/>
  <c r="E20" i="2"/>
  <c r="E186" i="2"/>
  <c r="E150" i="2"/>
  <c r="E187" i="2"/>
  <c r="E194" i="2"/>
  <c r="E151" i="2"/>
  <c r="E159" i="2"/>
  <c r="E199" i="2"/>
  <c r="E177" i="2"/>
  <c r="E170" i="2"/>
  <c r="E147" i="2"/>
  <c r="E131" i="2"/>
  <c r="E58" i="2"/>
  <c r="E123" i="2"/>
  <c r="E21" i="2"/>
  <c r="E81" i="2"/>
  <c r="E152" i="2"/>
  <c r="E25" i="2"/>
  <c r="E69" i="2"/>
  <c r="E70" i="2"/>
  <c r="E62" i="2"/>
  <c r="E15" i="2"/>
  <c r="E48" i="2"/>
  <c r="E110" i="2"/>
  <c r="E90" i="2"/>
  <c r="E49" i="2"/>
  <c r="E82" i="2"/>
  <c r="E4" i="2"/>
  <c r="E12" i="2"/>
  <c r="E3" i="2"/>
  <c r="E173" i="2"/>
  <c r="E6" i="2"/>
  <c r="E139" i="2"/>
  <c r="E33" i="2"/>
  <c r="E37" i="2"/>
  <c r="E7" i="2"/>
  <c r="E100" i="2"/>
  <c r="E91" i="2"/>
  <c r="E83" i="2"/>
  <c r="E101" i="2"/>
  <c r="E85" i="2"/>
  <c r="E71" i="2"/>
  <c r="E55" i="2"/>
  <c r="E102" i="2"/>
  <c r="E153" i="2"/>
  <c r="E181" i="2"/>
  <c r="E143" i="2"/>
  <c r="E154" i="2"/>
  <c r="E174" i="2"/>
  <c r="E125" i="2"/>
  <c r="E203" i="2"/>
  <c r="E92" i="2"/>
  <c r="E26" i="2"/>
  <c r="E164" i="2"/>
  <c r="E105" i="2"/>
  <c r="E106" i="2"/>
  <c r="E8" i="2"/>
  <c r="E16" i="2"/>
  <c r="E24" i="2"/>
  <c r="E93" i="2"/>
  <c r="E115" i="2"/>
  <c r="E13" i="2"/>
  <c r="E68" i="2"/>
  <c r="E132" i="2"/>
  <c r="E126" i="2"/>
  <c r="E31" i="2"/>
  <c r="E178" i="2"/>
  <c r="E133" i="2"/>
  <c r="E14" i="2"/>
  <c r="E127" i="2"/>
  <c r="E50" i="2"/>
  <c r="E35" i="2"/>
  <c r="E72" i="2"/>
  <c r="E27" i="2"/>
  <c r="E28" i="2"/>
  <c r="E9" i="2"/>
  <c r="E144" i="2"/>
  <c r="E204" i="2"/>
  <c r="E205" i="2"/>
  <c r="E206" i="2"/>
  <c r="E207" i="2"/>
  <c r="E208" i="2"/>
  <c r="E209" i="2"/>
  <c r="E210" i="2"/>
  <c r="E211" i="2"/>
  <c r="E212" i="2"/>
  <c r="E213" i="2"/>
  <c r="E214" i="2"/>
  <c r="E215" i="2"/>
  <c r="E216" i="2"/>
  <c r="E217" i="2"/>
  <c r="E218" i="2"/>
  <c r="E219" i="2"/>
  <c r="F140" i="2"/>
  <c r="F165" i="2"/>
  <c r="F128" i="2"/>
  <c r="F73" i="2"/>
  <c r="F74" i="2"/>
  <c r="F75" i="2"/>
  <c r="F179" i="2"/>
  <c r="F141" i="2"/>
  <c r="F103" i="2"/>
  <c r="F94" i="2"/>
  <c r="F134" i="2"/>
  <c r="F95" i="2"/>
  <c r="F86" i="2"/>
  <c r="F80" i="2"/>
  <c r="F116" i="2"/>
  <c r="F171" i="2"/>
  <c r="F183" i="2"/>
  <c r="F121" i="2"/>
  <c r="F135" i="2"/>
  <c r="F175" i="2"/>
  <c r="F166" i="2"/>
  <c r="F167" i="2"/>
  <c r="F198" i="2"/>
  <c r="F184" i="2"/>
  <c r="F188" i="2"/>
  <c r="F160" i="2"/>
  <c r="F200" i="2"/>
  <c r="F161" i="2"/>
  <c r="F180" i="2"/>
  <c r="F189" i="2"/>
  <c r="F195" i="2"/>
  <c r="F63" i="2"/>
  <c r="F190" i="2"/>
  <c r="F148" i="2"/>
  <c r="F185" i="2"/>
  <c r="F168" i="2"/>
  <c r="F59" i="2"/>
  <c r="F76" i="2"/>
  <c r="F202" i="2"/>
  <c r="F38" i="2"/>
  <c r="F155" i="2"/>
  <c r="F196" i="2"/>
  <c r="F176" i="2"/>
  <c r="F169" i="2"/>
  <c r="F107" i="2"/>
  <c r="F197" i="2"/>
  <c r="F45" i="2"/>
  <c r="F136" i="2"/>
  <c r="F96" i="2"/>
  <c r="F42" i="2"/>
  <c r="F145" i="2"/>
  <c r="F97" i="2"/>
  <c r="F137" i="2"/>
  <c r="F201" i="2"/>
  <c r="F182" i="2"/>
  <c r="F111" i="2"/>
  <c r="F46" i="2"/>
  <c r="F192" i="2"/>
  <c r="F43" i="2"/>
  <c r="F117" i="2"/>
  <c r="F108" i="2"/>
  <c r="F112" i="2"/>
  <c r="F149" i="2"/>
  <c r="F172" i="2"/>
  <c r="F64" i="2"/>
  <c r="F109" i="2"/>
  <c r="F5" i="2"/>
  <c r="F51" i="2"/>
  <c r="F87" i="2"/>
  <c r="F65" i="2"/>
  <c r="F60" i="2"/>
  <c r="F77" i="2"/>
  <c r="F162" i="2"/>
  <c r="F104" i="2"/>
  <c r="F191" i="2"/>
  <c r="F124" i="2"/>
  <c r="F193" i="2"/>
  <c r="F78" i="2"/>
  <c r="F156" i="2"/>
  <c r="F157" i="2"/>
  <c r="F163" i="2"/>
  <c r="F142" i="2"/>
  <c r="F129" i="2"/>
  <c r="F34" i="2"/>
  <c r="F88" i="2"/>
  <c r="F66" i="2"/>
  <c r="F36" i="2"/>
  <c r="F146" i="2"/>
  <c r="F22" i="2"/>
  <c r="F113" i="2"/>
  <c r="F138" i="2"/>
  <c r="F130" i="2"/>
  <c r="F122" i="2"/>
  <c r="F61" i="2"/>
  <c r="F84" i="2"/>
  <c r="F56" i="2"/>
  <c r="F10" i="2"/>
  <c r="F39" i="2"/>
  <c r="F29" i="2"/>
  <c r="F32" i="2"/>
  <c r="F52" i="2"/>
  <c r="F18" i="2"/>
  <c r="F98" i="2"/>
  <c r="F118" i="2"/>
  <c r="F57" i="2"/>
  <c r="F53" i="2"/>
  <c r="F47" i="2"/>
  <c r="F17" i="2"/>
  <c r="F23" i="2"/>
  <c r="F30" i="2"/>
  <c r="F19" i="2"/>
  <c r="F11" i="2"/>
  <c r="F99" i="2"/>
  <c r="F40" i="2"/>
  <c r="F67" i="2"/>
  <c r="F89" i="2"/>
  <c r="F41" i="2"/>
  <c r="F79" i="2"/>
  <c r="F44" i="2"/>
  <c r="F114" i="2"/>
  <c r="F119" i="2"/>
  <c r="F158" i="2"/>
  <c r="F120" i="2"/>
  <c r="F54" i="2"/>
  <c r="F20" i="2"/>
  <c r="F186" i="2"/>
  <c r="F150" i="2"/>
  <c r="F187" i="2"/>
  <c r="F194" i="2"/>
  <c r="F151" i="2"/>
  <c r="F159" i="2"/>
  <c r="F199" i="2"/>
  <c r="F177" i="2"/>
  <c r="F170" i="2"/>
  <c r="F147" i="2"/>
  <c r="F131" i="2"/>
  <c r="F58" i="2"/>
  <c r="F123" i="2"/>
  <c r="F21" i="2"/>
  <c r="F81" i="2"/>
  <c r="F152" i="2"/>
  <c r="F25" i="2"/>
  <c r="F69" i="2"/>
  <c r="F70" i="2"/>
  <c r="F62" i="2"/>
  <c r="F15" i="2"/>
  <c r="F48" i="2"/>
  <c r="F110" i="2"/>
  <c r="F90" i="2"/>
  <c r="F49" i="2"/>
  <c r="F82" i="2"/>
  <c r="F4" i="2"/>
  <c r="F12" i="2"/>
  <c r="F3" i="2"/>
  <c r="F173" i="2"/>
  <c r="F6" i="2"/>
  <c r="F139" i="2"/>
  <c r="F33" i="2"/>
  <c r="F37" i="2"/>
  <c r="F7" i="2"/>
  <c r="F100" i="2"/>
  <c r="F91" i="2"/>
  <c r="F83" i="2"/>
  <c r="F101" i="2"/>
  <c r="F85" i="2"/>
  <c r="F71" i="2"/>
  <c r="F55" i="2"/>
  <c r="F102" i="2"/>
  <c r="F153" i="2"/>
  <c r="F181" i="2"/>
  <c r="F143" i="2"/>
  <c r="F154" i="2"/>
  <c r="F174" i="2"/>
  <c r="F125" i="2"/>
  <c r="F203" i="2"/>
  <c r="F92" i="2"/>
  <c r="F26" i="2"/>
  <c r="F164" i="2"/>
  <c r="F105" i="2"/>
  <c r="F106" i="2"/>
  <c r="F8" i="2"/>
  <c r="F16" i="2"/>
  <c r="F24" i="2"/>
  <c r="F93" i="2"/>
  <c r="F115" i="2"/>
  <c r="F13" i="2"/>
  <c r="F68" i="2"/>
  <c r="F132" i="2"/>
  <c r="F126" i="2"/>
  <c r="F31" i="2"/>
  <c r="F178" i="2"/>
  <c r="F133" i="2"/>
  <c r="F14" i="2"/>
  <c r="F127" i="2"/>
  <c r="F50" i="2"/>
  <c r="F35" i="2"/>
  <c r="F72" i="2"/>
  <c r="F27" i="2"/>
  <c r="F28" i="2"/>
  <c r="F9" i="2"/>
  <c r="F144"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144"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65" i="2"/>
  <c r="G128" i="2"/>
  <c r="G73" i="2"/>
  <c r="G74" i="2"/>
  <c r="G75" i="2"/>
  <c r="G179" i="2"/>
  <c r="G141" i="2"/>
  <c r="G103" i="2"/>
  <c r="G94" i="2"/>
  <c r="G134" i="2"/>
  <c r="G95" i="2"/>
  <c r="G86" i="2"/>
  <c r="G80" i="2"/>
  <c r="G116" i="2"/>
  <c r="G171" i="2"/>
  <c r="G183" i="2"/>
  <c r="G121" i="2"/>
  <c r="G135" i="2"/>
  <c r="G175" i="2"/>
  <c r="G167" i="2"/>
  <c r="G198" i="2"/>
  <c r="G184" i="2"/>
  <c r="G188" i="2"/>
  <c r="G160" i="2"/>
  <c r="G200" i="2"/>
  <c r="G161" i="2"/>
  <c r="G180" i="2"/>
  <c r="G189" i="2"/>
  <c r="G195" i="2"/>
  <c r="G63" i="2"/>
  <c r="G190" i="2"/>
  <c r="G148" i="2"/>
  <c r="G185" i="2"/>
  <c r="G168" i="2"/>
  <c r="G59" i="2"/>
  <c r="G76" i="2"/>
  <c r="G202" i="2"/>
  <c r="G38" i="2"/>
  <c r="G155" i="2"/>
  <c r="G196" i="2"/>
  <c r="G176" i="2"/>
  <c r="G169" i="2"/>
  <c r="G107" i="2"/>
  <c r="G197" i="2"/>
  <c r="G45" i="2"/>
  <c r="G136" i="2"/>
  <c r="G96" i="2"/>
  <c r="G42" i="2"/>
  <c r="G145" i="2"/>
  <c r="G97" i="2"/>
  <c r="G137" i="2"/>
  <c r="G201" i="2"/>
  <c r="G182" i="2"/>
  <c r="G111" i="2"/>
  <c r="G46" i="2"/>
  <c r="G192" i="2"/>
  <c r="G43" i="2"/>
  <c r="G117" i="2"/>
  <c r="G108" i="2"/>
  <c r="G112" i="2"/>
  <c r="G149" i="2"/>
  <c r="G172" i="2"/>
  <c r="G64" i="2"/>
  <c r="G109" i="2"/>
  <c r="G5" i="2"/>
  <c r="G51" i="2"/>
  <c r="G87" i="2"/>
  <c r="G65" i="2"/>
  <c r="G60" i="2"/>
  <c r="G77" i="2"/>
  <c r="G162" i="2"/>
  <c r="G104" i="2"/>
  <c r="G191" i="2"/>
  <c r="G124" i="2"/>
  <c r="G193" i="2"/>
  <c r="G78" i="2"/>
  <c r="G156" i="2"/>
  <c r="G157" i="2"/>
  <c r="G163" i="2"/>
  <c r="G142" i="2"/>
  <c r="G129" i="2"/>
  <c r="G34" i="2"/>
  <c r="G88" i="2"/>
  <c r="G66" i="2"/>
  <c r="G36" i="2"/>
  <c r="G146" i="2"/>
  <c r="G22" i="2"/>
  <c r="G113" i="2"/>
  <c r="G138" i="2"/>
  <c r="G130" i="2"/>
  <c r="G122" i="2"/>
  <c r="G61" i="2"/>
  <c r="G84" i="2"/>
  <c r="G56" i="2"/>
  <c r="G10" i="2"/>
  <c r="G39" i="2"/>
  <c r="G29" i="2"/>
  <c r="G32" i="2"/>
  <c r="G52" i="2"/>
  <c r="G18" i="2"/>
  <c r="G98" i="2"/>
  <c r="G118" i="2"/>
  <c r="G57" i="2"/>
  <c r="G53" i="2"/>
  <c r="G47" i="2"/>
  <c r="G17" i="2"/>
  <c r="G23" i="2"/>
  <c r="G30" i="2"/>
  <c r="G19" i="2"/>
  <c r="G11" i="2"/>
  <c r="G99" i="2"/>
  <c r="G40" i="2"/>
  <c r="G67" i="2"/>
  <c r="G89" i="2"/>
  <c r="G41" i="2"/>
  <c r="G79" i="2"/>
  <c r="G44" i="2"/>
  <c r="G114" i="2"/>
  <c r="G119" i="2"/>
  <c r="G158" i="2"/>
  <c r="G120" i="2"/>
  <c r="G54" i="2"/>
  <c r="G20" i="2"/>
  <c r="G186" i="2"/>
  <c r="G150" i="2"/>
  <c r="G187" i="2"/>
  <c r="G194" i="2"/>
  <c r="G151" i="2"/>
  <c r="G159" i="2"/>
  <c r="G199" i="2"/>
  <c r="G177" i="2"/>
  <c r="G170" i="2"/>
  <c r="G147" i="2"/>
  <c r="G131" i="2"/>
  <c r="G58" i="2"/>
  <c r="G123" i="2"/>
  <c r="G21" i="2"/>
  <c r="G81" i="2"/>
  <c r="G152" i="2"/>
  <c r="G25" i="2"/>
  <c r="G69" i="2"/>
  <c r="G70" i="2"/>
  <c r="G62" i="2"/>
  <c r="G15" i="2"/>
  <c r="G48" i="2"/>
  <c r="G110" i="2"/>
  <c r="G90" i="2"/>
  <c r="G49" i="2"/>
  <c r="G82" i="2"/>
  <c r="G4" i="2"/>
  <c r="G12" i="2"/>
  <c r="G3" i="2"/>
  <c r="G173" i="2"/>
  <c r="G6" i="2"/>
  <c r="G139" i="2"/>
  <c r="G33" i="2"/>
  <c r="G37" i="2"/>
  <c r="G7" i="2"/>
  <c r="G100" i="2"/>
  <c r="G91" i="2"/>
  <c r="G83" i="2"/>
  <c r="G101" i="2"/>
  <c r="G85" i="2"/>
  <c r="G71" i="2"/>
  <c r="G55" i="2"/>
  <c r="G102" i="2"/>
  <c r="G153" i="2"/>
  <c r="G181" i="2"/>
  <c r="G143" i="2"/>
  <c r="G154" i="2"/>
  <c r="G174" i="2"/>
  <c r="G125" i="2"/>
  <c r="G203" i="2"/>
  <c r="G92" i="2"/>
  <c r="G26" i="2"/>
  <c r="G164" i="2"/>
  <c r="G105" i="2"/>
  <c r="G106" i="2"/>
  <c r="G8" i="2"/>
  <c r="G16" i="2"/>
  <c r="G24" i="2"/>
  <c r="G93" i="2"/>
  <c r="G115" i="2"/>
  <c r="G13" i="2"/>
  <c r="G68" i="2"/>
  <c r="G132" i="2"/>
  <c r="G126" i="2"/>
  <c r="G31" i="2"/>
  <c r="G178" i="2"/>
  <c r="G133" i="2"/>
  <c r="G14" i="2"/>
  <c r="G127" i="2"/>
  <c r="G50" i="2"/>
  <c r="G35" i="2"/>
  <c r="G72" i="2"/>
  <c r="G27" i="2"/>
  <c r="G28" i="2"/>
  <c r="G9" i="2"/>
  <c r="G140"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115"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42" i="2" s="1"/>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28"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F184" i="3" s="1"/>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F182" i="3" s="1"/>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F100" i="3" s="1"/>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Z164" i="2" s="1"/>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F177" i="3" s="1"/>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Z100" i="2" s="1"/>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22"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Z146" i="2" s="1"/>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88" i="2" s="1"/>
  <c r="Q135" i="5"/>
  <c r="AB134" i="5"/>
  <c r="V134" i="5"/>
  <c r="Q134" i="5"/>
  <c r="AB133" i="5"/>
  <c r="V133" i="5"/>
  <c r="Q133" i="5"/>
  <c r="AB132" i="5"/>
  <c r="V132" i="5"/>
  <c r="Q132" i="5"/>
  <c r="AB131" i="5"/>
  <c r="V131" i="5"/>
  <c r="Q131" i="5"/>
  <c r="AB130" i="5"/>
  <c r="V130" i="5"/>
  <c r="Q130" i="5"/>
  <c r="AB129" i="5"/>
  <c r="V129" i="5"/>
  <c r="Q129" i="5"/>
  <c r="AB128" i="5"/>
  <c r="V128" i="5"/>
  <c r="Z14"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Z9" i="2" l="1"/>
  <c r="F78" i="3"/>
  <c r="F178" i="3"/>
  <c r="F113" i="3"/>
  <c r="F188" i="3"/>
  <c r="F190" i="3"/>
  <c r="F6" i="3"/>
  <c r="F82" i="3"/>
  <c r="Z66" i="2"/>
  <c r="F96" i="3"/>
  <c r="F76" i="3"/>
  <c r="F75" i="3"/>
  <c r="F46" i="3"/>
  <c r="F86" i="3"/>
  <c r="F88" i="3"/>
  <c r="F89" i="3"/>
  <c r="F83" i="3"/>
  <c r="F24" i="3"/>
  <c r="F26" i="3"/>
  <c r="F74" i="3"/>
  <c r="F18" i="3"/>
  <c r="F23" i="3"/>
  <c r="F142" i="3"/>
  <c r="F137" i="3"/>
  <c r="Z167" i="2"/>
  <c r="F87" i="3"/>
  <c r="F84" i="3"/>
  <c r="F80" i="3"/>
  <c r="F2" i="3"/>
  <c r="F37" i="3"/>
  <c r="F22" i="3"/>
  <c r="F7" i="3"/>
  <c r="Z74" i="2"/>
  <c r="F12" i="3"/>
  <c r="F51" i="3"/>
  <c r="F48" i="3"/>
  <c r="F14" i="3"/>
  <c r="F146" i="3"/>
  <c r="F69" i="3"/>
  <c r="F19" i="3"/>
  <c r="F41" i="3"/>
  <c r="Z207" i="2"/>
  <c r="F149" i="3"/>
  <c r="F90" i="3"/>
  <c r="F31" i="3"/>
  <c r="Z31" i="2"/>
  <c r="F198" i="3"/>
  <c r="F199" i="3"/>
  <c r="F91" i="3"/>
  <c r="Z133" i="2"/>
  <c r="Z101" i="2"/>
  <c r="Z168" i="2"/>
  <c r="Z209" i="2"/>
  <c r="F179" i="3"/>
  <c r="Z206" i="2"/>
  <c r="Z217" i="2"/>
  <c r="F81" i="3"/>
  <c r="F174" i="3"/>
  <c r="Z219" i="2"/>
  <c r="F15" i="3"/>
  <c r="Z213" i="2"/>
  <c r="Z144" i="2"/>
  <c r="Z102" i="2"/>
  <c r="Z215" i="2"/>
  <c r="Z91" i="2"/>
  <c r="Z27" i="2"/>
  <c r="Z218" i="2"/>
  <c r="Z72" i="2"/>
  <c r="Z93" i="2"/>
  <c r="Z208" i="2"/>
  <c r="Z35" i="2"/>
  <c r="F145" i="3"/>
  <c r="F197" i="3"/>
  <c r="F170" i="3"/>
  <c r="Z99" i="2"/>
  <c r="F136" i="3"/>
  <c r="F163" i="3"/>
  <c r="F168" i="3"/>
  <c r="F176" i="3"/>
  <c r="F106" i="3"/>
  <c r="F158" i="3"/>
  <c r="F172" i="3"/>
  <c r="F10" i="3"/>
  <c r="F119" i="3"/>
  <c r="F79" i="3"/>
  <c r="F59" i="3"/>
  <c r="F127" i="3"/>
  <c r="F128" i="3"/>
  <c r="F40" i="3"/>
  <c r="F57" i="3"/>
  <c r="Z68" i="2"/>
  <c r="Z7" i="2"/>
  <c r="Z132" i="2"/>
  <c r="F156" i="3"/>
  <c r="F70" i="3"/>
  <c r="F93" i="3"/>
  <c r="F148" i="3"/>
  <c r="F55" i="3"/>
  <c r="F60" i="3"/>
  <c r="F63" i="3"/>
  <c r="F62" i="3"/>
  <c r="F162" i="3"/>
  <c r="F153" i="3"/>
  <c r="F105" i="3"/>
  <c r="F132" i="3"/>
  <c r="F11" i="3"/>
  <c r="F107" i="3"/>
  <c r="F66" i="3"/>
  <c r="F30" i="3"/>
  <c r="F124" i="3"/>
  <c r="F154" i="3"/>
  <c r="F110" i="3"/>
  <c r="F34" i="3"/>
  <c r="F13" i="3"/>
  <c r="F195" i="3"/>
  <c r="F43" i="3"/>
  <c r="Z46" i="2"/>
  <c r="F189" i="3"/>
  <c r="W210" i="2"/>
  <c r="F209" i="3"/>
  <c r="F160" i="3"/>
  <c r="W204" i="2"/>
  <c r="F203" i="3"/>
  <c r="F21" i="3"/>
  <c r="F50" i="3"/>
  <c r="F155" i="3"/>
  <c r="W213" i="2"/>
  <c r="F212" i="3"/>
  <c r="F164" i="3"/>
  <c r="F58" i="3"/>
  <c r="W219" i="2"/>
  <c r="F218" i="3"/>
  <c r="F143" i="3"/>
  <c r="F92" i="3"/>
  <c r="F130" i="3"/>
  <c r="F133" i="3"/>
  <c r="F73" i="3"/>
  <c r="Z61" i="2"/>
  <c r="F97" i="3"/>
  <c r="F16" i="3"/>
  <c r="W211" i="2"/>
  <c r="F210" i="3"/>
  <c r="W144" i="2"/>
  <c r="F202" i="3"/>
  <c r="Z170" i="2"/>
  <c r="F144" i="3"/>
  <c r="Z43" i="2"/>
  <c r="F150" i="3"/>
  <c r="Z87" i="2"/>
  <c r="F161" i="3"/>
  <c r="F71" i="3"/>
  <c r="F165" i="3"/>
  <c r="F56" i="3"/>
  <c r="W206" i="2"/>
  <c r="F205" i="3"/>
  <c r="F112" i="3"/>
  <c r="F54" i="3"/>
  <c r="F175" i="3"/>
  <c r="Z106" i="2"/>
  <c r="F25" i="3"/>
  <c r="Z30" i="2"/>
  <c r="Z19" i="2"/>
  <c r="F115" i="3"/>
  <c r="F116" i="3"/>
  <c r="F129" i="3"/>
  <c r="Z97" i="2"/>
  <c r="Z201" i="2"/>
  <c r="F139" i="3"/>
  <c r="F140" i="3"/>
  <c r="W215" i="2"/>
  <c r="F214" i="3"/>
  <c r="W216" i="2"/>
  <c r="F215" i="3"/>
  <c r="Z51" i="2"/>
  <c r="W214" i="2"/>
  <c r="F213" i="3"/>
  <c r="W207" i="2"/>
  <c r="F206" i="3"/>
  <c r="F20" i="3"/>
  <c r="Z128" i="2"/>
  <c r="F131" i="3"/>
  <c r="F135" i="3"/>
  <c r="F141" i="3"/>
  <c r="Z108" i="2"/>
  <c r="F157" i="3"/>
  <c r="F64" i="3"/>
  <c r="F159" i="3"/>
  <c r="W205" i="2"/>
  <c r="F204" i="3"/>
  <c r="F187" i="3"/>
  <c r="F3" i="3"/>
  <c r="F101" i="3"/>
  <c r="Z83" i="2"/>
  <c r="F181" i="3"/>
  <c r="F95" i="3"/>
  <c r="F102" i="3"/>
  <c r="F29" i="3"/>
  <c r="F32" i="3"/>
  <c r="F123" i="3"/>
  <c r="F44" i="3"/>
  <c r="F151" i="3"/>
  <c r="F192" i="3"/>
  <c r="F61" i="3"/>
  <c r="W218" i="2"/>
  <c r="F217" i="3"/>
  <c r="Z13" i="2"/>
  <c r="W209" i="2"/>
  <c r="F208" i="3"/>
  <c r="F45" i="3"/>
  <c r="F109" i="3"/>
  <c r="F122" i="3"/>
  <c r="F36" i="3"/>
  <c r="F103" i="3"/>
  <c r="F94" i="3"/>
  <c r="F17" i="3"/>
  <c r="F114" i="3"/>
  <c r="F28" i="3"/>
  <c r="F125" i="3"/>
  <c r="F39" i="3"/>
  <c r="F138" i="3"/>
  <c r="F147" i="3"/>
  <c r="F49" i="3"/>
  <c r="F67" i="3"/>
  <c r="F68" i="3"/>
  <c r="W217" i="2"/>
  <c r="F216" i="3"/>
  <c r="F117" i="3"/>
  <c r="Z200" i="2"/>
  <c r="F5" i="3"/>
  <c r="W212" i="2"/>
  <c r="F211" i="3"/>
  <c r="Z37" i="2"/>
  <c r="W208" i="2"/>
  <c r="F207" i="3"/>
  <c r="F77" i="3"/>
  <c r="F98" i="3"/>
  <c r="F99" i="3"/>
  <c r="F27" i="3"/>
  <c r="F120" i="3"/>
  <c r="F121" i="3"/>
  <c r="F38" i="3"/>
  <c r="F42" i="3"/>
  <c r="F53" i="3"/>
  <c r="F65" i="3"/>
  <c r="F196" i="3"/>
  <c r="F72" i="3"/>
  <c r="Z11" i="2"/>
  <c r="F126" i="3"/>
  <c r="F47" i="3"/>
  <c r="Z80" i="2"/>
  <c r="F4" i="3"/>
  <c r="F200" i="3"/>
  <c r="F9" i="3"/>
  <c r="Z105" i="2"/>
  <c r="F104" i="3"/>
  <c r="Z8" i="2"/>
  <c r="F108" i="3"/>
  <c r="F33" i="3"/>
  <c r="F35" i="3"/>
  <c r="F134" i="3"/>
  <c r="F152" i="3"/>
  <c r="F191" i="3"/>
  <c r="F52" i="3"/>
  <c r="F193" i="3"/>
  <c r="F194" i="3"/>
  <c r="F166" i="3"/>
  <c r="Z54" i="2"/>
  <c r="Z178" i="2"/>
  <c r="Z198" i="2"/>
  <c r="Z34" i="2"/>
  <c r="Z29" i="2"/>
  <c r="Z202" i="2"/>
  <c r="Z196" i="2"/>
  <c r="Z150" i="2"/>
  <c r="Z50" i="2"/>
  <c r="Z17" i="2"/>
  <c r="Z148" i="2"/>
  <c r="Z139" i="2"/>
  <c r="Z16" i="2"/>
  <c r="Z131" i="2"/>
  <c r="Z152" i="2"/>
  <c r="Z75" i="2"/>
  <c r="Z126" i="2"/>
  <c r="Z24" i="2"/>
  <c r="Z111" i="2"/>
  <c r="Z127" i="2"/>
  <c r="Z140" i="2"/>
  <c r="Z65" i="2"/>
  <c r="Z188" i="2"/>
  <c r="Z92" i="2"/>
  <c r="Z186" i="2"/>
  <c r="Z86" i="2"/>
  <c r="Z59" i="2"/>
  <c r="Z89" i="2"/>
  <c r="Z174" i="2"/>
  <c r="Z191" i="2"/>
  <c r="Z78" i="2"/>
  <c r="Z145" i="2"/>
  <c r="Z156" i="2"/>
  <c r="Z84" i="2"/>
  <c r="Z155" i="2"/>
  <c r="Z172" i="2"/>
  <c r="Z113" i="2"/>
  <c r="Z165" i="2"/>
  <c r="Z39" i="2"/>
  <c r="Z32" i="2"/>
  <c r="Z18" i="2"/>
  <c r="Z47" i="2"/>
  <c r="Z23" i="2"/>
  <c r="Z85" i="2"/>
  <c r="Z114" i="2"/>
  <c r="Z182" i="2"/>
  <c r="Z159" i="2"/>
  <c r="Z69" i="2"/>
  <c r="Z82" i="2"/>
  <c r="Z121" i="2"/>
  <c r="Z63" i="2"/>
  <c r="Z76" i="2"/>
  <c r="Z119" i="2"/>
  <c r="Z4" i="2"/>
  <c r="Z176" i="2"/>
  <c r="Z123" i="2"/>
  <c r="Z143" i="2"/>
  <c r="Z192" i="2"/>
  <c r="Z117" i="2"/>
  <c r="Z203" i="2"/>
  <c r="Z104" i="2"/>
  <c r="Z173" i="2"/>
  <c r="Z157" i="2"/>
  <c r="Z33" i="2"/>
  <c r="Z6" i="2"/>
  <c r="Z193" i="2"/>
  <c r="Z199" i="2"/>
  <c r="Z171" i="2"/>
  <c r="Z67" i="2"/>
  <c r="Z44" i="2"/>
  <c r="Z136" i="2"/>
  <c r="Z147" i="2"/>
  <c r="Z163" i="2"/>
  <c r="Z130" i="2"/>
  <c r="Z103" i="2"/>
  <c r="Z122" i="2"/>
  <c r="Z56" i="2"/>
  <c r="Z142" i="2"/>
  <c r="Z138" i="2"/>
  <c r="Z161" i="2"/>
  <c r="Z169" i="2"/>
  <c r="Z70" i="2"/>
  <c r="Z90" i="2"/>
  <c r="Z77" i="2"/>
  <c r="Z162" i="2"/>
  <c r="Z49" i="2"/>
  <c r="Z124" i="2"/>
  <c r="Z20" i="2"/>
  <c r="Z125" i="2"/>
  <c r="Z151" i="2"/>
  <c r="Z179" i="2"/>
  <c r="Z98" i="2"/>
  <c r="Z160" i="2"/>
  <c r="Z195" i="2"/>
  <c r="Z194" i="2"/>
  <c r="Z177" i="2"/>
  <c r="Z58" i="2"/>
  <c r="Z21" i="2"/>
  <c r="Z62" i="2"/>
  <c r="Z60" i="2"/>
  <c r="Z180" i="2"/>
  <c r="Z95" i="2"/>
  <c r="Z166" i="2"/>
  <c r="Z57" i="2"/>
  <c r="Z40" i="2"/>
  <c r="Z120" i="2"/>
  <c r="Z45" i="2"/>
  <c r="Z181" i="2"/>
  <c r="Z154" i="2"/>
  <c r="Z109" i="2"/>
  <c r="Z48" i="2"/>
  <c r="Z197" i="2"/>
  <c r="Z15" i="2"/>
  <c r="Z175" i="2"/>
  <c r="Z79" i="2"/>
  <c r="Z158" i="2"/>
  <c r="Z149" i="2"/>
  <c r="Z3" i="2"/>
  <c r="Z41" i="2"/>
  <c r="Z189" i="2"/>
  <c r="Z73" i="2"/>
  <c r="Z135" i="2"/>
  <c r="Z184" i="2"/>
  <c r="Z71" i="2"/>
  <c r="Z96" i="2"/>
  <c r="Z25" i="2"/>
  <c r="Z187" i="2"/>
  <c r="Z116" i="2"/>
  <c r="Z190" i="2"/>
  <c r="Z38" i="2"/>
  <c r="Z137" i="2"/>
  <c r="Z81" i="2"/>
  <c r="Z134" i="2"/>
  <c r="Z183" i="2"/>
  <c r="Z55" i="2"/>
  <c r="Z107" i="2"/>
  <c r="Z112" i="2"/>
  <c r="Z64" i="2"/>
  <c r="Z12" i="2"/>
  <c r="Z26" i="2"/>
  <c r="Z129" i="2"/>
  <c r="Z52" i="2"/>
  <c r="Z53" i="2"/>
  <c r="Z36" i="2"/>
  <c r="Z141" i="2"/>
  <c r="Z94" i="2"/>
  <c r="Z10" i="2"/>
  <c r="Z118" i="2"/>
  <c r="Z185" i="2"/>
  <c r="Z153" i="2"/>
  <c r="Z5" i="2"/>
  <c r="Z110" i="2"/>
  <c r="W30" i="2" l="1"/>
  <c r="W19" i="2"/>
  <c r="W11" i="2"/>
  <c r="W99" i="2"/>
  <c r="W40" i="2"/>
  <c r="W67" i="2"/>
  <c r="W89" i="2"/>
  <c r="W41" i="2"/>
  <c r="W79" i="2"/>
  <c r="W44" i="2"/>
  <c r="W114" i="2"/>
  <c r="W119" i="2"/>
  <c r="W158" i="2"/>
  <c r="W120" i="2"/>
  <c r="W54" i="2"/>
  <c r="W20" i="2"/>
  <c r="W186" i="2"/>
  <c r="W150" i="2"/>
  <c r="W187" i="2"/>
  <c r="W194" i="2"/>
  <c r="W151" i="2"/>
  <c r="W159" i="2"/>
  <c r="W199" i="2"/>
  <c r="W177" i="2"/>
  <c r="W170" i="2"/>
  <c r="W147" i="2"/>
  <c r="W131" i="2"/>
  <c r="W58" i="2"/>
  <c r="W123" i="2"/>
  <c r="W21" i="2"/>
  <c r="W81" i="2"/>
  <c r="W152" i="2"/>
  <c r="W25" i="2"/>
  <c r="W69" i="2"/>
  <c r="W70" i="2"/>
  <c r="W62" i="2"/>
  <c r="W15" i="2"/>
  <c r="W48" i="2"/>
  <c r="W110" i="2"/>
  <c r="W90" i="2"/>
  <c r="W49" i="2"/>
  <c r="W82" i="2"/>
  <c r="W4" i="2"/>
  <c r="W12" i="2"/>
  <c r="W3" i="2"/>
  <c r="W173" i="2"/>
  <c r="W6" i="2"/>
  <c r="W139" i="2"/>
  <c r="W33" i="2"/>
  <c r="W37" i="2"/>
  <c r="W7" i="2"/>
  <c r="W100" i="2"/>
  <c r="W91" i="2"/>
  <c r="W83" i="2"/>
  <c r="W101" i="2"/>
  <c r="W85" i="2"/>
  <c r="W71" i="2"/>
  <c r="W55" i="2"/>
  <c r="W102" i="2"/>
  <c r="W153" i="2"/>
  <c r="W181" i="2"/>
  <c r="W143" i="2"/>
  <c r="W154" i="2"/>
  <c r="W174" i="2"/>
  <c r="W125" i="2"/>
  <c r="W203" i="2"/>
  <c r="W92" i="2"/>
  <c r="W26" i="2"/>
  <c r="W164" i="2"/>
  <c r="W105" i="2"/>
  <c r="W106" i="2"/>
  <c r="W8" i="2"/>
  <c r="W16" i="2"/>
  <c r="W24" i="2"/>
  <c r="W93" i="2"/>
  <c r="W115" i="2"/>
  <c r="W13" i="2"/>
  <c r="W68" i="2"/>
  <c r="W132" i="2"/>
  <c r="W126" i="2"/>
  <c r="W31" i="2"/>
  <c r="W178" i="2"/>
  <c r="W133" i="2"/>
  <c r="W14" i="2"/>
  <c r="W127" i="2"/>
  <c r="W50" i="2"/>
  <c r="W35" i="2"/>
  <c r="W72" i="2"/>
  <c r="W27" i="2"/>
  <c r="W28" i="2"/>
  <c r="W9" i="2"/>
  <c r="W17" i="2"/>
  <c r="W23" i="2"/>
  <c r="W47" i="2"/>
  <c r="W165" i="2" l="1"/>
  <c r="W128" i="2"/>
  <c r="W73" i="2"/>
  <c r="W74" i="2"/>
  <c r="W75" i="2"/>
  <c r="W179" i="2"/>
  <c r="W141" i="2"/>
  <c r="W103" i="2"/>
  <c r="W94" i="2"/>
  <c r="W134" i="2"/>
  <c r="W95" i="2"/>
  <c r="W86" i="2"/>
  <c r="W80" i="2"/>
  <c r="W116" i="2"/>
  <c r="W171" i="2"/>
  <c r="W183" i="2"/>
  <c r="W121" i="2"/>
  <c r="W135" i="2"/>
  <c r="W175" i="2"/>
  <c r="W166" i="2"/>
  <c r="W167" i="2"/>
  <c r="W198" i="2"/>
  <c r="W184" i="2"/>
  <c r="W188" i="2"/>
  <c r="W160" i="2"/>
  <c r="W200" i="2"/>
  <c r="W161" i="2"/>
  <c r="W180" i="2"/>
  <c r="W189" i="2"/>
  <c r="W195" i="2"/>
  <c r="W63" i="2"/>
  <c r="W190" i="2"/>
  <c r="W148" i="2"/>
  <c r="W185" i="2"/>
  <c r="W168" i="2"/>
  <c r="W59" i="2"/>
  <c r="W76" i="2"/>
  <c r="W202" i="2"/>
  <c r="W38" i="2"/>
  <c r="W155" i="2"/>
  <c r="W196" i="2"/>
  <c r="W176" i="2"/>
  <c r="W169" i="2"/>
  <c r="W107" i="2"/>
  <c r="W197" i="2"/>
  <c r="W45" i="2"/>
  <c r="W136" i="2"/>
  <c r="W96" i="2"/>
  <c r="W42" i="2"/>
  <c r="W145" i="2"/>
  <c r="W97" i="2"/>
  <c r="W137" i="2"/>
  <c r="W201" i="2"/>
  <c r="W182" i="2"/>
  <c r="W111" i="2"/>
  <c r="W46" i="2"/>
  <c r="W192" i="2"/>
  <c r="W43" i="2"/>
  <c r="W117" i="2"/>
  <c r="W108" i="2"/>
  <c r="W112" i="2"/>
  <c r="W149" i="2"/>
  <c r="W172" i="2"/>
  <c r="W64" i="2"/>
  <c r="W109" i="2"/>
  <c r="W5" i="2"/>
  <c r="W51" i="2"/>
  <c r="W87" i="2"/>
  <c r="W65" i="2"/>
  <c r="W60" i="2"/>
  <c r="W77" i="2"/>
  <c r="W162" i="2"/>
  <c r="W104" i="2"/>
  <c r="W191" i="2"/>
  <c r="W124" i="2"/>
  <c r="W193" i="2"/>
  <c r="W78" i="2"/>
  <c r="W156" i="2"/>
  <c r="W157" i="2"/>
  <c r="W163" i="2"/>
  <c r="W142" i="2"/>
  <c r="W129" i="2"/>
  <c r="W34" i="2"/>
  <c r="W88" i="2"/>
  <c r="W66" i="2"/>
  <c r="W36" i="2"/>
  <c r="W146" i="2"/>
  <c r="W22" i="2"/>
  <c r="W113" i="2"/>
  <c r="W138" i="2"/>
  <c r="W130" i="2"/>
  <c r="W122" i="2"/>
  <c r="W61" i="2"/>
  <c r="W84" i="2"/>
  <c r="W56" i="2"/>
  <c r="W10" i="2"/>
  <c r="W39" i="2"/>
  <c r="W29" i="2"/>
  <c r="W32" i="2"/>
  <c r="W52" i="2"/>
  <c r="W18" i="2"/>
  <c r="W98" i="2"/>
  <c r="W118" i="2"/>
  <c r="W57" i="2"/>
  <c r="W53" i="2"/>
  <c r="W140" i="2"/>
  <c r="V2" i="2"/>
  <c r="U2" i="2"/>
  <c r="T2" i="2"/>
  <c r="S2" i="2"/>
  <c r="R2" i="2"/>
  <c r="Q2" i="2"/>
  <c r="Y206" i="2" l="1"/>
  <c r="Y210" i="2"/>
  <c r="Y214" i="2"/>
  <c r="Y218" i="2"/>
  <c r="Y207" i="2"/>
  <c r="Y211" i="2"/>
  <c r="Y219" i="2"/>
  <c r="Y215" i="2"/>
  <c r="Y213" i="2"/>
  <c r="Y204" i="2"/>
  <c r="Y208" i="2"/>
  <c r="Y212" i="2"/>
  <c r="Y216" i="2"/>
  <c r="Y217" i="2"/>
  <c r="Y205" i="2"/>
  <c r="Y209"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AC208" i="2" l="1"/>
  <c r="AC210" i="2"/>
  <c r="H205" i="2"/>
  <c r="H209" i="2"/>
  <c r="H213" i="2"/>
  <c r="H217" i="2"/>
  <c r="H206" i="2"/>
  <c r="H210" i="2"/>
  <c r="H214" i="2"/>
  <c r="H218" i="2"/>
  <c r="H212" i="2"/>
  <c r="H216" i="2"/>
  <c r="H215" i="2"/>
  <c r="H144" i="2"/>
  <c r="H207" i="2"/>
  <c r="H211" i="2"/>
  <c r="H219" i="2"/>
  <c r="H208" i="2"/>
  <c r="H204" i="2"/>
  <c r="H31"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4"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I205" i="2"/>
  <c r="H204" i="3" s="1"/>
  <c r="I209" i="2"/>
  <c r="H208" i="3" s="1"/>
  <c r="I213" i="2"/>
  <c r="H212" i="3" s="1"/>
  <c r="I217" i="2"/>
  <c r="H216" i="3" s="1"/>
  <c r="I206" i="2"/>
  <c r="H205" i="3" s="1"/>
  <c r="I214" i="2"/>
  <c r="H213" i="3" s="1"/>
  <c r="I218" i="2"/>
  <c r="H217" i="3" s="1"/>
  <c r="I210" i="2"/>
  <c r="H209" i="3" s="1"/>
  <c r="I204" i="2"/>
  <c r="H203" i="3" s="1"/>
  <c r="I216" i="2"/>
  <c r="H215" i="3" s="1"/>
  <c r="I144" i="2"/>
  <c r="I207" i="2"/>
  <c r="H206" i="3" s="1"/>
  <c r="I211" i="2"/>
  <c r="H210" i="3" s="1"/>
  <c r="I215" i="2"/>
  <c r="H214" i="3" s="1"/>
  <c r="I219" i="2"/>
  <c r="H218" i="3" s="1"/>
  <c r="I208" i="2"/>
  <c r="H207" i="3" s="1"/>
  <c r="I212" i="2"/>
  <c r="H211" i="3" s="1"/>
  <c r="J213" i="2"/>
  <c r="J205" i="2"/>
  <c r="J209" i="2"/>
  <c r="J217" i="2"/>
  <c r="J206" i="2"/>
  <c r="J210" i="2"/>
  <c r="J214" i="2"/>
  <c r="J218" i="2"/>
  <c r="J219" i="2"/>
  <c r="J212" i="2"/>
  <c r="J216" i="2"/>
  <c r="J215" i="2"/>
  <c r="J204" i="2"/>
  <c r="J144" i="2"/>
  <c r="J207" i="2"/>
  <c r="J211" i="2"/>
  <c r="J208"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144" i="2"/>
  <c r="Y144" i="2" l="1"/>
  <c r="G202" i="3"/>
  <c r="M202" i="3" l="1"/>
  <c r="AA144" i="2"/>
  <c r="AB144" i="2" s="1"/>
  <c r="P202" i="3" s="1"/>
  <c r="O202" i="3" l="1"/>
  <c r="H100" i="2" l="1"/>
  <c r="H91" i="2"/>
  <c r="H83" i="2"/>
  <c r="H101" i="2"/>
  <c r="H85" i="2"/>
  <c r="H71" i="2"/>
  <c r="H55" i="2"/>
  <c r="H102" i="2"/>
  <c r="H153" i="2"/>
  <c r="H181" i="2"/>
  <c r="H143" i="2"/>
  <c r="H154" i="2"/>
  <c r="H174" i="2"/>
  <c r="H125" i="2"/>
  <c r="H203" i="2"/>
  <c r="H92" i="2"/>
  <c r="H26" i="2"/>
  <c r="H164" i="2"/>
  <c r="H105" i="2"/>
  <c r="H106" i="2"/>
  <c r="H8" i="2"/>
  <c r="H16" i="2"/>
  <c r="H24" i="2"/>
  <c r="H93" i="2"/>
  <c r="H115" i="2"/>
  <c r="H13" i="2"/>
  <c r="H68" i="2"/>
  <c r="H132" i="2"/>
  <c r="H126" i="2"/>
  <c r="H178" i="2"/>
  <c r="H133" i="2"/>
  <c r="H14" i="2"/>
  <c r="H127" i="2"/>
  <c r="H50" i="2"/>
  <c r="H35" i="2"/>
  <c r="H72" i="2"/>
  <c r="H27" i="2"/>
  <c r="H28" i="2"/>
  <c r="H9" i="2"/>
  <c r="I106" i="2" l="1"/>
  <c r="H181" i="3" s="1"/>
  <c r="I93" i="2"/>
  <c r="H185" i="3" s="1"/>
  <c r="I115" i="2"/>
  <c r="H186" i="3" s="1"/>
  <c r="I126" i="2"/>
  <c r="H190" i="3" s="1"/>
  <c r="I164" i="2"/>
  <c r="H179" i="3" s="1"/>
  <c r="I16" i="2"/>
  <c r="H183" i="3" s="1"/>
  <c r="I24" i="2"/>
  <c r="H184" i="3" s="1"/>
  <c r="I13" i="2"/>
  <c r="H187" i="3" s="1"/>
  <c r="I68" i="2"/>
  <c r="H188" i="3" s="1"/>
  <c r="I132" i="2"/>
  <c r="H189" i="3" s="1"/>
  <c r="I31" i="2"/>
  <c r="H191" i="3" s="1"/>
  <c r="I133" i="2"/>
  <c r="H193" i="3" s="1"/>
  <c r="I14" i="2"/>
  <c r="H194" i="3" s="1"/>
  <c r="I127" i="2"/>
  <c r="H195" i="3" s="1"/>
  <c r="I50" i="2"/>
  <c r="H196" i="3" s="1"/>
  <c r="I72" i="2"/>
  <c r="H198" i="3" s="1"/>
  <c r="I27" i="2"/>
  <c r="H199" i="3" s="1"/>
  <c r="I28" i="2"/>
  <c r="H200" i="3" s="1"/>
  <c r="I105" i="2"/>
  <c r="H180" i="3" s="1"/>
  <c r="I178" i="2"/>
  <c r="H192" i="3" s="1"/>
  <c r="I9"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13" i="2" l="1"/>
  <c r="J16" i="2"/>
  <c r="J50" i="2"/>
  <c r="J178" i="2"/>
  <c r="J164" i="2"/>
  <c r="J127" i="2"/>
  <c r="J132" i="2"/>
  <c r="J93" i="2"/>
  <c r="J105" i="2"/>
  <c r="J27" i="2"/>
  <c r="J28" i="2"/>
  <c r="J133" i="2"/>
  <c r="J68" i="2"/>
  <c r="J126" i="2"/>
  <c r="J14" i="2"/>
  <c r="J24" i="2"/>
  <c r="J9" i="2"/>
  <c r="J72" i="2"/>
  <c r="J106" i="2"/>
  <c r="J31" i="2"/>
  <c r="J115" i="2"/>
  <c r="L181" i="3" l="1"/>
  <c r="L185" i="3"/>
  <c r="L186" i="3"/>
  <c r="L190" i="3"/>
  <c r="L179" i="3"/>
  <c r="L183" i="3"/>
  <c r="L184" i="3"/>
  <c r="L187" i="3"/>
  <c r="L188" i="3"/>
  <c r="L189" i="3"/>
  <c r="L191" i="3"/>
  <c r="L193" i="3"/>
  <c r="L194" i="3"/>
  <c r="L195" i="3"/>
  <c r="L196" i="3"/>
  <c r="L198" i="3"/>
  <c r="L199" i="3"/>
  <c r="L200" i="3"/>
  <c r="L180" i="3"/>
  <c r="L192" i="3"/>
  <c r="L201" i="3"/>
  <c r="X13" i="2" l="1"/>
  <c r="G187" i="3" s="1"/>
  <c r="X16" i="2"/>
  <c r="G183" i="3" s="1"/>
  <c r="X50" i="2"/>
  <c r="G196" i="3" s="1"/>
  <c r="X178" i="2"/>
  <c r="G192" i="3" s="1"/>
  <c r="X164" i="2"/>
  <c r="G179" i="3" s="1"/>
  <c r="X127" i="2"/>
  <c r="G195" i="3" s="1"/>
  <c r="X132" i="2"/>
  <c r="G189" i="3" s="1"/>
  <c r="X93" i="2"/>
  <c r="G185" i="3" s="1"/>
  <c r="X105" i="2"/>
  <c r="G180" i="3" s="1"/>
  <c r="X27" i="2"/>
  <c r="G199" i="3" s="1"/>
  <c r="X28" i="2"/>
  <c r="G200" i="3" s="1"/>
  <c r="X133" i="2"/>
  <c r="G193" i="3" s="1"/>
  <c r="X68" i="2"/>
  <c r="G188" i="3" s="1"/>
  <c r="X126" i="2"/>
  <c r="G190" i="3" s="1"/>
  <c r="X14" i="2"/>
  <c r="G194" i="3" s="1"/>
  <c r="X24" i="2"/>
  <c r="G184" i="3" s="1"/>
  <c r="X9" i="2"/>
  <c r="G201" i="3" s="1"/>
  <c r="X72" i="2"/>
  <c r="G198" i="3" s="1"/>
  <c r="X106" i="2"/>
  <c r="G181" i="3" s="1"/>
  <c r="X31" i="2"/>
  <c r="G191" i="3" s="1"/>
  <c r="X115" i="2"/>
  <c r="G186" i="3" s="1"/>
  <c r="Y178" i="2" l="1"/>
  <c r="Y105" i="2"/>
  <c r="Y50" i="2"/>
  <c r="Y93" i="2"/>
  <c r="Y127" i="2"/>
  <c r="Y31" i="2"/>
  <c r="Y24" i="2"/>
  <c r="Y72" i="2"/>
  <c r="Y133" i="2"/>
  <c r="Y132" i="2"/>
  <c r="Y28" i="2"/>
  <c r="Y164" i="2"/>
  <c r="Y16" i="2"/>
  <c r="Y13" i="2"/>
  <c r="Y14" i="2"/>
  <c r="Y27" i="2"/>
  <c r="Y106" i="2"/>
  <c r="Y115" i="2"/>
  <c r="Y9" i="2"/>
  <c r="Y68" i="2"/>
  <c r="Y126" i="2"/>
  <c r="AA9" i="2" l="1"/>
  <c r="M201" i="3"/>
  <c r="AA27" i="2"/>
  <c r="M199" i="3"/>
  <c r="AA28" i="2"/>
  <c r="M200" i="3"/>
  <c r="AA72" i="2"/>
  <c r="M198" i="3"/>
  <c r="AA126" i="2"/>
  <c r="M190" i="3"/>
  <c r="AA68" i="2"/>
  <c r="M188" i="3"/>
  <c r="AA115" i="2"/>
  <c r="M186" i="3"/>
  <c r="AA106" i="2"/>
  <c r="AB106" i="2" s="1"/>
  <c r="P181" i="3" s="1"/>
  <c r="M181" i="3"/>
  <c r="AA14" i="2"/>
  <c r="M194" i="3"/>
  <c r="AA13" i="2"/>
  <c r="M187" i="3"/>
  <c r="AA16" i="2"/>
  <c r="M183" i="3"/>
  <c r="AA164" i="2"/>
  <c r="M179" i="3"/>
  <c r="AA132" i="2"/>
  <c r="M189" i="3"/>
  <c r="AA133" i="2"/>
  <c r="M193" i="3"/>
  <c r="AA24" i="2"/>
  <c r="M184" i="3"/>
  <c r="AA31" i="2"/>
  <c r="AB31" i="2" s="1"/>
  <c r="P191" i="3" s="1"/>
  <c r="M191" i="3"/>
  <c r="AA127" i="2"/>
  <c r="M195" i="3"/>
  <c r="AA93" i="2"/>
  <c r="M185" i="3"/>
  <c r="AA50" i="2"/>
  <c r="M196" i="3"/>
  <c r="AA105" i="2"/>
  <c r="M180" i="3"/>
  <c r="AA178" i="2"/>
  <c r="M192" i="3"/>
  <c r="AB13" i="2"/>
  <c r="P187" i="3" s="1"/>
  <c r="AB105" i="2"/>
  <c r="P180" i="3" s="1"/>
  <c r="AB164" i="2"/>
  <c r="P179" i="3" s="1"/>
  <c r="AB28" i="2"/>
  <c r="P200" i="3" s="1"/>
  <c r="AB50" i="2" l="1"/>
  <c r="P196" i="3" s="1"/>
  <c r="O196" i="3"/>
  <c r="AB126" i="2"/>
  <c r="P190" i="3" s="1"/>
  <c r="O190" i="3"/>
  <c r="AB24" i="2"/>
  <c r="P184" i="3" s="1"/>
  <c r="O184" i="3"/>
  <c r="AB178" i="2"/>
  <c r="P192" i="3" s="1"/>
  <c r="O192" i="3"/>
  <c r="AB16" i="2"/>
  <c r="P183" i="3" s="1"/>
  <c r="O183" i="3"/>
  <c r="AB27" i="2"/>
  <c r="P199" i="3" s="1"/>
  <c r="O199" i="3"/>
  <c r="AB93" i="2"/>
  <c r="P185" i="3" s="1"/>
  <c r="O185" i="3"/>
  <c r="O179" i="3"/>
  <c r="AB127" i="2"/>
  <c r="P195" i="3" s="1"/>
  <c r="O195" i="3"/>
  <c r="AB115" i="2"/>
  <c r="P186" i="3" s="1"/>
  <c r="O186" i="3"/>
  <c r="O181" i="3"/>
  <c r="O200" i="3"/>
  <c r="O187" i="3"/>
  <c r="AB72" i="2"/>
  <c r="P198" i="3" s="1"/>
  <c r="O198" i="3"/>
  <c r="AB9" i="2"/>
  <c r="P201" i="3" s="1"/>
  <c r="O201" i="3"/>
  <c r="O191" i="3"/>
  <c r="AB133" i="2"/>
  <c r="P193" i="3" s="1"/>
  <c r="O193" i="3"/>
  <c r="AB14" i="2"/>
  <c r="P194" i="3" s="1"/>
  <c r="O194" i="3"/>
  <c r="O180" i="3"/>
  <c r="AB68" i="2"/>
  <c r="P188" i="3" s="1"/>
  <c r="O188" i="3"/>
  <c r="AB132"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143" i="2" l="1"/>
  <c r="I203" i="2"/>
  <c r="I26" i="2"/>
  <c r="I181" i="2"/>
  <c r="I92" i="2"/>
  <c r="I125" i="2"/>
  <c r="I154" i="2" l="1"/>
  <c r="H175" i="3"/>
  <c r="H177" i="3"/>
  <c r="H171" i="3"/>
  <c r="H178" i="3"/>
  <c r="H176" i="3"/>
  <c r="H172" i="3"/>
  <c r="H173" i="3" l="1"/>
  <c r="I83" i="2" l="1"/>
  <c r="H164" i="3" l="1"/>
  <c r="I85" i="2" l="1"/>
  <c r="I174" i="2"/>
  <c r="I35" i="2"/>
  <c r="I153" i="2"/>
  <c r="I102" i="2"/>
  <c r="J71" i="2" l="1"/>
  <c r="I71" i="2"/>
  <c r="J55" i="2"/>
  <c r="I55" i="2"/>
  <c r="J101" i="2"/>
  <c r="I101" i="2"/>
  <c r="H174" i="3"/>
  <c r="H166" i="3"/>
  <c r="H169" i="3"/>
  <c r="I100" i="2"/>
  <c r="I91" i="2"/>
  <c r="I8" i="2"/>
  <c r="H170" i="3" l="1"/>
  <c r="H165" i="3"/>
  <c r="X101" i="2"/>
  <c r="H168" i="3"/>
  <c r="X55" i="2"/>
  <c r="G168" i="3" s="1"/>
  <c r="H167" i="3"/>
  <c r="X71" i="2"/>
  <c r="G167" i="3" s="1"/>
  <c r="H162" i="3"/>
  <c r="H163" i="3"/>
  <c r="H182" i="3"/>
  <c r="J102" i="2"/>
  <c r="X102" i="2" s="1"/>
  <c r="G169" i="3" s="1"/>
  <c r="J92" i="2"/>
  <c r="X92" i="2" s="1"/>
  <c r="J153" i="2"/>
  <c r="X153" i="2" s="1"/>
  <c r="G170" i="3" s="1"/>
  <c r="J85" i="2"/>
  <c r="X85" i="2" s="1"/>
  <c r="J154" i="2"/>
  <c r="X154" i="2" s="1"/>
  <c r="J91" i="2"/>
  <c r="X91" i="2" s="1"/>
  <c r="J83" i="2"/>
  <c r="X83" i="2" s="1"/>
  <c r="J181" i="2"/>
  <c r="X181" i="2" s="1"/>
  <c r="J203" i="2"/>
  <c r="X203" i="2" s="1"/>
  <c r="J35" i="2"/>
  <c r="X35" i="2" s="1"/>
  <c r="G197" i="3" s="1"/>
  <c r="J174" i="2"/>
  <c r="X174" i="2" s="1"/>
  <c r="J125" i="2"/>
  <c r="X125" i="2" s="1"/>
  <c r="J143" i="2"/>
  <c r="X143" i="2" s="1"/>
  <c r="J100" i="2"/>
  <c r="X100" i="2" s="1"/>
  <c r="Y100" i="2" l="1"/>
  <c r="G162" i="3"/>
  <c r="Y143" i="2"/>
  <c r="G172" i="3"/>
  <c r="Y125" i="2"/>
  <c r="G175" i="3"/>
  <c r="Y174" i="2"/>
  <c r="G174" i="3"/>
  <c r="Y203" i="2"/>
  <c r="AB203" i="2" s="1"/>
  <c r="P176" i="3" s="1"/>
  <c r="G176" i="3"/>
  <c r="Y181" i="2"/>
  <c r="G171" i="3"/>
  <c r="Y83" i="2"/>
  <c r="G164" i="3"/>
  <c r="Y91" i="2"/>
  <c r="G163" i="3"/>
  <c r="Y154" i="2"/>
  <c r="G173" i="3"/>
  <c r="Y85" i="2"/>
  <c r="G166" i="3"/>
  <c r="Y92" i="2"/>
  <c r="G177" i="3"/>
  <c r="Y101" i="2"/>
  <c r="G165" i="3"/>
  <c r="Y102" i="2"/>
  <c r="M169" i="3" s="1"/>
  <c r="Y153" i="2"/>
  <c r="M170" i="3" s="1"/>
  <c r="Y55" i="2"/>
  <c r="M168" i="3" s="1"/>
  <c r="Y71" i="2"/>
  <c r="M167" i="3" s="1"/>
  <c r="J8" i="2"/>
  <c r="X8" i="2" s="1"/>
  <c r="J26" i="2"/>
  <c r="X26" i="2" s="1"/>
  <c r="Y35" i="2"/>
  <c r="AA35" i="2" l="1"/>
  <c r="AB35" i="2" s="1"/>
  <c r="M197" i="3"/>
  <c r="Y26" i="2"/>
  <c r="G178" i="3"/>
  <c r="Y8" i="2"/>
  <c r="G182" i="3"/>
  <c r="AA101" i="2"/>
  <c r="O165" i="3" s="1"/>
  <c r="M165" i="3"/>
  <c r="AA92" i="2"/>
  <c r="O177" i="3" s="1"/>
  <c r="M177" i="3"/>
  <c r="AA85" i="2"/>
  <c r="O166" i="3" s="1"/>
  <c r="M166" i="3"/>
  <c r="AA154" i="2"/>
  <c r="O173" i="3" s="1"/>
  <c r="M173" i="3"/>
  <c r="AA91" i="2"/>
  <c r="O163" i="3" s="1"/>
  <c r="M163" i="3"/>
  <c r="AA83" i="2"/>
  <c r="O164" i="3" s="1"/>
  <c r="M164" i="3"/>
  <c r="AA181" i="2"/>
  <c r="O171" i="3" s="1"/>
  <c r="M171" i="3"/>
  <c r="AA203" i="2"/>
  <c r="O176" i="3" s="1"/>
  <c r="M176" i="3"/>
  <c r="AA174" i="2"/>
  <c r="O174" i="3" s="1"/>
  <c r="M174" i="3"/>
  <c r="AA125" i="2"/>
  <c r="O175" i="3" s="1"/>
  <c r="M175" i="3"/>
  <c r="AA143" i="2"/>
  <c r="O172" i="3" s="1"/>
  <c r="M172" i="3"/>
  <c r="AA100" i="2"/>
  <c r="M162" i="3"/>
  <c r="AA71" i="2"/>
  <c r="AA55" i="2"/>
  <c r="AB55" i="2"/>
  <c r="P168" i="3" s="1"/>
  <c r="AA153" i="2"/>
  <c r="AB153" i="2" s="1"/>
  <c r="AB71" i="2"/>
  <c r="P167" i="3" s="1"/>
  <c r="AA102" i="2"/>
  <c r="AB102" i="2" s="1"/>
  <c r="P169" i="3" s="1"/>
  <c r="AB154" i="2" l="1"/>
  <c r="P173" i="3" s="1"/>
  <c r="AB92" i="2"/>
  <c r="P177" i="3" s="1"/>
  <c r="AB174" i="2"/>
  <c r="P174" i="3" s="1"/>
  <c r="O162" i="3"/>
  <c r="AB100" i="2"/>
  <c r="P162" i="3" s="1"/>
  <c r="AB143" i="2"/>
  <c r="P172" i="3" s="1"/>
  <c r="AB181" i="2"/>
  <c r="P171" i="3" s="1"/>
  <c r="AB125" i="2"/>
  <c r="P175" i="3" s="1"/>
  <c r="AB83" i="2"/>
  <c r="P164" i="3" s="1"/>
  <c r="AB101" i="2"/>
  <c r="P165" i="3" s="1"/>
  <c r="AB85" i="2"/>
  <c r="P166" i="3" s="1"/>
  <c r="AB91" i="2"/>
  <c r="P163" i="3" s="1"/>
  <c r="AA8" i="2"/>
  <c r="O182" i="3" s="1"/>
  <c r="M182" i="3"/>
  <c r="AA26" i="2"/>
  <c r="O178" i="3" s="1"/>
  <c r="M178" i="3"/>
  <c r="O169" i="3"/>
  <c r="O168" i="3"/>
  <c r="O167" i="3"/>
  <c r="P170" i="3"/>
  <c r="AC203" i="2"/>
  <c r="B176" i="3" s="1"/>
  <c r="O197" i="3"/>
  <c r="AB26" i="2" l="1"/>
  <c r="P178" i="3" s="1"/>
  <c r="AB8" i="2"/>
  <c r="P182" i="3" s="1"/>
  <c r="AC213" i="2"/>
  <c r="B212" i="3" s="1"/>
  <c r="AC209" i="2"/>
  <c r="B208" i="3" s="1"/>
  <c r="AC217" i="2"/>
  <c r="B216" i="3" s="1"/>
  <c r="AC216" i="2"/>
  <c r="B215" i="3" s="1"/>
  <c r="AC219" i="2"/>
  <c r="B218" i="3" s="1"/>
  <c r="O170" i="3"/>
  <c r="P197" i="3"/>
  <c r="H179" i="2" l="1"/>
  <c r="H98" i="2"/>
  <c r="H23" i="2"/>
  <c r="H195" i="2"/>
  <c r="H76" i="2"/>
  <c r="H147" i="2"/>
  <c r="H131" i="2"/>
  <c r="H58" i="2"/>
  <c r="H123" i="2"/>
  <c r="H21" i="2"/>
  <c r="H43" i="2"/>
  <c r="H62" i="2"/>
  <c r="H48" i="2"/>
  <c r="H65" i="2"/>
  <c r="H49" i="2"/>
  <c r="H4" i="2"/>
  <c r="H139" i="2"/>
  <c r="H140" i="2"/>
  <c r="H90" i="2" l="1"/>
  <c r="H168" i="2"/>
  <c r="H17" i="2"/>
  <c r="H77" i="2"/>
  <c r="H162" i="2"/>
  <c r="H192" i="2"/>
  <c r="H15" i="2"/>
  <c r="H173" i="2"/>
  <c r="H99" i="2"/>
  <c r="H163" i="2"/>
  <c r="H156" i="2"/>
  <c r="H161" i="2"/>
  <c r="H104" i="2"/>
  <c r="H20" i="2"/>
  <c r="H193" i="2"/>
  <c r="H109" i="2"/>
  <c r="H44" i="2"/>
  <c r="H196" i="2"/>
  <c r="H6" i="2"/>
  <c r="H11" i="2"/>
  <c r="H73" i="2"/>
  <c r="H176" i="2"/>
  <c r="H189" i="2"/>
  <c r="H200" i="2"/>
  <c r="H80" i="2"/>
  <c r="H146" i="2"/>
  <c r="H118" i="2"/>
  <c r="H149" i="2"/>
  <c r="H119" i="2"/>
  <c r="H41" i="2"/>
  <c r="H63" i="2"/>
  <c r="H167" i="2"/>
  <c r="H121" i="2"/>
  <c r="H169" i="2"/>
  <c r="H124" i="2"/>
  <c r="H70" i="2"/>
  <c r="H188" i="2"/>
  <c r="H158" i="2"/>
  <c r="H79" i="2"/>
  <c r="H89" i="2"/>
  <c r="H52" i="2"/>
  <c r="H75" i="2"/>
  <c r="H74" i="2"/>
  <c r="H103" i="2"/>
  <c r="H61" i="2"/>
  <c r="H60" i="2"/>
  <c r="H160" i="2"/>
  <c r="H87" i="2"/>
  <c r="H33" i="2"/>
  <c r="H82" i="2"/>
  <c r="H159" i="2"/>
  <c r="H182" i="2"/>
  <c r="H114" i="2"/>
  <c r="H47" i="2"/>
  <c r="H18" i="2"/>
  <c r="H39" i="2"/>
  <c r="H157" i="2"/>
  <c r="H78" i="2"/>
  <c r="H191" i="2"/>
  <c r="H81" i="2"/>
  <c r="H38" i="2"/>
  <c r="H190" i="2"/>
  <c r="H53" i="2"/>
  <c r="H184" i="2"/>
  <c r="H84" i="2"/>
  <c r="H22" i="2"/>
  <c r="H117" i="2"/>
  <c r="H170" i="2"/>
  <c r="H40" i="2"/>
  <c r="H57" i="2"/>
  <c r="H166" i="2"/>
  <c r="H12" i="2"/>
  <c r="H64" i="2"/>
  <c r="H112" i="2"/>
  <c r="H145" i="2"/>
  <c r="H107" i="2"/>
  <c r="H183" i="2"/>
  <c r="H134" i="2"/>
  <c r="H152" i="2"/>
  <c r="H187" i="2"/>
  <c r="H42" i="2"/>
  <c r="H175" i="2"/>
  <c r="H138" i="2"/>
  <c r="H37" i="2"/>
  <c r="H142" i="2"/>
  <c r="H148" i="2"/>
  <c r="H108" i="2"/>
  <c r="H25" i="2"/>
  <c r="H151" i="2"/>
  <c r="H96" i="2"/>
  <c r="H54" i="2"/>
  <c r="H113" i="2"/>
  <c r="H34" i="2"/>
  <c r="H128" i="2"/>
  <c r="H66" i="2"/>
  <c r="H197" i="2"/>
  <c r="H110" i="2"/>
  <c r="H5" i="2"/>
  <c r="H172" i="2"/>
  <c r="H155" i="2"/>
  <c r="H185" i="2"/>
  <c r="H10" i="2"/>
  <c r="H94" i="2"/>
  <c r="H141" i="2"/>
  <c r="H36" i="2"/>
  <c r="H3" i="2"/>
  <c r="H59" i="2"/>
  <c r="H116" i="2"/>
  <c r="H86" i="2"/>
  <c r="H129" i="2"/>
  <c r="H194" i="2"/>
  <c r="H177" i="2"/>
  <c r="H180" i="2"/>
  <c r="H198" i="2"/>
  <c r="H199" i="2"/>
  <c r="H69" i="2"/>
  <c r="H46" i="2"/>
  <c r="H32" i="2"/>
  <c r="H88" i="2"/>
  <c r="H165" i="2"/>
  <c r="H111" i="2"/>
  <c r="H137" i="2"/>
  <c r="H135" i="2"/>
  <c r="H186" i="2"/>
  <c r="H45" i="2"/>
  <c r="H120" i="2"/>
  <c r="H7" i="2"/>
  <c r="H150" i="2"/>
  <c r="H136" i="2"/>
  <c r="H67" i="2"/>
  <c r="H202" i="2"/>
  <c r="H29" i="2"/>
  <c r="H56" i="2"/>
  <c r="H122" i="2"/>
  <c r="H171" i="2"/>
  <c r="H95" i="2"/>
  <c r="H51" i="2"/>
  <c r="H201" i="2"/>
  <c r="H97" i="2"/>
  <c r="H19" i="2"/>
  <c r="H30" i="2"/>
  <c r="H130" i="2"/>
  <c r="I176" i="2" l="1"/>
  <c r="H44" i="3" s="1"/>
  <c r="I44" i="2"/>
  <c r="H120" i="3" s="1"/>
  <c r="I7" i="2"/>
  <c r="H161" i="3" s="1"/>
  <c r="I182" i="2"/>
  <c r="H56" i="3" s="1"/>
  <c r="I165" i="2" l="1"/>
  <c r="H3" i="3" s="1"/>
  <c r="I140" i="2"/>
  <c r="H2" i="3" s="1"/>
  <c r="J140" i="2" l="1"/>
  <c r="X140" i="2" s="1"/>
  <c r="I148" i="2"/>
  <c r="H35" i="3" s="1"/>
  <c r="I142" i="2"/>
  <c r="H83" i="3" s="1"/>
  <c r="I15" i="2"/>
  <c r="H147" i="3" s="1"/>
  <c r="I151" i="2"/>
  <c r="H131" i="3" s="1"/>
  <c r="I99" i="2"/>
  <c r="H114" i="3" s="1"/>
  <c r="I10" i="2"/>
  <c r="H98" i="3" s="1"/>
  <c r="I163" i="2"/>
  <c r="H82" i="3" s="1"/>
  <c r="I64" i="2"/>
  <c r="H66" i="3" s="1"/>
  <c r="I136" i="2"/>
  <c r="H49" i="3" s="1"/>
  <c r="I195" i="2"/>
  <c r="H32" i="3" s="1"/>
  <c r="I116" i="2"/>
  <c r="H16" i="3" s="1"/>
  <c r="I34" i="2"/>
  <c r="H85" i="3" s="1"/>
  <c r="I67" i="2"/>
  <c r="H116" i="3" s="1"/>
  <c r="I190" i="2"/>
  <c r="H34" i="3" s="1"/>
  <c r="I171" i="2"/>
  <c r="H17" i="3" s="1"/>
  <c r="I172" i="2"/>
  <c r="H65" i="3" s="1"/>
  <c r="I84" i="2"/>
  <c r="H96" i="3" s="1"/>
  <c r="I69" i="2"/>
  <c r="H144" i="3" s="1"/>
  <c r="I78" i="2"/>
  <c r="H79" i="3" s="1"/>
  <c r="I112" i="2"/>
  <c r="H63" i="3" s="1"/>
  <c r="I107" i="2"/>
  <c r="H46" i="3" s="1"/>
  <c r="I161" i="2"/>
  <c r="H29" i="3" s="1"/>
  <c r="I95" i="2"/>
  <c r="H13" i="3" s="1"/>
  <c r="I197" i="2"/>
  <c r="H47" i="3" s="1"/>
  <c r="I108" i="2"/>
  <c r="H62" i="3" s="1"/>
  <c r="I200" i="2"/>
  <c r="H28" i="3" s="1"/>
  <c r="I134" i="2"/>
  <c r="I32" i="2"/>
  <c r="H101" i="3" s="1"/>
  <c r="I129" i="2"/>
  <c r="H84" i="3" s="1"/>
  <c r="I96" i="2"/>
  <c r="H50" i="3" s="1"/>
  <c r="I45" i="2"/>
  <c r="H48" i="3" s="1"/>
  <c r="I149" i="2"/>
  <c r="H64" i="3" s="1"/>
  <c r="I33" i="2"/>
  <c r="H159" i="3" s="1"/>
  <c r="I20" i="2"/>
  <c r="H126" i="3" s="1"/>
  <c r="I17" i="2"/>
  <c r="H109" i="3" s="1"/>
  <c r="I130" i="2"/>
  <c r="H93" i="3" s="1"/>
  <c r="I124" i="2"/>
  <c r="H77" i="3" s="1"/>
  <c r="I117" i="2"/>
  <c r="H61" i="3" s="1"/>
  <c r="I196" i="2"/>
  <c r="H43" i="3" s="1"/>
  <c r="I160" i="2"/>
  <c r="H27" i="3" s="1"/>
  <c r="I94" i="2"/>
  <c r="H11" i="3" s="1"/>
  <c r="I177" i="2"/>
  <c r="H134" i="3" s="1"/>
  <c r="I29" i="2"/>
  <c r="H100" i="3" s="1"/>
  <c r="I109" i="2"/>
  <c r="H67" i="3" s="1"/>
  <c r="I194" i="2"/>
  <c r="H130" i="3" s="1"/>
  <c r="I187" i="2"/>
  <c r="H129" i="3" s="1"/>
  <c r="I61" i="2"/>
  <c r="H95" i="3" s="1"/>
  <c r="I139" i="2"/>
  <c r="H158" i="3" s="1"/>
  <c r="I81" i="2"/>
  <c r="H141" i="3" s="1"/>
  <c r="I54" i="2"/>
  <c r="H125" i="3" s="1"/>
  <c r="I47" i="2"/>
  <c r="H108" i="3" s="1"/>
  <c r="I138" i="2"/>
  <c r="H92" i="3" s="1"/>
  <c r="I191" i="2"/>
  <c r="H76" i="3" s="1"/>
  <c r="I43" i="2"/>
  <c r="H60" i="3" s="1"/>
  <c r="I155" i="2"/>
  <c r="H42" i="3" s="1"/>
  <c r="I188" i="2"/>
  <c r="H26" i="3" s="1"/>
  <c r="I103" i="2"/>
  <c r="H10" i="3" s="1"/>
  <c r="I159" i="2"/>
  <c r="H132" i="3" s="1"/>
  <c r="I157" i="2"/>
  <c r="H81" i="3" s="1"/>
  <c r="I156" i="2"/>
  <c r="H80" i="3" s="1"/>
  <c r="I186" i="2"/>
  <c r="H127" i="3" s="1"/>
  <c r="I21" i="2"/>
  <c r="H140" i="3" s="1"/>
  <c r="I113" i="2"/>
  <c r="H91" i="3" s="1"/>
  <c r="I104" i="2"/>
  <c r="H75" i="3" s="1"/>
  <c r="I192" i="2"/>
  <c r="H59" i="3" s="1"/>
  <c r="I38" i="2"/>
  <c r="H41" i="3" s="1"/>
  <c r="I184" i="2"/>
  <c r="H25" i="3" s="1"/>
  <c r="I141" i="2"/>
  <c r="H9" i="3" s="1"/>
  <c r="I110" i="2"/>
  <c r="H149" i="3" s="1"/>
  <c r="I39" i="2"/>
  <c r="H99" i="3" s="1"/>
  <c r="I11" i="2"/>
  <c r="H113" i="3" s="1"/>
  <c r="I86" i="2"/>
  <c r="H14" i="3" s="1"/>
  <c r="I23" i="2"/>
  <c r="H110" i="3" s="1"/>
  <c r="I6" i="2"/>
  <c r="H157" i="3" s="1"/>
  <c r="I158" i="2"/>
  <c r="H123" i="3" s="1"/>
  <c r="I57" i="2"/>
  <c r="H106" i="3" s="1"/>
  <c r="I22" i="2"/>
  <c r="H90" i="3" s="1"/>
  <c r="I162" i="2"/>
  <c r="H74" i="3" s="1"/>
  <c r="I46" i="2"/>
  <c r="H58" i="3" s="1"/>
  <c r="I202" i="2"/>
  <c r="H40" i="3" s="1"/>
  <c r="I198" i="2"/>
  <c r="H24" i="3" s="1"/>
  <c r="I89" i="2"/>
  <c r="H117" i="3" s="1"/>
  <c r="I5" i="2"/>
  <c r="H68" i="3" s="1"/>
  <c r="I63" i="2"/>
  <c r="H33" i="3" s="1"/>
  <c r="I189" i="2"/>
  <c r="H31" i="3" s="1"/>
  <c r="I180" i="2"/>
  <c r="H30" i="3" s="1"/>
  <c r="I122" i="2"/>
  <c r="H94" i="3" s="1"/>
  <c r="I173" i="2"/>
  <c r="H156" i="3" s="1"/>
  <c r="I58" i="2"/>
  <c r="H138" i="3" s="1"/>
  <c r="I146" i="2"/>
  <c r="H89" i="3" s="1"/>
  <c r="I77" i="2"/>
  <c r="H73" i="3" s="1"/>
  <c r="I111" i="2"/>
  <c r="H57" i="3" s="1"/>
  <c r="I76" i="2"/>
  <c r="H39" i="3" s="1"/>
  <c r="I167" i="2"/>
  <c r="H23" i="3" s="1"/>
  <c r="I75" i="2"/>
  <c r="H7" i="3" s="1"/>
  <c r="I51" i="2"/>
  <c r="H69" i="3" s="1"/>
  <c r="I183" i="2"/>
  <c r="H18" i="3" s="1"/>
  <c r="I37" i="2"/>
  <c r="H160" i="3" s="1"/>
  <c r="I193" i="2"/>
  <c r="H78" i="3" s="1"/>
  <c r="I3" i="2"/>
  <c r="H155" i="3" s="1"/>
  <c r="I98" i="2"/>
  <c r="H104" i="3" s="1"/>
  <c r="I74" i="2"/>
  <c r="H6" i="3" s="1"/>
  <c r="I145" i="2"/>
  <c r="H52" i="3" s="1"/>
  <c r="I42" i="2"/>
  <c r="H51" i="3" s="1"/>
  <c r="I80" i="2"/>
  <c r="H15" i="3" s="1"/>
  <c r="I19" i="2"/>
  <c r="H112" i="3" s="1"/>
  <c r="I30" i="2"/>
  <c r="H111" i="3" s="1"/>
  <c r="I25" i="2"/>
  <c r="H143" i="3" s="1"/>
  <c r="I152" i="2"/>
  <c r="H142" i="3" s="1"/>
  <c r="I120" i="2"/>
  <c r="H124" i="3" s="1"/>
  <c r="I12" i="2"/>
  <c r="H154" i="3" s="1"/>
  <c r="I119" i="2"/>
  <c r="H122" i="3" s="1"/>
  <c r="I4" i="2"/>
  <c r="H153" i="3" s="1"/>
  <c r="I131" i="2"/>
  <c r="H137" i="3" s="1"/>
  <c r="I36" i="2"/>
  <c r="I60" i="2"/>
  <c r="H72" i="3" s="1"/>
  <c r="I201" i="2"/>
  <c r="H55" i="3" s="1"/>
  <c r="I59" i="2"/>
  <c r="H38" i="3" s="1"/>
  <c r="I166" i="2"/>
  <c r="H22" i="3" s="1"/>
  <c r="I82" i="2"/>
  <c r="H152" i="3" s="1"/>
  <c r="I147" i="2"/>
  <c r="H136" i="3" s="1"/>
  <c r="I79" i="2"/>
  <c r="H119" i="3" s="1"/>
  <c r="I18" i="2"/>
  <c r="H103" i="3" s="1"/>
  <c r="I66" i="2"/>
  <c r="H87" i="3" s="1"/>
  <c r="I65" i="2"/>
  <c r="H71" i="3" s="1"/>
  <c r="I137" i="2"/>
  <c r="H54" i="3" s="1"/>
  <c r="I168" i="2"/>
  <c r="H37" i="3" s="1"/>
  <c r="I175" i="2"/>
  <c r="H21" i="3" s="1"/>
  <c r="I73" i="2"/>
  <c r="I90" i="2"/>
  <c r="H150" i="3" s="1"/>
  <c r="I199" i="2"/>
  <c r="H133" i="3" s="1"/>
  <c r="I40" i="2"/>
  <c r="H115" i="3" s="1"/>
  <c r="I62" i="2"/>
  <c r="H146" i="3" s="1"/>
  <c r="I70" i="2"/>
  <c r="H145" i="3" s="1"/>
  <c r="I169" i="2"/>
  <c r="H45" i="3" s="1"/>
  <c r="I123" i="2"/>
  <c r="H139" i="3" s="1"/>
  <c r="I118" i="2"/>
  <c r="H105" i="3" s="1"/>
  <c r="I114" i="2"/>
  <c r="H121" i="3" s="1"/>
  <c r="I49" i="2"/>
  <c r="H151" i="3" s="1"/>
  <c r="I170" i="2"/>
  <c r="H135" i="3" s="1"/>
  <c r="I41" i="2"/>
  <c r="H118" i="3" s="1"/>
  <c r="I52" i="2"/>
  <c r="H102" i="3" s="1"/>
  <c r="I88" i="2"/>
  <c r="H86" i="3" s="1"/>
  <c r="I87" i="2"/>
  <c r="H70" i="3" s="1"/>
  <c r="I97" i="2"/>
  <c r="H53" i="3" s="1"/>
  <c r="I185" i="2"/>
  <c r="H36" i="3" s="1"/>
  <c r="I135" i="2"/>
  <c r="H20" i="3" s="1"/>
  <c r="I128" i="2"/>
  <c r="H197" i="3" l="1"/>
  <c r="H88" i="3"/>
  <c r="H12" i="3"/>
  <c r="H5" i="3"/>
  <c r="I56" i="2"/>
  <c r="I121" i="2"/>
  <c r="H19" i="3" s="1"/>
  <c r="I179" i="2"/>
  <c r="H8" i="3" s="1"/>
  <c r="I48" i="2"/>
  <c r="H148" i="3" s="1"/>
  <c r="I53" i="2"/>
  <c r="H4" i="3"/>
  <c r="I150" i="2"/>
  <c r="H128" i="3" s="1"/>
  <c r="G2" i="3"/>
  <c r="Y140" i="2"/>
  <c r="J134" i="2"/>
  <c r="X134" i="2" s="1"/>
  <c r="J56" i="2"/>
  <c r="J73" i="2"/>
  <c r="X73" i="2" s="1"/>
  <c r="J128" i="2"/>
  <c r="X128" i="2" s="1"/>
  <c r="J53" i="2"/>
  <c r="G4" i="3" l="1"/>
  <c r="Y128" i="2"/>
  <c r="G5" i="3"/>
  <c r="Y73" i="2"/>
  <c r="G12" i="3"/>
  <c r="Y134" i="2"/>
  <c r="H107" i="3"/>
  <c r="X53" i="2"/>
  <c r="H97" i="3"/>
  <c r="X56" i="2"/>
  <c r="M2" i="3"/>
  <c r="AA140" i="2"/>
  <c r="AB140" i="2" s="1"/>
  <c r="P2" i="3" s="1"/>
  <c r="J162" i="2"/>
  <c r="X162" i="2" s="1"/>
  <c r="J175" i="2"/>
  <c r="X175" i="2" s="1"/>
  <c r="J183" i="2"/>
  <c r="X183" i="2" s="1"/>
  <c r="J52" i="2"/>
  <c r="X52" i="2" s="1"/>
  <c r="J172" i="2"/>
  <c r="X172" i="2" s="1"/>
  <c r="J171" i="2"/>
  <c r="X171" i="2" s="1"/>
  <c r="J98" i="2"/>
  <c r="X98" i="2" s="1"/>
  <c r="J159" i="2"/>
  <c r="X159" i="2" s="1"/>
  <c r="J157" i="2"/>
  <c r="X157" i="2" s="1"/>
  <c r="J81" i="2"/>
  <c r="X81" i="2" s="1"/>
  <c r="J146" i="2"/>
  <c r="X146" i="2" s="1"/>
  <c r="J46" i="2"/>
  <c r="X46" i="2" s="1"/>
  <c r="J119" i="2"/>
  <c r="X119" i="2" s="1"/>
  <c r="J45" i="2"/>
  <c r="X45" i="2" s="1"/>
  <c r="J87" i="2"/>
  <c r="X87" i="2" s="1"/>
  <c r="J111" i="2"/>
  <c r="X111" i="2" s="1"/>
  <c r="J130" i="2"/>
  <c r="X130" i="2" s="1"/>
  <c r="J77" i="2"/>
  <c r="X77" i="2" s="1"/>
  <c r="J97" i="2"/>
  <c r="X97" i="2" s="1"/>
  <c r="J177" i="2"/>
  <c r="X177" i="2" s="1"/>
  <c r="J12" i="2"/>
  <c r="X12" i="2" s="1"/>
  <c r="J200" i="2"/>
  <c r="X200" i="2" s="1"/>
  <c r="J167" i="2"/>
  <c r="X167" i="2" s="1"/>
  <c r="J96" i="2"/>
  <c r="X96" i="2" s="1"/>
  <c r="J84" i="2"/>
  <c r="X84" i="2" s="1"/>
  <c r="J103" i="2"/>
  <c r="X103" i="2" s="1"/>
  <c r="J29" i="2"/>
  <c r="X29" i="2" s="1"/>
  <c r="J5" i="2"/>
  <c r="X5" i="2" s="1"/>
  <c r="J3" i="2"/>
  <c r="X3" i="2" s="1"/>
  <c r="J156" i="2"/>
  <c r="X156" i="2" s="1"/>
  <c r="J11" i="2"/>
  <c r="X11" i="2" s="1"/>
  <c r="J89" i="2"/>
  <c r="X89" i="2" s="1"/>
  <c r="J129" i="2"/>
  <c r="X129" i="2" s="1"/>
  <c r="J112" i="2"/>
  <c r="X112" i="2" s="1"/>
  <c r="J117" i="2"/>
  <c r="X117" i="2" s="1"/>
  <c r="J188" i="2"/>
  <c r="X188" i="2" s="1"/>
  <c r="J148" i="2"/>
  <c r="X148" i="2" s="1"/>
  <c r="J82" i="2"/>
  <c r="X82" i="2" s="1"/>
  <c r="J76" i="2"/>
  <c r="X76" i="2" s="1"/>
  <c r="J80" i="2"/>
  <c r="X80" i="2" s="1"/>
  <c r="J99" i="2"/>
  <c r="X99" i="2" s="1"/>
  <c r="J63" i="2"/>
  <c r="X63" i="2" s="1"/>
  <c r="J121" i="2"/>
  <c r="X121" i="2" s="1"/>
  <c r="J120" i="2"/>
  <c r="X120" i="2" s="1"/>
  <c r="J170" i="2"/>
  <c r="X170" i="2" s="1"/>
  <c r="J41" i="2"/>
  <c r="X41" i="2" s="1"/>
  <c r="J60" i="2"/>
  <c r="X60" i="2" s="1"/>
  <c r="J109" i="2"/>
  <c r="X109" i="2" s="1"/>
  <c r="J186" i="2"/>
  <c r="X186" i="2" s="1"/>
  <c r="J187" i="2"/>
  <c r="X187" i="2" s="1"/>
  <c r="J142" i="2"/>
  <c r="X142" i="2" s="1"/>
  <c r="J69" i="2"/>
  <c r="X69" i="2" s="1"/>
  <c r="J166" i="2"/>
  <c r="X166" i="2" s="1"/>
  <c r="J118" i="2"/>
  <c r="X118" i="2" s="1"/>
  <c r="J20" i="2"/>
  <c r="X20" i="2" s="1"/>
  <c r="J10" i="2"/>
  <c r="X10" i="2" s="1"/>
  <c r="J191" i="2"/>
  <c r="X191" i="2" s="1"/>
  <c r="J74" i="2"/>
  <c r="X74" i="2" s="1"/>
  <c r="J58" i="2"/>
  <c r="X58" i="2" s="1"/>
  <c r="J6" i="2"/>
  <c r="X6" i="2" s="1"/>
  <c r="J165" i="2"/>
  <c r="X165" i="2" s="1"/>
  <c r="J123" i="2"/>
  <c r="X123" i="2" s="1"/>
  <c r="J150" i="2"/>
  <c r="X150" i="2" s="1"/>
  <c r="J179" i="2"/>
  <c r="X179" i="2" s="1"/>
  <c r="J54" i="2"/>
  <c r="X54" i="2" s="1"/>
  <c r="J161" i="2"/>
  <c r="X161" i="2" s="1"/>
  <c r="J184" i="2"/>
  <c r="X184" i="2" s="1"/>
  <c r="J195" i="2"/>
  <c r="X195" i="2" s="1"/>
  <c r="J40" i="2"/>
  <c r="X40" i="2" s="1"/>
  <c r="J199" i="2"/>
  <c r="X199" i="2" s="1"/>
  <c r="J7" i="2"/>
  <c r="X7" i="2" s="1"/>
  <c r="J168" i="2"/>
  <c r="X168" i="2" s="1"/>
  <c r="J62" i="2"/>
  <c r="X62" i="2" s="1"/>
  <c r="J61" i="2"/>
  <c r="X61" i="2" s="1"/>
  <c r="J114" i="2"/>
  <c r="X114" i="2" s="1"/>
  <c r="J104" i="2"/>
  <c r="X104" i="2" s="1"/>
  <c r="J17" i="2"/>
  <c r="X17" i="2" s="1"/>
  <c r="J66" i="2"/>
  <c r="X66" i="2" s="1"/>
  <c r="J185" i="2"/>
  <c r="X185" i="2" s="1"/>
  <c r="J145" i="2"/>
  <c r="X145" i="2" s="1"/>
  <c r="J182" i="2"/>
  <c r="X182" i="2" s="1"/>
  <c r="J21" i="2"/>
  <c r="X21" i="2" s="1"/>
  <c r="J202" i="2"/>
  <c r="X202" i="2" s="1"/>
  <c r="J47" i="2"/>
  <c r="X47" i="2" s="1"/>
  <c r="J163" i="2"/>
  <c r="X163" i="2" s="1"/>
  <c r="J37" i="2"/>
  <c r="X37" i="2" s="1"/>
  <c r="J67" i="2"/>
  <c r="X67" i="2" s="1"/>
  <c r="J190" i="2"/>
  <c r="X190" i="2" s="1"/>
  <c r="J176" i="2"/>
  <c r="X176" i="2" s="1"/>
  <c r="J64" i="2"/>
  <c r="X64" i="2" s="1"/>
  <c r="J57" i="2"/>
  <c r="X57" i="2" s="1"/>
  <c r="J22" i="2"/>
  <c r="X22" i="2" s="1"/>
  <c r="J75" i="2"/>
  <c r="X75" i="2" s="1"/>
  <c r="J192" i="2"/>
  <c r="X192" i="2" s="1"/>
  <c r="J95" i="2"/>
  <c r="X95" i="2" s="1"/>
  <c r="J169" i="2"/>
  <c r="X169" i="2" s="1"/>
  <c r="J155" i="2"/>
  <c r="X155" i="2" s="1"/>
  <c r="J147" i="2"/>
  <c r="X147" i="2" s="1"/>
  <c r="J198" i="2"/>
  <c r="X198" i="2" s="1"/>
  <c r="J116" i="2"/>
  <c r="X116" i="2" s="1"/>
  <c r="J34" i="2"/>
  <c r="X34" i="2" s="1"/>
  <c r="J194" i="2"/>
  <c r="X194" i="2" s="1"/>
  <c r="J44" i="2"/>
  <c r="X44" i="2" s="1"/>
  <c r="J42" i="2"/>
  <c r="X42" i="2" s="1"/>
  <c r="J137" i="2"/>
  <c r="X137" i="2" s="1"/>
  <c r="J138" i="2"/>
  <c r="X138" i="2" s="1"/>
  <c r="J51" i="2"/>
  <c r="X51" i="2" s="1"/>
  <c r="J197" i="2"/>
  <c r="X197" i="2" s="1"/>
  <c r="J108" i="2"/>
  <c r="X108" i="2" s="1"/>
  <c r="J86" i="2"/>
  <c r="X86" i="2" s="1"/>
  <c r="J173" i="2"/>
  <c r="X173" i="2" s="1"/>
  <c r="J88" i="2"/>
  <c r="X88" i="2" s="1"/>
  <c r="J59" i="2"/>
  <c r="X59" i="2" s="1"/>
  <c r="J30" i="2"/>
  <c r="X30" i="2" s="1"/>
  <c r="J19" i="2"/>
  <c r="X19" i="2" s="1"/>
  <c r="J65" i="2"/>
  <c r="X65" i="2" s="1"/>
  <c r="J160" i="2"/>
  <c r="X160" i="2" s="1"/>
  <c r="J94" i="2"/>
  <c r="X94" i="2" s="1"/>
  <c r="J122" i="2"/>
  <c r="X122" i="2" s="1"/>
  <c r="J131" i="2"/>
  <c r="X131" i="2" s="1"/>
  <c r="J158" i="2"/>
  <c r="X158" i="2" s="1"/>
  <c r="J36" i="2"/>
  <c r="X36" i="2" s="1"/>
  <c r="J90" i="2"/>
  <c r="X90" i="2" s="1"/>
  <c r="J70" i="2"/>
  <c r="X70" i="2" s="1"/>
  <c r="J79" i="2"/>
  <c r="X79" i="2" s="1"/>
  <c r="J110" i="2"/>
  <c r="X110" i="2" s="1"/>
  <c r="J136" i="2"/>
  <c r="X136" i="2" s="1"/>
  <c r="J107" i="2"/>
  <c r="X107" i="2" s="1"/>
  <c r="J135" i="2"/>
  <c r="X135" i="2" s="1"/>
  <c r="J15" i="2"/>
  <c r="X15" i="2" s="1"/>
  <c r="J152" i="2"/>
  <c r="X152" i="2" s="1"/>
  <c r="J38" i="2"/>
  <c r="X38" i="2" s="1"/>
  <c r="J39" i="2"/>
  <c r="X39" i="2" s="1"/>
  <c r="J4" i="2"/>
  <c r="X4" i="2" s="1"/>
  <c r="J32" i="2"/>
  <c r="X32" i="2" s="1"/>
  <c r="J124" i="2"/>
  <c r="X124" i="2" s="1"/>
  <c r="J33" i="2"/>
  <c r="X33" i="2" s="1"/>
  <c r="J78" i="2"/>
  <c r="X78" i="2" s="1"/>
  <c r="J196" i="2"/>
  <c r="X196" i="2" s="1"/>
  <c r="J18" i="2"/>
  <c r="X18" i="2" s="1"/>
  <c r="J189" i="2"/>
  <c r="X189" i="2" s="1"/>
  <c r="J180" i="2"/>
  <c r="X180" i="2" s="1"/>
  <c r="J201" i="2"/>
  <c r="X201" i="2" s="1"/>
  <c r="J48" i="2"/>
  <c r="X48" i="2" s="1"/>
  <c r="J149" i="2"/>
  <c r="X149" i="2" s="1"/>
  <c r="J151" i="2"/>
  <c r="X151" i="2" s="1"/>
  <c r="J49" i="2"/>
  <c r="X49" i="2" s="1"/>
  <c r="J25" i="2"/>
  <c r="X25" i="2" s="1"/>
  <c r="J43" i="2"/>
  <c r="X43" i="2" s="1"/>
  <c r="J193" i="2"/>
  <c r="X193" i="2" s="1"/>
  <c r="J23" i="2"/>
  <c r="X23" i="2" s="1"/>
  <c r="J113" i="2"/>
  <c r="X113" i="2" s="1"/>
  <c r="J139" i="2"/>
  <c r="X139" i="2" s="1"/>
  <c r="J141" i="2"/>
  <c r="X141" i="2" s="1"/>
  <c r="Y149" i="2" l="1"/>
  <c r="G64" i="3"/>
  <c r="Y168" i="2"/>
  <c r="G37" i="3"/>
  <c r="Y135" i="2"/>
  <c r="G20" i="3"/>
  <c r="Y34" i="2"/>
  <c r="G85" i="3"/>
  <c r="Y37" i="2"/>
  <c r="G160" i="3"/>
  <c r="G161" i="3"/>
  <c r="Y7" i="2"/>
  <c r="G126" i="3"/>
  <c r="Y20" i="2"/>
  <c r="Y76" i="2"/>
  <c r="G39" i="3"/>
  <c r="Y84" i="2"/>
  <c r="G96" i="3"/>
  <c r="Y81" i="2"/>
  <c r="G141" i="3"/>
  <c r="O2" i="3"/>
  <c r="G155" i="3"/>
  <c r="Y3" i="2"/>
  <c r="Y5" i="2"/>
  <c r="G68" i="3"/>
  <c r="G114" i="3"/>
  <c r="Y99" i="2"/>
  <c r="Y10" i="2"/>
  <c r="AA10" i="2" s="1"/>
  <c r="O98" i="3" s="1"/>
  <c r="G98" i="3"/>
  <c r="Y65" i="2"/>
  <c r="G71" i="3"/>
  <c r="Y201" i="2"/>
  <c r="G55" i="3"/>
  <c r="Y107" i="2"/>
  <c r="G46" i="3"/>
  <c r="Y19" i="2"/>
  <c r="G112" i="3"/>
  <c r="G16" i="3"/>
  <c r="Y116" i="2"/>
  <c r="G82" i="3"/>
  <c r="Y163" i="2"/>
  <c r="G133" i="3"/>
  <c r="Y199" i="2"/>
  <c r="G105" i="3"/>
  <c r="Y118" i="2"/>
  <c r="Y82" i="2"/>
  <c r="G152" i="3"/>
  <c r="Y96" i="2"/>
  <c r="G50" i="3"/>
  <c r="Y157" i="2"/>
  <c r="G81" i="3"/>
  <c r="G48" i="3"/>
  <c r="Y45" i="2"/>
  <c r="G95" i="3"/>
  <c r="Y61" i="2"/>
  <c r="Y29" i="2"/>
  <c r="G100" i="3"/>
  <c r="Y180" i="2"/>
  <c r="G30" i="3"/>
  <c r="Y30" i="2"/>
  <c r="G111" i="3"/>
  <c r="Y198" i="2"/>
  <c r="G24" i="3"/>
  <c r="Y47" i="2"/>
  <c r="G108" i="3"/>
  <c r="Y40" i="2"/>
  <c r="AA40" i="2" s="1"/>
  <c r="O115" i="3" s="1"/>
  <c r="G115" i="3"/>
  <c r="Y166" i="2"/>
  <c r="G22" i="3"/>
  <c r="Y148" i="2"/>
  <c r="G35" i="3"/>
  <c r="Y167" i="2"/>
  <c r="G23" i="3"/>
  <c r="G132" i="3"/>
  <c r="Y159" i="2"/>
  <c r="Y114" i="2"/>
  <c r="G121" i="3"/>
  <c r="G33" i="3"/>
  <c r="Y63" i="2"/>
  <c r="Y190" i="2"/>
  <c r="G34" i="3"/>
  <c r="G89" i="3"/>
  <c r="Y146" i="2"/>
  <c r="Y189" i="2"/>
  <c r="G31" i="3"/>
  <c r="Y59" i="2"/>
  <c r="G38" i="3"/>
  <c r="Y147" i="2"/>
  <c r="G136" i="3"/>
  <c r="G40" i="3"/>
  <c r="Y202" i="2"/>
  <c r="G32" i="3"/>
  <c r="Y195" i="2"/>
  <c r="Y69" i="2"/>
  <c r="G144" i="3"/>
  <c r="Y200" i="2"/>
  <c r="G28" i="3"/>
  <c r="Y56" i="2"/>
  <c r="G97" i="3"/>
  <c r="Y64" i="2"/>
  <c r="G66" i="3"/>
  <c r="G44" i="3"/>
  <c r="Y176" i="2"/>
  <c r="Y62" i="2"/>
  <c r="AA62" i="2" s="1"/>
  <c r="O146" i="3" s="1"/>
  <c r="G146" i="3"/>
  <c r="Y103" i="2"/>
  <c r="G10" i="3"/>
  <c r="Y141" i="2"/>
  <c r="G9" i="3"/>
  <c r="Y18" i="2"/>
  <c r="G103" i="3"/>
  <c r="G49" i="3"/>
  <c r="Y136" i="2"/>
  <c r="Y88" i="2"/>
  <c r="G86" i="3"/>
  <c r="Y155" i="2"/>
  <c r="G42" i="3"/>
  <c r="G25" i="3"/>
  <c r="Y184" i="2"/>
  <c r="Y142" i="2"/>
  <c r="G83" i="3"/>
  <c r="Y188" i="2"/>
  <c r="G26" i="3"/>
  <c r="Y12" i="2"/>
  <c r="G154" i="3"/>
  <c r="Y98" i="2"/>
  <c r="G104" i="3"/>
  <c r="Y58" i="2"/>
  <c r="G138" i="3"/>
  <c r="Y38" i="2"/>
  <c r="G41" i="3"/>
  <c r="G58" i="3"/>
  <c r="Y46" i="2"/>
  <c r="Y80" i="2"/>
  <c r="G15" i="3"/>
  <c r="Y139" i="2"/>
  <c r="G158" i="3"/>
  <c r="G43" i="3"/>
  <c r="Y196" i="2"/>
  <c r="Y110" i="2"/>
  <c r="G149" i="3"/>
  <c r="Y169" i="2"/>
  <c r="G45" i="3"/>
  <c r="Y21" i="2"/>
  <c r="G140" i="3"/>
  <c r="G29" i="3"/>
  <c r="Y161" i="2"/>
  <c r="Y187" i="2"/>
  <c r="G129" i="3"/>
  <c r="Y117" i="2"/>
  <c r="G61" i="3"/>
  <c r="G134" i="3"/>
  <c r="Y177" i="2"/>
  <c r="Y171" i="2"/>
  <c r="G17" i="3"/>
  <c r="G107" i="3"/>
  <c r="Y53" i="2"/>
  <c r="Y49" i="2"/>
  <c r="G151" i="3"/>
  <c r="G156" i="3"/>
  <c r="Y173" i="2"/>
  <c r="Y182" i="2"/>
  <c r="G56" i="3"/>
  <c r="Y54" i="2"/>
  <c r="G125" i="3"/>
  <c r="G127" i="3"/>
  <c r="Y186" i="2"/>
  <c r="G53" i="3"/>
  <c r="Y97" i="2"/>
  <c r="Y172" i="2"/>
  <c r="G65" i="3"/>
  <c r="Y119" i="2"/>
  <c r="G122" i="3"/>
  <c r="Y194" i="2"/>
  <c r="G130" i="3"/>
  <c r="Y33" i="2"/>
  <c r="G159" i="3"/>
  <c r="G13" i="3"/>
  <c r="Y95" i="2"/>
  <c r="Y145" i="2"/>
  <c r="G52" i="3"/>
  <c r="Y179" i="2"/>
  <c r="G8" i="3"/>
  <c r="Y109" i="2"/>
  <c r="AA109" i="2" s="1"/>
  <c r="O67" i="3" s="1"/>
  <c r="G67" i="3"/>
  <c r="Y112" i="2"/>
  <c r="G63" i="3"/>
  <c r="G73" i="3"/>
  <c r="Y77" i="2"/>
  <c r="Y52" i="2"/>
  <c r="G102" i="3"/>
  <c r="AA134" i="2"/>
  <c r="AB134" i="2" s="1"/>
  <c r="P12" i="3" s="1"/>
  <c r="M12" i="3"/>
  <c r="Y121" i="2"/>
  <c r="G19" i="3"/>
  <c r="G6" i="3"/>
  <c r="Y74" i="2"/>
  <c r="Y191" i="2"/>
  <c r="G76" i="3"/>
  <c r="G116" i="3"/>
  <c r="Y67" i="2"/>
  <c r="G119" i="3"/>
  <c r="Y79" i="2"/>
  <c r="G145" i="3"/>
  <c r="Y70" i="2"/>
  <c r="Y86" i="2"/>
  <c r="G14" i="3"/>
  <c r="Y23" i="2"/>
  <c r="AA23" i="2" s="1"/>
  <c r="O110" i="3" s="1"/>
  <c r="G110" i="3"/>
  <c r="Y124" i="2"/>
  <c r="G77" i="3"/>
  <c r="Y90" i="2"/>
  <c r="G150" i="3"/>
  <c r="G62" i="3"/>
  <c r="Y108" i="2"/>
  <c r="G59" i="3"/>
  <c r="Y192" i="2"/>
  <c r="Y185" i="2"/>
  <c r="G36" i="3"/>
  <c r="Y150" i="2"/>
  <c r="G128" i="3"/>
  <c r="G72" i="3"/>
  <c r="Y60" i="2"/>
  <c r="G84" i="3"/>
  <c r="Y129" i="2"/>
  <c r="Y137" i="2"/>
  <c r="G54" i="3"/>
  <c r="Y151" i="2"/>
  <c r="G131" i="3"/>
  <c r="G142" i="3"/>
  <c r="Y152" i="2"/>
  <c r="G27" i="3"/>
  <c r="Y160" i="2"/>
  <c r="Y78" i="2"/>
  <c r="G79" i="3"/>
  <c r="Y193" i="2"/>
  <c r="G78" i="3"/>
  <c r="Y32" i="2"/>
  <c r="G101" i="3"/>
  <c r="Y36" i="2"/>
  <c r="G88" i="3"/>
  <c r="Y197" i="2"/>
  <c r="G47" i="3"/>
  <c r="Y75" i="2"/>
  <c r="G7" i="3"/>
  <c r="Y66" i="2"/>
  <c r="G87" i="3"/>
  <c r="Y123" i="2"/>
  <c r="G139" i="3"/>
  <c r="G118" i="3"/>
  <c r="Y41" i="2"/>
  <c r="G117" i="3"/>
  <c r="Y89" i="2"/>
  <c r="Y130" i="2"/>
  <c r="G93" i="3"/>
  <c r="Y183" i="2"/>
  <c r="G18" i="3"/>
  <c r="M5" i="3"/>
  <c r="AA73" i="2"/>
  <c r="AB73" i="2" s="1"/>
  <c r="P5" i="3" s="1"/>
  <c r="Y131" i="2"/>
  <c r="G137" i="3"/>
  <c r="G51" i="3"/>
  <c r="Y42" i="2"/>
  <c r="Y94" i="2"/>
  <c r="G11" i="3"/>
  <c r="Y15" i="2"/>
  <c r="G147" i="3"/>
  <c r="Y113" i="2"/>
  <c r="G91" i="3"/>
  <c r="G60" i="3"/>
  <c r="Y43" i="2"/>
  <c r="Y51" i="2"/>
  <c r="G69" i="3"/>
  <c r="G90" i="3"/>
  <c r="Y22" i="2"/>
  <c r="Y17" i="2"/>
  <c r="G109" i="3"/>
  <c r="G3" i="3"/>
  <c r="Y165" i="2"/>
  <c r="G135" i="3"/>
  <c r="Y170" i="2"/>
  <c r="Y11" i="2"/>
  <c r="G113" i="3"/>
  <c r="Y111" i="2"/>
  <c r="G57" i="3"/>
  <c r="Y175" i="2"/>
  <c r="G21" i="3"/>
  <c r="G99" i="3"/>
  <c r="Y39" i="2"/>
  <c r="Y122" i="2"/>
  <c r="G94" i="3"/>
  <c r="Y44" i="2"/>
  <c r="G120" i="3"/>
  <c r="Y48" i="2"/>
  <c r="G148" i="3"/>
  <c r="Y25" i="2"/>
  <c r="G143" i="3"/>
  <c r="Y4" i="2"/>
  <c r="G153" i="3"/>
  <c r="Y158" i="2"/>
  <c r="G123" i="3"/>
  <c r="Y138" i="2"/>
  <c r="G92" i="3"/>
  <c r="Y57" i="2"/>
  <c r="G106" i="3"/>
  <c r="G75" i="3"/>
  <c r="Y104" i="2"/>
  <c r="Y6" i="2"/>
  <c r="G157" i="3"/>
  <c r="Y120" i="2"/>
  <c r="G124" i="3"/>
  <c r="G80" i="3"/>
  <c r="Y156" i="2"/>
  <c r="Y87" i="2"/>
  <c r="G70" i="3"/>
  <c r="G74" i="3"/>
  <c r="Y162" i="2"/>
  <c r="M4" i="3"/>
  <c r="AA128" i="2"/>
  <c r="AA192" i="2" l="1"/>
  <c r="AB192" i="2" s="1"/>
  <c r="P59" i="3" s="1"/>
  <c r="M59" i="3"/>
  <c r="AA97" i="2"/>
  <c r="AB97" i="2" s="1"/>
  <c r="P53" i="3" s="1"/>
  <c r="M53" i="3"/>
  <c r="AA177" i="2"/>
  <c r="AB177" i="2" s="1"/>
  <c r="P134" i="3" s="1"/>
  <c r="M134" i="3"/>
  <c r="AA163" i="2"/>
  <c r="AB163" i="2" s="1"/>
  <c r="P82" i="3" s="1"/>
  <c r="M82" i="3"/>
  <c r="M39" i="3"/>
  <c r="AA76" i="2"/>
  <c r="AB76" i="2" s="1"/>
  <c r="P39" i="3" s="1"/>
  <c r="M142" i="3"/>
  <c r="AA152" i="2"/>
  <c r="AB152" i="2" s="1"/>
  <c r="P142" i="3" s="1"/>
  <c r="AA108" i="2"/>
  <c r="AB108" i="2" s="1"/>
  <c r="P62" i="3" s="1"/>
  <c r="M62" i="3"/>
  <c r="AB109" i="2"/>
  <c r="P67" i="3" s="1"/>
  <c r="M67" i="3"/>
  <c r="M158" i="3"/>
  <c r="AA139" i="2"/>
  <c r="AB139" i="2" s="1"/>
  <c r="P158" i="3" s="1"/>
  <c r="M83" i="3"/>
  <c r="AA142" i="2"/>
  <c r="AB142" i="2" s="1"/>
  <c r="P83" i="3" s="1"/>
  <c r="AB62" i="2"/>
  <c r="P146" i="3" s="1"/>
  <c r="M146" i="3"/>
  <c r="AA147" i="2"/>
  <c r="AB147" i="2" s="1"/>
  <c r="P136" i="3" s="1"/>
  <c r="M136" i="3"/>
  <c r="AA167" i="2"/>
  <c r="AB167" i="2" s="1"/>
  <c r="P23" i="3" s="1"/>
  <c r="M23" i="3"/>
  <c r="AA29" i="2"/>
  <c r="AB29" i="2" s="1"/>
  <c r="P100" i="3" s="1"/>
  <c r="M100" i="3"/>
  <c r="AA5" i="2"/>
  <c r="AB5" i="2" s="1"/>
  <c r="P68" i="3" s="1"/>
  <c r="M68" i="3"/>
  <c r="AA20" i="2"/>
  <c r="AB20" i="2" s="1"/>
  <c r="P126" i="3" s="1"/>
  <c r="M126" i="3"/>
  <c r="AA103" i="2"/>
  <c r="AB103" i="2" s="1"/>
  <c r="P10" i="3" s="1"/>
  <c r="M10" i="3"/>
  <c r="M127" i="3"/>
  <c r="AA186" i="2"/>
  <c r="AB186" i="2" s="1"/>
  <c r="P127" i="3" s="1"/>
  <c r="AA184" i="2"/>
  <c r="AB184" i="2" s="1"/>
  <c r="P25" i="3" s="1"/>
  <c r="M25" i="3"/>
  <c r="M44" i="3"/>
  <c r="AA176" i="2"/>
  <c r="AB176" i="2" s="1"/>
  <c r="P44" i="3" s="1"/>
  <c r="AA61" i="2"/>
  <c r="AB61" i="2" s="1"/>
  <c r="P95" i="3" s="1"/>
  <c r="M95" i="3"/>
  <c r="AA116" i="2"/>
  <c r="AB116" i="2" s="1"/>
  <c r="P16" i="3" s="1"/>
  <c r="M16" i="3"/>
  <c r="AB3" i="2"/>
  <c r="P155" i="3" s="1"/>
  <c r="AA3" i="2"/>
  <c r="M155" i="3"/>
  <c r="M143" i="3"/>
  <c r="AA25" i="2"/>
  <c r="AB25" i="2" s="1"/>
  <c r="P143" i="3" s="1"/>
  <c r="AA94" i="2"/>
  <c r="AB94" i="2" s="1"/>
  <c r="P11" i="3" s="1"/>
  <c r="M11" i="3"/>
  <c r="M116" i="3"/>
  <c r="AA67" i="2"/>
  <c r="AB67" i="2" s="1"/>
  <c r="P116" i="3" s="1"/>
  <c r="AA188" i="2"/>
  <c r="AB188" i="2" s="1"/>
  <c r="P26" i="3" s="1"/>
  <c r="M26" i="3"/>
  <c r="AA123" i="2"/>
  <c r="AB123" i="2" s="1"/>
  <c r="P139" i="3" s="1"/>
  <c r="M139" i="3"/>
  <c r="AA48" i="2"/>
  <c r="AB48" i="2" s="1"/>
  <c r="P148" i="3" s="1"/>
  <c r="M148" i="3"/>
  <c r="AA66" i="2"/>
  <c r="AB66" i="2" s="1"/>
  <c r="P87" i="3" s="1"/>
  <c r="M87" i="3"/>
  <c r="M76" i="3"/>
  <c r="AA191" i="2"/>
  <c r="AB191" i="2" s="1"/>
  <c r="P76" i="3" s="1"/>
  <c r="AA6" i="2"/>
  <c r="AB6" i="2" s="1"/>
  <c r="P157" i="3" s="1"/>
  <c r="M157" i="3"/>
  <c r="AA44" i="2"/>
  <c r="AB44" i="2" s="1"/>
  <c r="P120" i="3" s="1"/>
  <c r="M120" i="3"/>
  <c r="AA17" i="2"/>
  <c r="AB17" i="2" s="1"/>
  <c r="P109" i="3" s="1"/>
  <c r="M109" i="3"/>
  <c r="M137" i="3"/>
  <c r="AA131" i="2"/>
  <c r="AB131" i="2" s="1"/>
  <c r="P137" i="3" s="1"/>
  <c r="M6" i="3"/>
  <c r="AA74" i="2"/>
  <c r="AB74" i="2"/>
  <c r="P6" i="3" s="1"/>
  <c r="AA179" i="2"/>
  <c r="AB179" i="2" s="1"/>
  <c r="P8" i="3" s="1"/>
  <c r="M8" i="3"/>
  <c r="AA117" i="2"/>
  <c r="AB117" i="2" s="1"/>
  <c r="P61" i="3" s="1"/>
  <c r="M61" i="3"/>
  <c r="AA80" i="2"/>
  <c r="AB80" i="2" s="1"/>
  <c r="P15" i="3" s="1"/>
  <c r="M15" i="3"/>
  <c r="M38" i="3"/>
  <c r="AA59" i="2"/>
  <c r="AB59" i="2" s="1"/>
  <c r="P38" i="3" s="1"/>
  <c r="AA148" i="2"/>
  <c r="AB148" i="2" s="1"/>
  <c r="P35" i="3" s="1"/>
  <c r="M35" i="3"/>
  <c r="AA7" i="2"/>
  <c r="AB7" i="2" s="1"/>
  <c r="P161" i="3" s="1"/>
  <c r="M161" i="3"/>
  <c r="AA160" i="2"/>
  <c r="AB160" i="2" s="1"/>
  <c r="P27" i="3" s="1"/>
  <c r="M27" i="3"/>
  <c r="AA22" i="2"/>
  <c r="AB22" i="2" s="1"/>
  <c r="P90" i="3" s="1"/>
  <c r="M90" i="3"/>
  <c r="AA75" i="2"/>
  <c r="AB75" i="2" s="1"/>
  <c r="P7" i="3" s="1"/>
  <c r="M7" i="3"/>
  <c r="M131" i="3"/>
  <c r="AA151" i="2"/>
  <c r="AB151" i="2" s="1"/>
  <c r="P131" i="3" s="1"/>
  <c r="AA90" i="2"/>
  <c r="AB90" i="2" s="1"/>
  <c r="P150" i="3" s="1"/>
  <c r="M150" i="3"/>
  <c r="AA46" i="2"/>
  <c r="AB46" i="2" s="1"/>
  <c r="P58" i="3" s="1"/>
  <c r="M58" i="3"/>
  <c r="M48" i="3"/>
  <c r="AA45" i="2"/>
  <c r="AB45" i="2" s="1"/>
  <c r="P48" i="3" s="1"/>
  <c r="AA171" i="2"/>
  <c r="AB171" i="2" s="1"/>
  <c r="P17" i="3" s="1"/>
  <c r="M17" i="3"/>
  <c r="M94" i="3"/>
  <c r="AA122" i="2"/>
  <c r="AB122" i="2" s="1"/>
  <c r="P94" i="3" s="1"/>
  <c r="O5" i="3"/>
  <c r="M52" i="3"/>
  <c r="AA145" i="2"/>
  <c r="AB145" i="2" s="1"/>
  <c r="P52" i="3" s="1"/>
  <c r="AA54" i="2"/>
  <c r="AB54" i="2" s="1"/>
  <c r="P125" i="3" s="1"/>
  <c r="M125" i="3"/>
  <c r="AA187" i="2"/>
  <c r="AB187" i="2" s="1"/>
  <c r="P129" i="3" s="1"/>
  <c r="M129" i="3"/>
  <c r="M42" i="3"/>
  <c r="AA155" i="2"/>
  <c r="AB155" i="2" s="1"/>
  <c r="P42" i="3" s="1"/>
  <c r="AA64" i="2"/>
  <c r="AB64" i="2" s="1"/>
  <c r="P66" i="3" s="1"/>
  <c r="M66" i="3"/>
  <c r="M31" i="3"/>
  <c r="AA189" i="2"/>
  <c r="AB189" i="2" s="1"/>
  <c r="P31" i="3" s="1"/>
  <c r="AA166" i="2"/>
  <c r="AB166" i="2" s="1"/>
  <c r="P22" i="3" s="1"/>
  <c r="M22" i="3"/>
  <c r="AA19" i="2"/>
  <c r="AB19" i="2" s="1"/>
  <c r="P112" i="3" s="1"/>
  <c r="M112" i="3"/>
  <c r="M54" i="3"/>
  <c r="AA137" i="2"/>
  <c r="AB137" i="2" s="1"/>
  <c r="P54" i="3" s="1"/>
  <c r="AA37" i="2"/>
  <c r="AB37" i="2" s="1"/>
  <c r="P160" i="3" s="1"/>
  <c r="M160" i="3"/>
  <c r="AA51" i="2"/>
  <c r="AB51" i="2" s="1"/>
  <c r="P69" i="3" s="1"/>
  <c r="M69" i="3"/>
  <c r="AA88" i="2"/>
  <c r="AB88" i="2" s="1"/>
  <c r="P86" i="3" s="1"/>
  <c r="M86" i="3"/>
  <c r="AA56" i="2"/>
  <c r="AB56" i="2" s="1"/>
  <c r="P97" i="3" s="1"/>
  <c r="M97" i="3"/>
  <c r="AB40" i="2"/>
  <c r="P115" i="3" s="1"/>
  <c r="M115" i="3"/>
  <c r="AA157" i="2"/>
  <c r="AB157" i="2" s="1"/>
  <c r="P81" i="3" s="1"/>
  <c r="M81" i="3"/>
  <c r="M46" i="3"/>
  <c r="AA107" i="2"/>
  <c r="AB107" i="2" s="1"/>
  <c r="P46" i="3" s="1"/>
  <c r="AA197" i="2"/>
  <c r="O47" i="3" s="1"/>
  <c r="M47" i="3"/>
  <c r="AA129" i="2"/>
  <c r="AB129" i="2" s="1"/>
  <c r="P84" i="3" s="1"/>
  <c r="M84" i="3"/>
  <c r="M56" i="3"/>
  <c r="AA182" i="2"/>
  <c r="AB182" i="2" s="1"/>
  <c r="P56" i="3" s="1"/>
  <c r="AA38" i="2"/>
  <c r="AB38" i="2" s="1"/>
  <c r="P41" i="3" s="1"/>
  <c r="M41" i="3"/>
  <c r="AB128" i="2"/>
  <c r="P4" i="3" s="1"/>
  <c r="O4" i="3"/>
  <c r="M60" i="3"/>
  <c r="AA43" i="2"/>
  <c r="AB43" i="2" s="1"/>
  <c r="P60" i="3" s="1"/>
  <c r="AA183" i="2"/>
  <c r="AB183" i="2" s="1"/>
  <c r="P18" i="3" s="1"/>
  <c r="M18" i="3"/>
  <c r="AA36" i="2"/>
  <c r="AB36" i="2" s="1"/>
  <c r="P88" i="3" s="1"/>
  <c r="M88" i="3"/>
  <c r="AB23" i="2"/>
  <c r="P110" i="3" s="1"/>
  <c r="M110" i="3"/>
  <c r="O12" i="3"/>
  <c r="AA173" i="2"/>
  <c r="AB173" i="2" s="1"/>
  <c r="P156" i="3" s="1"/>
  <c r="M156" i="3"/>
  <c r="M49" i="3"/>
  <c r="AA136" i="2"/>
  <c r="AB136" i="2" s="1"/>
  <c r="P49" i="3" s="1"/>
  <c r="AA34" i="2"/>
  <c r="AB34" i="2" s="1"/>
  <c r="P85" i="3" s="1"/>
  <c r="M85" i="3"/>
  <c r="AA124" i="2"/>
  <c r="AB124" i="2" s="1"/>
  <c r="P77" i="3" s="1"/>
  <c r="M77" i="3"/>
  <c r="AA146" i="2"/>
  <c r="AB146" i="2" s="1"/>
  <c r="P89" i="3" s="1"/>
  <c r="M89" i="3"/>
  <c r="AA175" i="2"/>
  <c r="AB175" i="2" s="1"/>
  <c r="P21" i="3" s="1"/>
  <c r="M21" i="3"/>
  <c r="M72" i="3"/>
  <c r="AA60" i="2"/>
  <c r="AB60" i="2" s="1"/>
  <c r="P72" i="3" s="1"/>
  <c r="M159" i="3"/>
  <c r="AA33" i="2"/>
  <c r="AB33" i="2" s="1"/>
  <c r="P159" i="3" s="1"/>
  <c r="AA21" i="2"/>
  <c r="AB21" i="2" s="1"/>
  <c r="P140" i="3" s="1"/>
  <c r="M140" i="3"/>
  <c r="M138" i="3"/>
  <c r="AA58" i="2"/>
  <c r="AB58" i="2" s="1"/>
  <c r="P138" i="3" s="1"/>
  <c r="AA200" i="2"/>
  <c r="AB200" i="2" s="1"/>
  <c r="P28" i="3" s="1"/>
  <c r="M28" i="3"/>
  <c r="M34" i="3"/>
  <c r="AA190" i="2"/>
  <c r="AB190" i="2" s="1"/>
  <c r="P34" i="3" s="1"/>
  <c r="AA47" i="2"/>
  <c r="AB47" i="2" s="1"/>
  <c r="P108" i="3" s="1"/>
  <c r="M108" i="3"/>
  <c r="M50" i="3"/>
  <c r="AA96" i="2"/>
  <c r="AB96" i="2" s="1"/>
  <c r="P50" i="3" s="1"/>
  <c r="AA201" i="2"/>
  <c r="AB201" i="2" s="1"/>
  <c r="P55" i="3" s="1"/>
  <c r="M55" i="3"/>
  <c r="M3" i="3"/>
  <c r="AA165" i="2"/>
  <c r="AA95" i="2"/>
  <c r="AB95" i="2" s="1"/>
  <c r="P13" i="3" s="1"/>
  <c r="M13" i="3"/>
  <c r="M92" i="3"/>
  <c r="AA138" i="2"/>
  <c r="AB138" i="2" s="1"/>
  <c r="P92" i="3" s="1"/>
  <c r="M101" i="3"/>
  <c r="AA32" i="2"/>
  <c r="AB32" i="2" s="1"/>
  <c r="P101" i="3" s="1"/>
  <c r="AA86" i="2"/>
  <c r="AB86" i="2" s="1"/>
  <c r="P14" i="3" s="1"/>
  <c r="M14" i="3"/>
  <c r="AA63" i="2"/>
  <c r="AB63" i="2" s="1"/>
  <c r="P33" i="3" s="1"/>
  <c r="M33" i="3"/>
  <c r="AA135" i="2"/>
  <c r="AB135" i="2" s="1"/>
  <c r="P20" i="3" s="1"/>
  <c r="M20" i="3"/>
  <c r="AA112" i="2"/>
  <c r="AB112" i="2" s="1"/>
  <c r="P63" i="3" s="1"/>
  <c r="M63" i="3"/>
  <c r="M51" i="3"/>
  <c r="AA42" i="2"/>
  <c r="AB42" i="2" s="1"/>
  <c r="P51" i="3" s="1"/>
  <c r="M75" i="3"/>
  <c r="AA104" i="2"/>
  <c r="AB104" i="2"/>
  <c r="P75" i="3" s="1"/>
  <c r="M19" i="3"/>
  <c r="AA121" i="2"/>
  <c r="AB121" i="2" s="1"/>
  <c r="P19" i="3" s="1"/>
  <c r="M74" i="3"/>
  <c r="AA162" i="2"/>
  <c r="AB162" i="2" s="1"/>
  <c r="P74" i="3" s="1"/>
  <c r="M123" i="3"/>
  <c r="AA158" i="2"/>
  <c r="AB158" i="2" s="1"/>
  <c r="P123" i="3" s="1"/>
  <c r="AA111" i="2"/>
  <c r="AB111" i="2" s="1"/>
  <c r="P57" i="3" s="1"/>
  <c r="M57" i="3"/>
  <c r="AA113" i="2"/>
  <c r="AB113" i="2" s="1"/>
  <c r="P91" i="3" s="1"/>
  <c r="M91" i="3"/>
  <c r="M117" i="3"/>
  <c r="AA89" i="2"/>
  <c r="AB89" i="2" s="1"/>
  <c r="P117" i="3" s="1"/>
  <c r="AA70" i="2"/>
  <c r="AB70" i="2" s="1"/>
  <c r="P145" i="3" s="1"/>
  <c r="M145" i="3"/>
  <c r="AA52" i="2"/>
  <c r="AB52" i="2" s="1"/>
  <c r="P102" i="3" s="1"/>
  <c r="M102" i="3"/>
  <c r="AA194" i="2"/>
  <c r="AB194" i="2" s="1"/>
  <c r="P130" i="3" s="1"/>
  <c r="M130" i="3"/>
  <c r="M151" i="3"/>
  <c r="AA49" i="2"/>
  <c r="AB49" i="2" s="1"/>
  <c r="P151" i="3" s="1"/>
  <c r="M45" i="3"/>
  <c r="AA169" i="2"/>
  <c r="AB169" i="2" s="1"/>
  <c r="P45" i="3" s="1"/>
  <c r="AA98" i="2"/>
  <c r="AB98" i="2" s="1"/>
  <c r="P104" i="3" s="1"/>
  <c r="M104" i="3"/>
  <c r="M103" i="3"/>
  <c r="AA18" i="2"/>
  <c r="AB18" i="2" s="1"/>
  <c r="P103" i="3" s="1"/>
  <c r="AA69" i="2"/>
  <c r="AB69" i="2" s="1"/>
  <c r="P144" i="3" s="1"/>
  <c r="M144" i="3"/>
  <c r="AA198" i="2"/>
  <c r="AB198" i="2" s="1"/>
  <c r="P24" i="3" s="1"/>
  <c r="M24" i="3"/>
  <c r="AA82" i="2"/>
  <c r="AB82" i="2" s="1"/>
  <c r="P152" i="3" s="1"/>
  <c r="M152" i="3"/>
  <c r="AA65" i="2"/>
  <c r="AB65" i="2" s="1"/>
  <c r="P71" i="3" s="1"/>
  <c r="M71" i="3"/>
  <c r="AA120" i="2"/>
  <c r="AB120" i="2" s="1"/>
  <c r="P124" i="3" s="1"/>
  <c r="M124" i="3"/>
  <c r="AA161" i="2"/>
  <c r="AB161" i="2" s="1"/>
  <c r="P29" i="3" s="1"/>
  <c r="M29" i="3"/>
  <c r="AA130" i="2"/>
  <c r="AB130" i="2" s="1"/>
  <c r="P93" i="3" s="1"/>
  <c r="M93" i="3"/>
  <c r="M78" i="3"/>
  <c r="AA193" i="2"/>
  <c r="AB193" i="2" s="1"/>
  <c r="P78" i="3" s="1"/>
  <c r="AA150" i="2"/>
  <c r="AB150" i="2" s="1"/>
  <c r="P128" i="3" s="1"/>
  <c r="M128" i="3"/>
  <c r="M73" i="3"/>
  <c r="AA77" i="2"/>
  <c r="AB77" i="2" s="1"/>
  <c r="P73" i="3" s="1"/>
  <c r="AA53" i="2"/>
  <c r="AB53" i="2" s="1"/>
  <c r="P107" i="3" s="1"/>
  <c r="M107" i="3"/>
  <c r="AA195" i="2"/>
  <c r="AB195" i="2" s="1"/>
  <c r="P32" i="3" s="1"/>
  <c r="M32" i="3"/>
  <c r="AA118" i="2"/>
  <c r="AB118" i="2" s="1"/>
  <c r="P105" i="3" s="1"/>
  <c r="M105" i="3"/>
  <c r="AA81" i="2"/>
  <c r="AB81" i="2" s="1"/>
  <c r="P141" i="3" s="1"/>
  <c r="M141" i="3"/>
  <c r="AA168" i="2"/>
  <c r="AB168" i="2" s="1"/>
  <c r="P37" i="3" s="1"/>
  <c r="M37" i="3"/>
  <c r="M30" i="3"/>
  <c r="AA180" i="2"/>
  <c r="AB180" i="2" s="1"/>
  <c r="P30" i="3" s="1"/>
  <c r="AA57" i="2"/>
  <c r="AB57" i="2" s="1"/>
  <c r="P106" i="3" s="1"/>
  <c r="M106" i="3"/>
  <c r="AA41" i="2"/>
  <c r="AB41" i="2" s="1"/>
  <c r="P118" i="3" s="1"/>
  <c r="M118" i="3"/>
  <c r="AA79" i="2"/>
  <c r="AB79" i="2" s="1"/>
  <c r="P119" i="3" s="1"/>
  <c r="M119" i="3"/>
  <c r="AA119" i="2"/>
  <c r="AB119" i="2" s="1"/>
  <c r="P122" i="3" s="1"/>
  <c r="M122" i="3"/>
  <c r="AA110" i="2"/>
  <c r="AB110" i="2" s="1"/>
  <c r="P149" i="3" s="1"/>
  <c r="M149" i="3"/>
  <c r="AA12" i="2"/>
  <c r="AB12" i="2" s="1"/>
  <c r="P154" i="3" s="1"/>
  <c r="M154" i="3"/>
  <c r="AA141" i="2"/>
  <c r="AB141" i="2" s="1"/>
  <c r="P9" i="3" s="1"/>
  <c r="M9" i="3"/>
  <c r="AA114" i="2"/>
  <c r="AB114" i="2" s="1"/>
  <c r="P121" i="3" s="1"/>
  <c r="M121" i="3"/>
  <c r="M111" i="3"/>
  <c r="AA30" i="2"/>
  <c r="AB30" i="2" s="1"/>
  <c r="P111" i="3" s="1"/>
  <c r="AB10" i="2"/>
  <c r="P98" i="3" s="1"/>
  <c r="M98" i="3"/>
  <c r="M65" i="3"/>
  <c r="AA172" i="2"/>
  <c r="AB172" i="2" s="1"/>
  <c r="P65" i="3" s="1"/>
  <c r="M99" i="3"/>
  <c r="AA39" i="2"/>
  <c r="AB39" i="2" s="1"/>
  <c r="P99" i="3" s="1"/>
  <c r="AA87" i="2"/>
  <c r="AB87" i="2" s="1"/>
  <c r="P70" i="3" s="1"/>
  <c r="M70" i="3"/>
  <c r="M153" i="3"/>
  <c r="AA4" i="2"/>
  <c r="AB4" i="2" s="1"/>
  <c r="P153" i="3" s="1"/>
  <c r="AA11" i="2"/>
  <c r="AB11" i="2" s="1"/>
  <c r="P113" i="3" s="1"/>
  <c r="M113" i="3"/>
  <c r="AA15" i="2"/>
  <c r="AB15" i="2" s="1"/>
  <c r="P147" i="3" s="1"/>
  <c r="M147" i="3"/>
  <c r="AA156" i="2"/>
  <c r="AB156" i="2" s="1"/>
  <c r="P80" i="3" s="1"/>
  <c r="M80" i="3"/>
  <c r="AA170" i="2"/>
  <c r="AB170" i="2" s="1"/>
  <c r="P135" i="3" s="1"/>
  <c r="M135" i="3"/>
  <c r="M79" i="3"/>
  <c r="AA78" i="2"/>
  <c r="AB78" i="2" s="1"/>
  <c r="P79" i="3" s="1"/>
  <c r="AA185" i="2"/>
  <c r="AB185" i="2" s="1"/>
  <c r="P36" i="3" s="1"/>
  <c r="M36" i="3"/>
  <c r="AB196" i="2"/>
  <c r="P43" i="3" s="1"/>
  <c r="AA196" i="2"/>
  <c r="M43" i="3"/>
  <c r="AB202" i="2"/>
  <c r="P40" i="3" s="1"/>
  <c r="AA202" i="2"/>
  <c r="M40" i="3"/>
  <c r="AA159" i="2"/>
  <c r="AB159" i="2" s="1"/>
  <c r="P132" i="3" s="1"/>
  <c r="M132" i="3"/>
  <c r="AA199" i="2"/>
  <c r="AB199" i="2" s="1"/>
  <c r="P133" i="3" s="1"/>
  <c r="M133" i="3"/>
  <c r="AA99" i="2"/>
  <c r="AB99" i="2" s="1"/>
  <c r="P114" i="3" s="1"/>
  <c r="M114" i="3"/>
  <c r="AA84" i="2"/>
  <c r="AB84" i="2" s="1"/>
  <c r="P96" i="3" s="1"/>
  <c r="M96" i="3"/>
  <c r="AA149" i="2"/>
  <c r="AB149" i="2" s="1"/>
  <c r="P64" i="3" s="1"/>
  <c r="M64" i="3"/>
  <c r="AC134" i="2" l="1"/>
  <c r="B12" i="3" s="1"/>
  <c r="AB197" i="2"/>
  <c r="P47" i="3" s="1"/>
  <c r="AB165" i="2"/>
  <c r="P3" i="3" s="1"/>
  <c r="AC144" i="2"/>
  <c r="B202" i="3" s="1"/>
  <c r="AC24" i="2"/>
  <c r="B184" i="3" s="1"/>
  <c r="AC164" i="2"/>
  <c r="B179" i="3" s="1"/>
  <c r="AC27" i="2"/>
  <c r="B199" i="3" s="1"/>
  <c r="AC31" i="2"/>
  <c r="B191" i="3" s="1"/>
  <c r="AC153" i="2"/>
  <c r="B170" i="3" s="1"/>
  <c r="AC9" i="2"/>
  <c r="B201" i="3" s="1"/>
  <c r="AC93" i="2"/>
  <c r="B185" i="3" s="1"/>
  <c r="AC91" i="2"/>
  <c r="B163" i="3" s="1"/>
  <c r="AC102" i="2"/>
  <c r="B169" i="3" s="1"/>
  <c r="AC68" i="2"/>
  <c r="B188" i="3" s="1"/>
  <c r="AC127" i="2"/>
  <c r="B195" i="3" s="1"/>
  <c r="AC178" i="2"/>
  <c r="B192" i="3" s="1"/>
  <c r="AC92" i="2"/>
  <c r="B177" i="3" s="1"/>
  <c r="AC126" i="2"/>
  <c r="B190" i="3" s="1"/>
  <c r="AC55" i="2"/>
  <c r="B168" i="3" s="1"/>
  <c r="AC133" i="2"/>
  <c r="B193" i="3" s="1"/>
  <c r="AC26" i="2"/>
  <c r="B178" i="3" s="1"/>
  <c r="AC16" i="2"/>
  <c r="B183" i="3" s="1"/>
  <c r="AC13" i="2"/>
  <c r="B187" i="3" s="1"/>
  <c r="AC181" i="2"/>
  <c r="B171" i="3" s="1"/>
  <c r="AC154" i="2"/>
  <c r="B173" i="3" s="1"/>
  <c r="AC125" i="2"/>
  <c r="B175" i="3" s="1"/>
  <c r="AC50" i="2"/>
  <c r="B196" i="3" s="1"/>
  <c r="AC28" i="2"/>
  <c r="B200" i="3" s="1"/>
  <c r="AC100" i="2"/>
  <c r="B162" i="3" s="1"/>
  <c r="AC115" i="2"/>
  <c r="B186" i="3" s="1"/>
  <c r="AC8" i="2"/>
  <c r="B182" i="3" s="1"/>
  <c r="AC106" i="2"/>
  <c r="B181" i="3" s="1"/>
  <c r="AC105" i="2"/>
  <c r="B180" i="3" s="1"/>
  <c r="AC174" i="2"/>
  <c r="B174" i="3" s="1"/>
  <c r="AC140" i="2"/>
  <c r="B2" i="3" s="1"/>
  <c r="AC128" i="2"/>
  <c r="B4" i="3" s="1"/>
  <c r="AC14" i="2"/>
  <c r="B194" i="3" s="1"/>
  <c r="AC72" i="2"/>
  <c r="B198" i="3" s="1"/>
  <c r="AC71" i="2"/>
  <c r="B167" i="3" s="1"/>
  <c r="AC83" i="2"/>
  <c r="B164" i="3" s="1"/>
  <c r="AC35" i="2"/>
  <c r="B197" i="3" s="1"/>
  <c r="AC85" i="2"/>
  <c r="B166" i="3" s="1"/>
  <c r="AC132" i="2"/>
  <c r="B189" i="3" s="1"/>
  <c r="AC143" i="2"/>
  <c r="B172" i="3" s="1"/>
  <c r="AC101" i="2"/>
  <c r="B165" i="3" s="1"/>
  <c r="O45" i="3"/>
  <c r="AC169" i="2"/>
  <c r="B45" i="3" s="1"/>
  <c r="O55" i="3"/>
  <c r="AC201" i="2"/>
  <c r="B55" i="3" s="1"/>
  <c r="O112" i="3"/>
  <c r="AC19" i="2"/>
  <c r="B112" i="3" s="1"/>
  <c r="O120" i="3"/>
  <c r="AC44" i="2"/>
  <c r="B120" i="3" s="1"/>
  <c r="O10" i="3"/>
  <c r="AC103" i="2"/>
  <c r="B10" i="3" s="1"/>
  <c r="AC150" i="2"/>
  <c r="B128" i="3" s="1"/>
  <c r="O128" i="3"/>
  <c r="O114" i="3"/>
  <c r="AC99" i="2"/>
  <c r="B114" i="3" s="1"/>
  <c r="O153" i="3"/>
  <c r="AC4" i="2"/>
  <c r="B153" i="3" s="1"/>
  <c r="O141" i="3"/>
  <c r="AC81" i="2"/>
  <c r="B141" i="3" s="1"/>
  <c r="O14" i="3"/>
  <c r="AC86" i="2"/>
  <c r="B14" i="3" s="1"/>
  <c r="O77" i="3"/>
  <c r="AC124" i="2"/>
  <c r="B77" i="3" s="1"/>
  <c r="AC36" i="2"/>
  <c r="B88" i="3" s="1"/>
  <c r="O88" i="3"/>
  <c r="O97" i="3"/>
  <c r="AC56" i="2"/>
  <c r="B97" i="3" s="1"/>
  <c r="O61" i="3"/>
  <c r="AC117" i="2"/>
  <c r="B61" i="3" s="1"/>
  <c r="O16" i="3"/>
  <c r="AC116" i="2"/>
  <c r="B16" i="3" s="1"/>
  <c r="O39" i="3"/>
  <c r="AC76" i="2"/>
  <c r="B39" i="3" s="1"/>
  <c r="AC104" i="2"/>
  <c r="B75" i="3" s="1"/>
  <c r="O75" i="3"/>
  <c r="O50" i="3"/>
  <c r="AC96" i="2"/>
  <c r="B50" i="3" s="1"/>
  <c r="O140" i="3"/>
  <c r="AC21" i="2"/>
  <c r="B140" i="3" s="1"/>
  <c r="O125" i="3"/>
  <c r="AC54" i="2"/>
  <c r="B125" i="3" s="1"/>
  <c r="O27" i="3"/>
  <c r="AC160" i="2"/>
  <c r="B27" i="3" s="1"/>
  <c r="O26" i="3"/>
  <c r="AC188" i="2"/>
  <c r="B26" i="3" s="1"/>
  <c r="O101" i="3"/>
  <c r="AC32" i="2"/>
  <c r="B101" i="3" s="1"/>
  <c r="O22" i="3"/>
  <c r="AC166" i="2"/>
  <c r="B22" i="3" s="1"/>
  <c r="O58" i="3"/>
  <c r="AC46" i="2"/>
  <c r="B58" i="3" s="1"/>
  <c r="O157" i="3"/>
  <c r="AC6" i="2"/>
  <c r="B157" i="3" s="1"/>
  <c r="O126" i="3"/>
  <c r="AC20" i="2"/>
  <c r="B126" i="3" s="1"/>
  <c r="O83" i="3"/>
  <c r="AC142" i="2"/>
  <c r="B83" i="3" s="1"/>
  <c r="O113" i="3"/>
  <c r="AC11" i="2"/>
  <c r="B113" i="3" s="1"/>
  <c r="AC82" i="2"/>
  <c r="B152" i="3" s="1"/>
  <c r="O152" i="3"/>
  <c r="O121" i="3"/>
  <c r="AC114" i="2"/>
  <c r="B121" i="3" s="1"/>
  <c r="O52" i="3"/>
  <c r="AC145" i="2"/>
  <c r="B52" i="3" s="1"/>
  <c r="O116" i="3"/>
  <c r="AC67" i="2"/>
  <c r="B116" i="3" s="1"/>
  <c r="O95" i="3"/>
  <c r="AC61" i="2"/>
  <c r="B95" i="3" s="1"/>
  <c r="O151" i="3"/>
  <c r="AC49" i="2"/>
  <c r="B151" i="3" s="1"/>
  <c r="O51" i="3"/>
  <c r="AC42" i="2"/>
  <c r="B51" i="3" s="1"/>
  <c r="O118" i="3"/>
  <c r="AC41" i="2"/>
  <c r="B118" i="3" s="1"/>
  <c r="O24" i="3"/>
  <c r="AC198" i="2"/>
  <c r="B24" i="3" s="1"/>
  <c r="O31" i="3"/>
  <c r="AC189" i="2"/>
  <c r="B31" i="3" s="1"/>
  <c r="O161" i="3"/>
  <c r="AC7" i="2"/>
  <c r="B161" i="3" s="1"/>
  <c r="AC179" i="2"/>
  <c r="B8" i="3" s="1"/>
  <c r="O8" i="3"/>
  <c r="AC191" i="2"/>
  <c r="B76" i="3" s="1"/>
  <c r="O76" i="3"/>
  <c r="O82" i="3"/>
  <c r="AC163" i="2"/>
  <c r="B82" i="3" s="1"/>
  <c r="O36" i="3"/>
  <c r="AC185" i="2"/>
  <c r="B36" i="3" s="1"/>
  <c r="O78" i="3"/>
  <c r="AC193" i="2"/>
  <c r="B78" i="3" s="1"/>
  <c r="O159" i="3"/>
  <c r="AC33" i="2"/>
  <c r="B159" i="3" s="1"/>
  <c r="O85" i="3"/>
  <c r="AC34" i="2"/>
  <c r="B85" i="3" s="1"/>
  <c r="O18" i="3"/>
  <c r="AC183" i="2"/>
  <c r="B18" i="3" s="1"/>
  <c r="O84" i="3"/>
  <c r="AC129" i="2"/>
  <c r="B84" i="3" s="1"/>
  <c r="O86" i="3"/>
  <c r="AC88" i="2"/>
  <c r="B86" i="3" s="1"/>
  <c r="AC87" i="2"/>
  <c r="B70" i="3" s="1"/>
  <c r="O70" i="3"/>
  <c r="O135" i="3"/>
  <c r="AC170" i="2"/>
  <c r="B135" i="3" s="1"/>
  <c r="O9" i="3"/>
  <c r="AC141" i="2"/>
  <c r="B9" i="3" s="1"/>
  <c r="O93" i="3"/>
  <c r="AC130" i="2"/>
  <c r="B93" i="3" s="1"/>
  <c r="AC111" i="2"/>
  <c r="B57" i="3" s="1"/>
  <c r="O57" i="3"/>
  <c r="O92" i="3"/>
  <c r="AC138" i="2"/>
  <c r="B92" i="3" s="1"/>
  <c r="O108" i="3"/>
  <c r="AC47" i="2"/>
  <c r="B108" i="3" s="1"/>
  <c r="O49" i="3"/>
  <c r="AC136" i="2"/>
  <c r="B49" i="3" s="1"/>
  <c r="O60" i="3"/>
  <c r="AC43" i="2"/>
  <c r="B60" i="3" s="1"/>
  <c r="O150" i="3"/>
  <c r="AC90" i="2"/>
  <c r="B150" i="3" s="1"/>
  <c r="O44" i="3"/>
  <c r="AC176" i="2"/>
  <c r="B44" i="3" s="1"/>
  <c r="O68" i="3"/>
  <c r="AC5" i="2"/>
  <c r="B68" i="3" s="1"/>
  <c r="O158" i="3"/>
  <c r="AC139" i="2"/>
  <c r="B158" i="3" s="1"/>
  <c r="O130" i="3"/>
  <c r="AC194" i="2"/>
  <c r="B130" i="3" s="1"/>
  <c r="O72" i="3"/>
  <c r="AC60" i="2"/>
  <c r="B72" i="3" s="1"/>
  <c r="O69" i="3"/>
  <c r="AC51" i="2"/>
  <c r="B69" i="3" s="1"/>
  <c r="AC73" i="2"/>
  <c r="B5" i="3" s="1"/>
  <c r="AC197" i="2"/>
  <c r="B47" i="3" s="1"/>
  <c r="O6" i="3"/>
  <c r="AC74" i="2"/>
  <c r="B6" i="3" s="1"/>
  <c r="O111" i="3"/>
  <c r="AC30" i="2"/>
  <c r="B111" i="3" s="1"/>
  <c r="O71" i="3"/>
  <c r="AC65" i="2"/>
  <c r="B71" i="3" s="1"/>
  <c r="O79" i="3"/>
  <c r="AC78" i="2"/>
  <c r="B79" i="3" s="1"/>
  <c r="O106" i="3"/>
  <c r="AC57" i="2"/>
  <c r="B106" i="3" s="1"/>
  <c r="O144" i="3"/>
  <c r="AC69" i="2"/>
  <c r="B144" i="3" s="1"/>
  <c r="O123" i="3"/>
  <c r="AC158" i="2"/>
  <c r="B123" i="3" s="1"/>
  <c r="AC112" i="2"/>
  <c r="B63" i="3" s="1"/>
  <c r="O63" i="3"/>
  <c r="O34" i="3"/>
  <c r="AC190" i="2"/>
  <c r="B34" i="3" s="1"/>
  <c r="O46" i="3"/>
  <c r="AC107" i="2"/>
  <c r="B46" i="3" s="1"/>
  <c r="O131" i="3"/>
  <c r="AC151" i="2"/>
  <c r="B131" i="3" s="1"/>
  <c r="O35" i="3"/>
  <c r="AC148" i="2"/>
  <c r="B35" i="3" s="1"/>
  <c r="O11" i="3"/>
  <c r="AC94" i="2"/>
  <c r="B11" i="3" s="1"/>
  <c r="O134" i="3"/>
  <c r="AC177" i="2"/>
  <c r="B134" i="3" s="1"/>
  <c r="O132" i="3"/>
  <c r="AC159" i="2"/>
  <c r="B132" i="3" s="1"/>
  <c r="O99" i="3"/>
  <c r="AC39" i="2"/>
  <c r="B99" i="3" s="1"/>
  <c r="O80" i="3"/>
  <c r="AC156" i="2"/>
  <c r="B80" i="3" s="1"/>
  <c r="O154" i="3"/>
  <c r="AC12" i="2"/>
  <c r="B154" i="3" s="1"/>
  <c r="O29" i="3"/>
  <c r="AC161" i="2"/>
  <c r="B29" i="3" s="1"/>
  <c r="O66" i="3"/>
  <c r="AC64" i="2"/>
  <c r="B66" i="3" s="1"/>
  <c r="AC122" i="2"/>
  <c r="B94" i="3" s="1"/>
  <c r="O94" i="3"/>
  <c r="O137" i="3"/>
  <c r="AC131" i="2"/>
  <c r="B137" i="3" s="1"/>
  <c r="O87" i="3"/>
  <c r="AC66" i="2"/>
  <c r="B87" i="3" s="1"/>
  <c r="O100" i="3"/>
  <c r="AC29" i="2"/>
  <c r="B100" i="3" s="1"/>
  <c r="O40" i="3"/>
  <c r="AC202" i="2"/>
  <c r="B40" i="3" s="1"/>
  <c r="O65" i="3"/>
  <c r="AC172" i="2"/>
  <c r="B65" i="3" s="1"/>
  <c r="O30" i="3"/>
  <c r="AC180" i="2"/>
  <c r="B30" i="3" s="1"/>
  <c r="O107" i="3"/>
  <c r="AC53" i="2"/>
  <c r="B107" i="3" s="1"/>
  <c r="O103" i="3"/>
  <c r="AC18" i="2"/>
  <c r="B103" i="3" s="1"/>
  <c r="O102" i="3"/>
  <c r="AC52" i="2"/>
  <c r="B102" i="3" s="1"/>
  <c r="O13" i="3"/>
  <c r="AC95" i="2"/>
  <c r="B13" i="3" s="1"/>
  <c r="O156" i="3"/>
  <c r="AC173" i="2"/>
  <c r="B156" i="3" s="1"/>
  <c r="O160" i="3"/>
  <c r="AC37" i="2"/>
  <c r="B160" i="3" s="1"/>
  <c r="O38" i="3"/>
  <c r="AC59" i="2"/>
  <c r="B38" i="3" s="1"/>
  <c r="O143" i="3"/>
  <c r="AC25" i="2"/>
  <c r="B143" i="3" s="1"/>
  <c r="O25" i="3"/>
  <c r="AC184" i="2"/>
  <c r="B25" i="3" s="1"/>
  <c r="O119" i="3"/>
  <c r="AC79" i="2"/>
  <c r="B119" i="3" s="1"/>
  <c r="O105" i="3"/>
  <c r="AC118" i="2"/>
  <c r="B105" i="3" s="1"/>
  <c r="O64" i="3"/>
  <c r="AC149" i="2"/>
  <c r="B64" i="3" s="1"/>
  <c r="O74" i="3"/>
  <c r="AC162" i="2"/>
  <c r="B74" i="3" s="1"/>
  <c r="O20" i="3"/>
  <c r="AC135" i="2"/>
  <c r="B20" i="3" s="1"/>
  <c r="O21" i="3"/>
  <c r="AC175" i="2"/>
  <c r="B21" i="3" s="1"/>
  <c r="O42" i="3"/>
  <c r="AC155" i="2"/>
  <c r="B42" i="3" s="1"/>
  <c r="O53" i="3"/>
  <c r="AC97" i="2"/>
  <c r="B53" i="3" s="1"/>
  <c r="O91" i="3"/>
  <c r="AC113" i="2"/>
  <c r="B91" i="3" s="1"/>
  <c r="O32" i="3"/>
  <c r="AC195" i="2"/>
  <c r="B32" i="3" s="1"/>
  <c r="O147" i="3"/>
  <c r="AC15" i="2"/>
  <c r="B147" i="3" s="1"/>
  <c r="O149" i="3"/>
  <c r="AC110" i="2"/>
  <c r="B149" i="3" s="1"/>
  <c r="O124" i="3"/>
  <c r="AC120" i="2"/>
  <c r="B124" i="3" s="1"/>
  <c r="O28" i="3"/>
  <c r="AC200" i="2"/>
  <c r="B28" i="3" s="1"/>
  <c r="O81" i="3"/>
  <c r="AC157" i="2"/>
  <c r="B81" i="3" s="1"/>
  <c r="O54" i="3"/>
  <c r="AC137" i="2"/>
  <c r="B54" i="3" s="1"/>
  <c r="O7" i="3"/>
  <c r="AC75" i="2"/>
  <c r="B7" i="3" s="1"/>
  <c r="O148" i="3"/>
  <c r="AC48" i="2"/>
  <c r="B148" i="3" s="1"/>
  <c r="O127" i="3"/>
  <c r="AC186" i="2"/>
  <c r="B127" i="3" s="1"/>
  <c r="AC167" i="2"/>
  <c r="B23" i="3" s="1"/>
  <c r="O23" i="3"/>
  <c r="O62" i="3"/>
  <c r="AC108" i="2"/>
  <c r="B62" i="3" s="1"/>
  <c r="O122" i="3"/>
  <c r="AC119" i="2"/>
  <c r="B122" i="3" s="1"/>
  <c r="AC77" i="2"/>
  <c r="B73" i="3" s="1"/>
  <c r="O73" i="3"/>
  <c r="O145" i="3"/>
  <c r="AC70" i="2"/>
  <c r="B145" i="3" s="1"/>
  <c r="AC165" i="2"/>
  <c r="B3" i="3" s="1"/>
  <c r="O3" i="3"/>
  <c r="AC109" i="2"/>
  <c r="B67" i="3" s="1"/>
  <c r="AC62" i="2"/>
  <c r="B146" i="3" s="1"/>
  <c r="AC23" i="2"/>
  <c r="B110" i="3" s="1"/>
  <c r="AC40" i="2"/>
  <c r="B115" i="3" s="1"/>
  <c r="AC10" i="2"/>
  <c r="B98" i="3" s="1"/>
  <c r="O41" i="3"/>
  <c r="AC38" i="2"/>
  <c r="B41" i="3" s="1"/>
  <c r="O17" i="3"/>
  <c r="AC171" i="2"/>
  <c r="B17" i="3" s="1"/>
  <c r="O109" i="3"/>
  <c r="AC17" i="2"/>
  <c r="B109" i="3" s="1"/>
  <c r="O117" i="3"/>
  <c r="AC89" i="2"/>
  <c r="B117" i="3" s="1"/>
  <c r="O133" i="3"/>
  <c r="AC199" i="2"/>
  <c r="B133" i="3" s="1"/>
  <c r="O43" i="3"/>
  <c r="AC196" i="2"/>
  <c r="B43" i="3" s="1"/>
  <c r="O96" i="3"/>
  <c r="AC84" i="2"/>
  <c r="B96" i="3" s="1"/>
  <c r="O37" i="3"/>
  <c r="AC168" i="2"/>
  <c r="B37" i="3" s="1"/>
  <c r="O104" i="3"/>
  <c r="AC98" i="2"/>
  <c r="B104" i="3" s="1"/>
  <c r="O19" i="3"/>
  <c r="AC121" i="2"/>
  <c r="B19" i="3" s="1"/>
  <c r="O33" i="3"/>
  <c r="AC63" i="2"/>
  <c r="B33" i="3" s="1"/>
  <c r="O138" i="3"/>
  <c r="AC58" i="2"/>
  <c r="B138" i="3" s="1"/>
  <c r="O89" i="3"/>
  <c r="AC146" i="2"/>
  <c r="B89" i="3" s="1"/>
  <c r="O15" i="3"/>
  <c r="AC80" i="2"/>
  <c r="B15" i="3" s="1"/>
  <c r="O155" i="3"/>
  <c r="AC3" i="2"/>
  <c r="B155" i="3" s="1"/>
  <c r="AC152" i="2"/>
  <c r="B142" i="3" s="1"/>
  <c r="O142" i="3"/>
  <c r="O59" i="3"/>
  <c r="AC192" i="2"/>
  <c r="B59" i="3" s="1"/>
  <c r="O56" i="3"/>
  <c r="AC182" i="2"/>
  <c r="B56" i="3" s="1"/>
  <c r="O129" i="3"/>
  <c r="AC187" i="2"/>
  <c r="B129" i="3" s="1"/>
  <c r="O48" i="3"/>
  <c r="AC45" i="2"/>
  <c r="B48" i="3" s="1"/>
  <c r="O90" i="3"/>
  <c r="AC22" i="2"/>
  <c r="B90" i="3" s="1"/>
  <c r="O139" i="3"/>
  <c r="AC123" i="2"/>
  <c r="B139" i="3" s="1"/>
  <c r="O136" i="3"/>
  <c r="AC147" i="2"/>
  <c r="B136"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<sst xmlns="http://schemas.openxmlformats.org/spreadsheetml/2006/main" count="42570" uniqueCount="8786">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</sst>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60.349999999999994</v>
          </cell>
          <cell r="H2">
            <v>80.400000000000006</v>
          </cell>
          <cell r="I2">
            <v>50.25</v>
          </cell>
          <cell r="J2">
            <v>10</v>
          </cell>
          <cell r="K2">
            <v>1</v>
          </cell>
          <cell r="L2">
            <v>11</v>
          </cell>
          <cell r="M2">
            <v>201</v>
          </cell>
          <cell r="N2" t="str">
            <v>90점 이상 합격
*예비 87~89점 1~2명</v>
          </cell>
          <cell r="Q2" t="str">
            <v>지역기반</v>
          </cell>
          <cell r="R2">
            <v>11</v>
          </cell>
          <cell r="S2">
            <v>0</v>
          </cell>
          <cell r="T2">
            <v>16</v>
          </cell>
          <cell r="U2">
            <v>1</v>
          </cell>
          <cell r="V2">
            <v>17</v>
          </cell>
        </row>
        <row r="3">
          <cell r="E3" t="str">
            <v>평가
현황</v>
          </cell>
          <cell r="F3">
            <v>2</v>
          </cell>
          <cell r="G3">
            <v>61</v>
          </cell>
          <cell r="H3">
            <v>90</v>
          </cell>
          <cell r="I3">
            <v>31</v>
          </cell>
          <cell r="J3">
            <v>16</v>
          </cell>
          <cell r="K3">
            <v>1</v>
          </cell>
          <cell r="L3">
            <v>17</v>
          </cell>
          <cell r="M3">
            <v>201</v>
          </cell>
          <cell r="Q3" t="str">
            <v>대학발</v>
          </cell>
          <cell r="R3">
            <v>0</v>
          </cell>
          <cell r="S3">
            <v>0</v>
          </cell>
          <cell r="T3">
            <v>0</v>
          </cell>
          <cell r="U3">
            <v>0</v>
          </cell>
          <cell r="V3">
            <v>0</v>
          </cell>
        </row>
        <row r="4">
          <cell r="E4" t="str">
            <v>청년</v>
          </cell>
          <cell r="F4" t="str">
            <v>*지역기반만 집계</v>
          </cell>
          <cell r="J4">
            <v>12</v>
          </cell>
          <cell r="K4">
            <v>0</v>
          </cell>
          <cell r="L4">
            <v>12</v>
          </cell>
          <cell r="M4">
            <v>12</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20423304</v>
          </cell>
          <cell r="C8" t="str">
            <v>지역기반</v>
          </cell>
          <cell r="D8" t="str">
            <v>정보ㆍ통신3</v>
          </cell>
          <cell r="E8" t="str">
            <v>[AI 스타일 복제] 기술이 적용된 영상 전문가를 위한  ‘IP자산화’ 및 편집 자동화 엔진</v>
          </cell>
          <cell r="F8" t="str">
            <v>0</v>
          </cell>
          <cell r="G8" t="str">
            <v>0</v>
          </cell>
          <cell r="H8" t="str">
            <v>예비</v>
          </cell>
          <cell r="I8" t="str">
            <v>청년</v>
          </cell>
          <cell r="J8">
            <v>0</v>
          </cell>
          <cell r="K8">
            <v>7</v>
          </cell>
          <cell r="L8">
            <v>7</v>
          </cell>
          <cell r="M8">
            <v>13</v>
          </cell>
          <cell r="N8">
            <v>13</v>
          </cell>
          <cell r="O8">
            <v>7</v>
          </cell>
          <cell r="P8">
            <v>7</v>
          </cell>
          <cell r="Q8">
            <v>10</v>
          </cell>
          <cell r="R8">
            <v>3</v>
          </cell>
          <cell r="S8">
            <v>67</v>
          </cell>
          <cell r="T8">
            <v>2</v>
          </cell>
          <cell r="U8">
            <v>69</v>
          </cell>
          <cell r="V8">
            <v>138</v>
          </cell>
          <cell r="W8" t="str">
            <v>개발관현 구체적 로드맵이 필요하고 초기고객 확보 와 시장진입위한 마케팅 전략 구체화 요망됨.</v>
          </cell>
        </row>
        <row r="9">
          <cell r="B9">
            <v>20430731</v>
          </cell>
          <cell r="C9" t="str">
            <v>지역기반</v>
          </cell>
          <cell r="D9" t="str">
            <v>정보ㆍ통신3</v>
          </cell>
          <cell r="E9" t="str">
            <v>AI 지원 남성 외모 진단·개인화 관리 솔루션</v>
          </cell>
          <cell r="F9" t="str">
            <v>0</v>
          </cell>
          <cell r="G9" t="str">
            <v>0</v>
          </cell>
          <cell r="H9" t="str">
            <v>예비</v>
          </cell>
          <cell r="I9" t="str">
            <v>청년</v>
          </cell>
          <cell r="J9">
            <v>0</v>
          </cell>
          <cell r="K9">
            <v>7</v>
          </cell>
          <cell r="L9">
            <v>7</v>
          </cell>
          <cell r="M9">
            <v>13</v>
          </cell>
          <cell r="N9">
            <v>12</v>
          </cell>
          <cell r="O9">
            <v>7</v>
          </cell>
          <cell r="P9">
            <v>7</v>
          </cell>
          <cell r="Q9">
            <v>12</v>
          </cell>
          <cell r="R9">
            <v>3</v>
          </cell>
          <cell r="S9">
            <v>68</v>
          </cell>
          <cell r="T9">
            <v>0</v>
          </cell>
          <cell r="U9">
            <v>68</v>
          </cell>
          <cell r="V9">
            <v>148</v>
          </cell>
          <cell r="W9" t="str">
            <v>시장의 니즈를 반영한 서비스제공 방향설정이 필요하고 향후 성장위한 시장규모에 대한 객관적 데이터확보가 필요함.</v>
          </cell>
        </row>
        <row r="10">
          <cell r="B10">
            <v>20421554</v>
          </cell>
          <cell r="C10" t="str">
            <v>지역기반</v>
          </cell>
          <cell r="D10" t="str">
            <v>정보ㆍ통신3</v>
          </cell>
          <cell r="E10" t="str">
            <v>굿거리, 자진모리, 휘모리 등 한국 장단을 반영한 MusicGen 파인튜닝 AI 기술이 적용된 글로벌 크리에이터 맞춤형 저작권 프리 국악 사운드 생성 플랫폼, K-Gugak Beat</v>
          </cell>
          <cell r="F10" t="str">
            <v>0</v>
          </cell>
          <cell r="G10" t="str">
            <v>0</v>
          </cell>
          <cell r="H10" t="str">
            <v>예비</v>
          </cell>
          <cell r="I10" t="str">
            <v>청년</v>
          </cell>
          <cell r="J10">
            <v>0</v>
          </cell>
          <cell r="K10">
            <v>7</v>
          </cell>
          <cell r="L10">
            <v>7</v>
          </cell>
          <cell r="M10">
            <v>15</v>
          </cell>
          <cell r="N10">
            <v>15</v>
          </cell>
          <cell r="O10">
            <v>7</v>
          </cell>
          <cell r="P10">
            <v>7</v>
          </cell>
          <cell r="Q10">
            <v>14</v>
          </cell>
          <cell r="R10">
            <v>3</v>
          </cell>
          <cell r="S10">
            <v>75</v>
          </cell>
          <cell r="T10">
            <v>0</v>
          </cell>
          <cell r="U10">
            <v>75</v>
          </cell>
          <cell r="V10">
            <v>51</v>
          </cell>
          <cell r="W10" t="str">
            <v>시장의 니즈를 반영한 서비스제공 방향설정이 필요하고 이에따른 개발관현 구체적 로드맵이 수립필요</v>
          </cell>
        </row>
        <row r="11">
          <cell r="B11">
            <v>20415305</v>
          </cell>
          <cell r="C11" t="str">
            <v>지역기반</v>
          </cell>
          <cell r="D11" t="str">
            <v>정보ㆍ통신3</v>
          </cell>
          <cell r="E11" t="str">
            <v>사생활 침해 없는 비식별 스켈레톤 AI 기반, 시니어 낙상 사고 ‘골든타임’ 확보 솔루션 ‘안심ON’</v>
          </cell>
          <cell r="F11" t="str">
            <v>0</v>
          </cell>
          <cell r="G11" t="str">
            <v>0</v>
          </cell>
          <cell r="H11" t="str">
            <v>예비</v>
          </cell>
          <cell r="I11" t="str">
            <v>중장년</v>
          </cell>
          <cell r="J11">
            <v>0</v>
          </cell>
          <cell r="K11">
            <v>8</v>
          </cell>
          <cell r="L11">
            <v>7</v>
          </cell>
          <cell r="M11">
            <v>15</v>
          </cell>
          <cell r="N11">
            <v>15</v>
          </cell>
          <cell r="O11">
            <v>7</v>
          </cell>
          <cell r="P11">
            <v>7</v>
          </cell>
          <cell r="Q11">
            <v>12</v>
          </cell>
          <cell r="R11">
            <v>3</v>
          </cell>
          <cell r="S11">
            <v>74</v>
          </cell>
          <cell r="T11">
            <v>0</v>
          </cell>
          <cell r="U11">
            <v>74</v>
          </cell>
          <cell r="V11">
            <v>63</v>
          </cell>
          <cell r="W11" t="str">
            <v xml:space="preserve">인프라 추가에 대한 소비자의 수용성에 대한 분석과 B2G기반의 시장진입전략 구체화 요망됨. </v>
          </cell>
        </row>
        <row r="12">
          <cell r="B12">
            <v>20429585</v>
          </cell>
          <cell r="C12" t="str">
            <v>지역기반</v>
          </cell>
          <cell r="D12" t="str">
            <v>정보ㆍ통신3</v>
          </cell>
          <cell r="E12" t="str">
            <v>AI 기반 치매 조기 발견을 위한 인지 평가 및 의료 연계 헬스케어 플랫폼</v>
          </cell>
          <cell r="F12" t="str">
            <v>0</v>
          </cell>
          <cell r="G12" t="str">
            <v>0</v>
          </cell>
          <cell r="H12" t="str">
            <v>예비</v>
          </cell>
          <cell r="I12" t="str">
            <v>청년</v>
          </cell>
          <cell r="J12">
            <v>0</v>
          </cell>
          <cell r="K12">
            <v>7</v>
          </cell>
          <cell r="L12">
            <v>8</v>
          </cell>
          <cell r="M12">
            <v>15</v>
          </cell>
          <cell r="N12">
            <v>15</v>
          </cell>
          <cell r="O12">
            <v>7</v>
          </cell>
          <cell r="P12">
            <v>7</v>
          </cell>
          <cell r="Q12">
            <v>12</v>
          </cell>
          <cell r="R12">
            <v>3</v>
          </cell>
          <cell r="S12">
            <v>74</v>
          </cell>
          <cell r="T12">
            <v>0</v>
          </cell>
          <cell r="U12">
            <v>74</v>
          </cell>
          <cell r="V12">
            <v>63</v>
          </cell>
          <cell r="W12" t="str">
            <v>경쟁기술대비 차별화 성능확보 및 KFDA인증관련 구체적 로드맵 수립 요망</v>
          </cell>
        </row>
        <row r="13">
          <cell r="B13">
            <v>20431797</v>
          </cell>
          <cell r="C13" t="str">
            <v>지역기반</v>
          </cell>
          <cell r="D13" t="str">
            <v>정보ㆍ통신3</v>
          </cell>
          <cell r="E13" t="str">
            <v>지워지지 않는 옷의 지문: 정품 인증 및 이력 관리 플랫폼</v>
          </cell>
          <cell r="F13" t="str">
            <v>0</v>
          </cell>
          <cell r="G13" t="str">
            <v>0</v>
          </cell>
          <cell r="H13" t="str">
            <v>예비</v>
          </cell>
          <cell r="I13" t="str">
            <v>청년</v>
          </cell>
          <cell r="J13">
            <v>0</v>
          </cell>
          <cell r="K13">
            <v>7</v>
          </cell>
          <cell r="L13">
            <v>7</v>
          </cell>
          <cell r="M13">
            <v>15</v>
          </cell>
          <cell r="N13">
            <v>15</v>
          </cell>
          <cell r="O13">
            <v>7</v>
          </cell>
          <cell r="P13">
            <v>7</v>
          </cell>
          <cell r="Q13">
            <v>12</v>
          </cell>
          <cell r="R13">
            <v>3</v>
          </cell>
          <cell r="S13">
            <v>73</v>
          </cell>
          <cell r="T13">
            <v>0</v>
          </cell>
          <cell r="U13">
            <v>73</v>
          </cell>
          <cell r="V13">
            <v>70</v>
          </cell>
          <cell r="W13" t="str">
            <v>경쟁기술대비 차별화 성능확보에 디한 객관적 평가확보와 초기시장진입전략 고도화 요망됨.</v>
          </cell>
        </row>
        <row r="14">
          <cell r="B14">
            <v>20429927</v>
          </cell>
          <cell r="C14" t="str">
            <v>지역기반</v>
          </cell>
          <cell r="D14" t="str">
            <v>정보ㆍ통신3</v>
          </cell>
          <cell r="E14" t="str">
            <v>개인 투자자를 위한 실시간 기업 성장성 평가 및 데이터 시각화 솔루션: 스탁랭킹</v>
          </cell>
          <cell r="F14" t="str">
            <v>0</v>
          </cell>
          <cell r="G14" t="str">
            <v>0</v>
          </cell>
          <cell r="H14" t="str">
            <v>예비</v>
          </cell>
          <cell r="I14" t="str">
            <v>중장년</v>
          </cell>
          <cell r="J14">
            <v>0</v>
          </cell>
          <cell r="K14">
            <v>7</v>
          </cell>
          <cell r="L14">
            <v>7</v>
          </cell>
          <cell r="M14">
            <v>13</v>
          </cell>
          <cell r="N14">
            <v>13</v>
          </cell>
          <cell r="O14">
            <v>7</v>
          </cell>
          <cell r="P14">
            <v>7</v>
          </cell>
          <cell r="Q14">
            <v>12</v>
          </cell>
          <cell r="R14">
            <v>3</v>
          </cell>
          <cell r="S14">
            <v>69</v>
          </cell>
          <cell r="T14">
            <v>0</v>
          </cell>
          <cell r="U14">
            <v>69</v>
          </cell>
          <cell r="V14">
            <v>138</v>
          </cell>
          <cell r="W14" t="str">
            <v>경쟁기술대비 차별화 성능확보에 디한 객관적 평가확보와 초기시장진입전략 고도화 요망됨.</v>
          </cell>
        </row>
        <row r="15">
          <cell r="B15">
            <v>20424365</v>
          </cell>
          <cell r="C15" t="str">
            <v>지역기반</v>
          </cell>
          <cell r="D15" t="str">
            <v>정보ㆍ통신3</v>
          </cell>
          <cell r="E15" t="str">
            <v>실시간 면접관 리스크 차단 및 면접자 평가 AI 인터뷰 코파일럿, Castee</v>
          </cell>
          <cell r="F15" t="str">
            <v>0</v>
          </cell>
          <cell r="G15" t="str">
            <v>0</v>
          </cell>
          <cell r="H15" t="str">
            <v>예비</v>
          </cell>
          <cell r="I15" t="str">
            <v>청년</v>
          </cell>
          <cell r="J15">
            <v>0</v>
          </cell>
          <cell r="K15">
            <v>7</v>
          </cell>
          <cell r="L15">
            <v>7</v>
          </cell>
          <cell r="M15">
            <v>15</v>
          </cell>
          <cell r="N15">
            <v>15</v>
          </cell>
          <cell r="O15">
            <v>7</v>
          </cell>
          <cell r="P15">
            <v>7</v>
          </cell>
          <cell r="Q15">
            <v>12</v>
          </cell>
          <cell r="R15">
            <v>3</v>
          </cell>
          <cell r="S15">
            <v>73</v>
          </cell>
          <cell r="T15">
            <v>0</v>
          </cell>
          <cell r="U15">
            <v>73</v>
          </cell>
          <cell r="V15">
            <v>70</v>
          </cell>
          <cell r="W15" t="str">
            <v>시장의 니즈를 반영한 서비스제공 방향설정이 필요하고 이에따른 개발관현 구체적 로드맵이 수립필요</v>
          </cell>
        </row>
        <row r="16">
          <cell r="B16">
            <v>20425958</v>
          </cell>
          <cell r="C16" t="str">
            <v>지역기반</v>
          </cell>
          <cell r="D16" t="str">
            <v>정보ㆍ통신3</v>
          </cell>
          <cell r="E16" t="str">
            <v>생성형 AI(LLM·TTS) 기술이 적용된, 상황별 한국어 롤플레잉 및 로컬 상권 연계 보상을 제공하는 관광·에듀테크 플랫폼</v>
          </cell>
          <cell r="F16" t="str">
            <v>0</v>
          </cell>
          <cell r="G16" t="str">
            <v>0</v>
          </cell>
          <cell r="H16" t="str">
            <v>예비</v>
          </cell>
          <cell r="I16" t="str">
            <v>청년</v>
          </cell>
          <cell r="J16">
            <v>0</v>
          </cell>
          <cell r="K16">
            <v>7</v>
          </cell>
          <cell r="L16">
            <v>7</v>
          </cell>
          <cell r="M16">
            <v>15</v>
          </cell>
          <cell r="N16">
            <v>15</v>
          </cell>
          <cell r="O16">
            <v>7</v>
          </cell>
          <cell r="P16">
            <v>7</v>
          </cell>
          <cell r="Q16">
            <v>12</v>
          </cell>
          <cell r="R16">
            <v>3</v>
          </cell>
          <cell r="S16">
            <v>73</v>
          </cell>
          <cell r="T16">
            <v>0</v>
          </cell>
          <cell r="U16">
            <v>73</v>
          </cell>
          <cell r="V16">
            <v>70</v>
          </cell>
          <cell r="W16" t="str">
            <v>로컬연계관련 시장규모에 대한 객관적 데이터 확보 필요하며 이에 따른 시장 진입전략 구체화 요망됨</v>
          </cell>
        </row>
        <row r="17">
          <cell r="B17">
            <v>20416478</v>
          </cell>
          <cell r="C17" t="str">
            <v>지역기반</v>
          </cell>
          <cell r="D17" t="str">
            <v>정보ㆍ통신3</v>
          </cell>
          <cell r="E17" t="str">
            <v>고비용 PT의 한계를 극복하는 온디바이스 초개인화 AI 실시간  개인 맞춤형 코칭 앱 및 스마트짐 B2B 연계 플랫폼, 'Lockin'</v>
          </cell>
          <cell r="F17" t="str">
            <v>0</v>
          </cell>
          <cell r="G17" t="str">
            <v>0</v>
          </cell>
          <cell r="H17" t="str">
            <v>예비</v>
          </cell>
          <cell r="I17" t="str">
            <v>청년</v>
          </cell>
          <cell r="J17">
            <v>0</v>
          </cell>
          <cell r="K17">
            <v>7</v>
          </cell>
          <cell r="L17">
            <v>7</v>
          </cell>
          <cell r="M17">
            <v>15</v>
          </cell>
          <cell r="N17">
            <v>15</v>
          </cell>
          <cell r="O17">
            <v>7</v>
          </cell>
          <cell r="P17">
            <v>7</v>
          </cell>
          <cell r="Q17">
            <v>12</v>
          </cell>
          <cell r="R17">
            <v>3</v>
          </cell>
          <cell r="S17">
            <v>73</v>
          </cell>
          <cell r="T17">
            <v>2</v>
          </cell>
          <cell r="U17">
            <v>75</v>
          </cell>
          <cell r="V17">
            <v>51</v>
          </cell>
          <cell r="W17" t="str">
            <v>서비스의 필요성은 공감하나 잠재적 경쟁기술 및 유사 서비스에 디한 차멸화 경쟁력 확보방안에 대한 구체적 개발 로드맵 및 초기고객 확보 전략 필요함</v>
          </cell>
        </row>
        <row r="18">
          <cell r="B18">
            <v>20426844</v>
          </cell>
          <cell r="C18" t="str">
            <v>지역기반</v>
          </cell>
          <cell r="D18" t="str">
            <v>정보ㆍ통신3</v>
          </cell>
          <cell r="E18" t="str">
            <v>AI를 활용한 드론산업 매칭 마켓플레이스 플랫폼</v>
          </cell>
          <cell r="F18" t="str">
            <v>0</v>
          </cell>
          <cell r="G18" t="str">
            <v>0</v>
          </cell>
          <cell r="H18" t="str">
            <v>예비</v>
          </cell>
          <cell r="I18" t="str">
            <v>청년</v>
          </cell>
          <cell r="J18">
            <v>0</v>
          </cell>
          <cell r="K18">
            <v>7</v>
          </cell>
          <cell r="L18">
            <v>7</v>
          </cell>
          <cell r="M18">
            <v>15</v>
          </cell>
          <cell r="N18">
            <v>15</v>
          </cell>
          <cell r="O18">
            <v>7</v>
          </cell>
          <cell r="P18">
            <v>7</v>
          </cell>
          <cell r="Q18">
            <v>12</v>
          </cell>
          <cell r="R18">
            <v>3</v>
          </cell>
          <cell r="S18">
            <v>73</v>
          </cell>
          <cell r="T18">
            <v>0</v>
          </cell>
          <cell r="U18">
            <v>73</v>
          </cell>
          <cell r="V18">
            <v>70</v>
          </cell>
          <cell r="W18" t="str">
            <v>시장의 잠재적 요구사항과 시장규모에 대한 객관적 데이터 확보필요하며 이를 기반으로 성장전략 구체화 방안수립 필요함</v>
          </cell>
        </row>
        <row r="19">
          <cell r="B19">
            <v>20419052</v>
          </cell>
          <cell r="C19" t="str">
            <v>지역기반</v>
          </cell>
          <cell r="D19" t="str">
            <v>정보ㆍ통신3</v>
          </cell>
          <cell r="E19" t="str">
            <v>FINLY : 금융상담 서류접수·보완요청·사전심사 보조 자동화 AI /SaaS 솔루션</v>
          </cell>
          <cell r="F19" t="str">
            <v>0</v>
          </cell>
          <cell r="G19" t="str">
            <v>0</v>
          </cell>
          <cell r="H19" t="str">
            <v>예비</v>
          </cell>
          <cell r="I19" t="str">
            <v>청년</v>
          </cell>
          <cell r="J19">
            <v>0</v>
          </cell>
          <cell r="K19">
            <v>7</v>
          </cell>
          <cell r="L19">
            <v>7</v>
          </cell>
          <cell r="M19">
            <v>15</v>
          </cell>
          <cell r="N19">
            <v>15</v>
          </cell>
          <cell r="O19">
            <v>7</v>
          </cell>
          <cell r="P19">
            <v>7</v>
          </cell>
          <cell r="Q19">
            <v>12</v>
          </cell>
          <cell r="R19">
            <v>3</v>
          </cell>
          <cell r="S19">
            <v>73</v>
          </cell>
          <cell r="T19">
            <v>2</v>
          </cell>
          <cell r="U19">
            <v>75</v>
          </cell>
          <cell r="V19">
            <v>51</v>
          </cell>
          <cell r="W19" t="str">
            <v>경쟁기술대비 차별화 성능확보에 디한 객관적 평가확보와 초기시장진입전략 고도화 요망됨.</v>
          </cell>
        </row>
        <row r="20">
          <cell r="B20">
            <v>20413485</v>
          </cell>
          <cell r="C20" t="str">
            <v>지역기반</v>
          </cell>
          <cell r="D20" t="str">
            <v>정보ㆍ통신3</v>
          </cell>
          <cell r="E20" t="str">
            <v>[과제번호 20413485]-AI 기반 패션 브랜드 콘텐츠 제작 및 운영 시스템</v>
          </cell>
          <cell r="F20" t="str">
            <v>0</v>
          </cell>
          <cell r="G20" t="str">
            <v>0</v>
          </cell>
          <cell r="H20" t="str">
            <v>예비</v>
          </cell>
          <cell r="I20" t="str">
            <v>청년</v>
          </cell>
          <cell r="J20">
            <v>0</v>
          </cell>
          <cell r="K20">
            <v>7</v>
          </cell>
          <cell r="L20">
            <v>7</v>
          </cell>
          <cell r="M20">
            <v>15</v>
          </cell>
          <cell r="N20">
            <v>15</v>
          </cell>
          <cell r="O20">
            <v>7</v>
          </cell>
          <cell r="P20">
            <v>7</v>
          </cell>
          <cell r="Q20">
            <v>12</v>
          </cell>
          <cell r="R20">
            <v>3</v>
          </cell>
          <cell r="S20">
            <v>73</v>
          </cell>
          <cell r="T20">
            <v>2</v>
          </cell>
          <cell r="U20">
            <v>75</v>
          </cell>
          <cell r="V20">
            <v>51</v>
          </cell>
          <cell r="W20" t="str">
            <v>초기 목표고객에 대한 본 서비스 유입방안을 구체화하고 향후 시장규모의 확대에 대한 마케팅방안을 B2B 및 B2C별로 고도화하기 바람.</v>
          </cell>
        </row>
        <row r="21">
          <cell r="B21">
            <v>20423959</v>
          </cell>
          <cell r="C21" t="str">
            <v>지역기반</v>
          </cell>
          <cell r="D21" t="str">
            <v>정보ㆍ통신3</v>
          </cell>
          <cell r="E21" t="str">
            <v>AI와 블록체인 기반, 개인 발주 소규모 건설공사 통합 관리 디지털 플랫폼:  지음(ZIUM)</v>
          </cell>
          <cell r="F21" t="str">
            <v>0</v>
          </cell>
          <cell r="G21" t="str">
            <v>0</v>
          </cell>
          <cell r="H21" t="str">
            <v>예비</v>
          </cell>
          <cell r="I21" t="str">
            <v>중장년</v>
          </cell>
          <cell r="J21">
            <v>0</v>
          </cell>
          <cell r="K21">
            <v>7</v>
          </cell>
          <cell r="L21">
            <v>7</v>
          </cell>
          <cell r="M21">
            <v>15</v>
          </cell>
          <cell r="N21">
            <v>15</v>
          </cell>
          <cell r="O21">
            <v>7</v>
          </cell>
          <cell r="P21">
            <v>7</v>
          </cell>
          <cell r="Q21">
            <v>12</v>
          </cell>
          <cell r="R21">
            <v>3</v>
          </cell>
          <cell r="S21">
            <v>73</v>
          </cell>
          <cell r="T21">
            <v>0</v>
          </cell>
          <cell r="U21">
            <v>73</v>
          </cell>
          <cell r="V21">
            <v>70</v>
          </cell>
          <cell r="W21" t="str">
            <v>스마트 건설의 주요 서비스로 인지됨. 시장의 니즈를 반영한 서비스제공 방향설정이 필요하고 이에따른 개발관현 구체적 로드맵이 수립필요</v>
          </cell>
        </row>
        <row r="22">
          <cell r="B22">
            <v>20423076</v>
          </cell>
          <cell r="C22" t="str">
            <v>지역기반</v>
          </cell>
          <cell r="D22" t="str">
            <v>정보ㆍ통신3</v>
          </cell>
          <cell r="E22" t="str">
            <v>HyperX(하이퍼엑스)</v>
          </cell>
          <cell r="F22" t="str">
            <v>0</v>
          </cell>
          <cell r="G22" t="str">
            <v>0</v>
          </cell>
          <cell r="H22" t="str">
            <v>예비</v>
          </cell>
          <cell r="I22" t="str">
            <v>청년</v>
          </cell>
          <cell r="J22">
            <v>0</v>
          </cell>
          <cell r="K22">
            <v>7</v>
          </cell>
          <cell r="L22">
            <v>7</v>
          </cell>
          <cell r="M22">
            <v>16</v>
          </cell>
          <cell r="N22">
            <v>15</v>
          </cell>
          <cell r="O22">
            <v>7</v>
          </cell>
          <cell r="P22">
            <v>7</v>
          </cell>
          <cell r="Q22">
            <v>12</v>
          </cell>
          <cell r="R22">
            <v>3</v>
          </cell>
          <cell r="S22">
            <v>74</v>
          </cell>
          <cell r="T22">
            <v>0</v>
          </cell>
          <cell r="U22">
            <v>74</v>
          </cell>
          <cell r="V22">
            <v>63</v>
          </cell>
          <cell r="W22" t="str">
            <v>개랍의 필요성은 공감하나 실제 시장의 수쇼에 근거한 시장규모산정위한 객관적 제이터확보가 필요하며 이에따른 시장 진입 및 확장전략 구체화 수립 필요함.</v>
          </cell>
        </row>
        <row r="23">
          <cell r="B23">
            <v>20427707</v>
          </cell>
          <cell r="C23" t="str">
            <v>지역기반</v>
          </cell>
          <cell r="D23" t="str">
            <v>정보ㆍ통신3</v>
          </cell>
          <cell r="E23" t="str">
            <v>결심이 습관이 되는 여정, ROUTE (운동 습관 형성 앱 플랫폼)</v>
          </cell>
          <cell r="F23" t="str">
            <v>0</v>
          </cell>
          <cell r="G23" t="str">
            <v>0</v>
          </cell>
          <cell r="H23" t="str">
            <v>예비</v>
          </cell>
          <cell r="I23" t="str">
            <v>청년</v>
          </cell>
          <cell r="J23">
            <v>0</v>
          </cell>
          <cell r="K23">
            <v>7</v>
          </cell>
          <cell r="L23">
            <v>7</v>
          </cell>
          <cell r="M23">
            <v>15</v>
          </cell>
          <cell r="N23">
            <v>15</v>
          </cell>
          <cell r="O23">
            <v>7</v>
          </cell>
          <cell r="P23">
            <v>7</v>
          </cell>
          <cell r="Q23">
            <v>12</v>
          </cell>
          <cell r="R23">
            <v>3</v>
          </cell>
          <cell r="S23">
            <v>73</v>
          </cell>
          <cell r="T23">
            <v>0</v>
          </cell>
          <cell r="U23">
            <v>73</v>
          </cell>
          <cell r="V23">
            <v>70</v>
          </cell>
          <cell r="W23" t="str">
            <v>수익구조에 대한 실제 구현가능성을 확보하기위한 객관적 데이터의 유효성분석이 필요함.</v>
          </cell>
        </row>
        <row r="24">
          <cell r="B24">
            <v>20412366</v>
          </cell>
          <cell r="C24" t="str">
            <v>지역기반</v>
          </cell>
          <cell r="D24" t="str">
            <v>정보ㆍ통신3</v>
          </cell>
          <cell r="E24" t="str">
            <v>창작 네트워크를 통한 아트 이커머스 플랫폼</v>
          </cell>
          <cell r="F24" t="str">
            <v>0</v>
          </cell>
          <cell r="G24" t="str">
            <v>0</v>
          </cell>
          <cell r="H24" t="str">
            <v>예비</v>
          </cell>
          <cell r="I24" t="str">
            <v>청년</v>
          </cell>
          <cell r="J24">
            <v>0</v>
          </cell>
          <cell r="K24">
            <v>7</v>
          </cell>
          <cell r="L24">
            <v>7</v>
          </cell>
          <cell r="M24">
            <v>15</v>
          </cell>
          <cell r="N24">
            <v>15</v>
          </cell>
          <cell r="O24">
            <v>7</v>
          </cell>
          <cell r="P24">
            <v>7</v>
          </cell>
          <cell r="Q24">
            <v>12</v>
          </cell>
          <cell r="R24">
            <v>3</v>
          </cell>
          <cell r="S24">
            <v>73</v>
          </cell>
          <cell r="T24">
            <v>0</v>
          </cell>
          <cell r="U24">
            <v>73</v>
          </cell>
          <cell r="V24">
            <v>70</v>
          </cell>
          <cell r="W24" t="str">
            <v>수익화구조에 대한 정량적분석의 객관화와 시장성장위한 혹장방안에 대한 마케팅전략 고도화 요망됨.</v>
          </cell>
        </row>
        <row r="25">
          <cell r="B25">
            <v>20425810</v>
          </cell>
          <cell r="C25" t="str">
            <v>지역기반</v>
          </cell>
          <cell r="D25" t="str">
            <v>정보ㆍ통신3</v>
          </cell>
          <cell r="E25" t="str">
            <v>AI 기반 ETF 인컴 최적화 플랫폼</v>
          </cell>
          <cell r="F25" t="str">
            <v>0</v>
          </cell>
          <cell r="G25" t="str">
            <v>0</v>
          </cell>
          <cell r="H25" t="str">
            <v>예비</v>
          </cell>
          <cell r="I25" t="str">
            <v>중장년</v>
          </cell>
          <cell r="J25">
            <v>0</v>
          </cell>
          <cell r="K25">
            <v>7</v>
          </cell>
          <cell r="L25">
            <v>8</v>
          </cell>
          <cell r="M25">
            <v>15</v>
          </cell>
          <cell r="N25">
            <v>15</v>
          </cell>
          <cell r="O25">
            <v>7</v>
          </cell>
          <cell r="P25">
            <v>7</v>
          </cell>
          <cell r="Q25">
            <v>12</v>
          </cell>
          <cell r="R25">
            <v>3</v>
          </cell>
          <cell r="S25">
            <v>74</v>
          </cell>
          <cell r="T25">
            <v>0</v>
          </cell>
          <cell r="U25">
            <v>74</v>
          </cell>
          <cell r="V25">
            <v>63</v>
          </cell>
          <cell r="W25" t="str">
            <v>시장의 변화에 대한 서비스의 유효성은 인정됨. 시장의 니즈를 반영한 서비스제공 방향설정이 필요하고 이에따른 개발관현 구체적 로드맵이 수립필요</v>
          </cell>
        </row>
        <row r="26">
          <cell r="B26">
            <v>20438360</v>
          </cell>
          <cell r="C26" t="str">
            <v>지역기반</v>
          </cell>
          <cell r="D26" t="str">
            <v>정보ㆍ통신3</v>
          </cell>
          <cell r="E26" t="str">
            <v>소기업형 지능형 경영관리 및 리포팅 자동화 SaaS, AXIS</v>
          </cell>
          <cell r="F26" t="str">
            <v>0</v>
          </cell>
          <cell r="G26" t="str">
            <v>0</v>
          </cell>
          <cell r="H26" t="str">
            <v>예비</v>
          </cell>
          <cell r="I26" t="str">
            <v>중장년</v>
          </cell>
          <cell r="J26">
            <v>0</v>
          </cell>
          <cell r="K26">
            <v>7</v>
          </cell>
          <cell r="L26">
            <v>7</v>
          </cell>
          <cell r="M26">
            <v>15</v>
          </cell>
          <cell r="N26">
            <v>15</v>
          </cell>
          <cell r="O26">
            <v>7</v>
          </cell>
          <cell r="P26">
            <v>6</v>
          </cell>
          <cell r="Q26">
            <v>12</v>
          </cell>
          <cell r="R26">
            <v>3</v>
          </cell>
          <cell r="S26">
            <v>72</v>
          </cell>
          <cell r="T26">
            <v>0</v>
          </cell>
          <cell r="U26">
            <v>72</v>
          </cell>
          <cell r="V26">
            <v>127</v>
          </cell>
          <cell r="W26" t="str">
            <v>소상공인대상이 필요서비스로 인지되나 유사서비스에 디한 차별화 경쟁력화보 및 초기시장진입전략에 대한 구체화 추진 요망됨.</v>
          </cell>
        </row>
        <row r="27">
          <cell r="B27">
            <v>20419892</v>
          </cell>
          <cell r="C27" t="str">
            <v>지역기반</v>
          </cell>
          <cell r="D27" t="str">
            <v>정보ㆍ통신3</v>
          </cell>
          <cell r="E27" t="str">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ell>
          <cell r="F27" t="str">
            <v>0</v>
          </cell>
          <cell r="G27" t="str">
            <v>0</v>
          </cell>
          <cell r="H27" t="str">
            <v>예비</v>
          </cell>
          <cell r="I27" t="str">
            <v>중장년</v>
          </cell>
          <cell r="J27">
            <v>0</v>
          </cell>
          <cell r="K27">
            <v>7</v>
          </cell>
          <cell r="L27">
            <v>7</v>
          </cell>
          <cell r="M27">
            <v>15</v>
          </cell>
          <cell r="N27">
            <v>15</v>
          </cell>
          <cell r="O27">
            <v>7</v>
          </cell>
          <cell r="P27">
            <v>7</v>
          </cell>
          <cell r="Q27">
            <v>12</v>
          </cell>
          <cell r="R27">
            <v>3</v>
          </cell>
          <cell r="S27">
            <v>73</v>
          </cell>
          <cell r="T27">
            <v>0</v>
          </cell>
          <cell r="U27">
            <v>73</v>
          </cell>
          <cell r="V27">
            <v>70</v>
          </cell>
          <cell r="W27" t="str">
            <v>가격정책과 수익구조에 대한 소비자 수용성에 대한 객관성확보가 필요하며 향후 성장전략위한 궃적 마케팅 방안 수립필요함</v>
          </cell>
        </row>
        <row r="28">
          <cell r="B28">
            <v>20429614</v>
          </cell>
          <cell r="C28" t="str">
            <v>지역기반</v>
          </cell>
          <cell r="D28" t="str">
            <v>정보ㆍ통신3</v>
          </cell>
          <cell r="E28" t="str">
            <v>생성형 AI 기반 호스트용 이벤트 운영 SaaS / 브랜드형 초대장 및 RSVP 운영 솔루션 ‘오오디너리 폼(Oordinary Form)’</v>
          </cell>
          <cell r="F28" t="str">
            <v>0</v>
          </cell>
          <cell r="G28" t="str">
            <v>0</v>
          </cell>
          <cell r="H28" t="str">
            <v>예비</v>
          </cell>
          <cell r="I28" t="str">
            <v>청년</v>
          </cell>
          <cell r="J28">
            <v>0</v>
          </cell>
          <cell r="K28">
            <v>7</v>
          </cell>
          <cell r="L28">
            <v>7</v>
          </cell>
          <cell r="M28">
            <v>12</v>
          </cell>
          <cell r="N28">
            <v>15</v>
          </cell>
          <cell r="O28">
            <v>7</v>
          </cell>
          <cell r="P28">
            <v>5</v>
          </cell>
          <cell r="Q28">
            <v>12</v>
          </cell>
          <cell r="R28">
            <v>3</v>
          </cell>
          <cell r="S28">
            <v>68</v>
          </cell>
          <cell r="T28">
            <v>0</v>
          </cell>
          <cell r="U28">
            <v>68</v>
          </cell>
          <cell r="V28">
            <v>148</v>
          </cell>
          <cell r="W28" t="str">
            <v>기존시장의 유사서비스에 대한 서비스관점의 차별화 경쟁력요소 발굴과 초기고객 확보위한 구체적 마케팅번략 수립 필요함</v>
          </cell>
        </row>
        <row r="29">
          <cell r="B29">
            <v>20425535</v>
          </cell>
          <cell r="C29" t="str">
            <v>지역기반</v>
          </cell>
          <cell r="D29" t="str">
            <v>정보ㆍ통신3</v>
          </cell>
          <cell r="E29" t="str">
            <v>ECHO</v>
          </cell>
          <cell r="F29" t="str">
            <v>0</v>
          </cell>
          <cell r="G29" t="str">
            <v>0</v>
          </cell>
          <cell r="H29" t="str">
            <v>예비</v>
          </cell>
          <cell r="I29" t="str">
            <v>청년</v>
          </cell>
          <cell r="J29">
            <v>0</v>
          </cell>
          <cell r="K29">
            <v>7</v>
          </cell>
          <cell r="L29">
            <v>7</v>
          </cell>
          <cell r="M29">
            <v>15</v>
          </cell>
          <cell r="N29">
            <v>10</v>
          </cell>
          <cell r="O29">
            <v>7</v>
          </cell>
          <cell r="P29">
            <v>7</v>
          </cell>
          <cell r="Q29">
            <v>12</v>
          </cell>
          <cell r="R29">
            <v>3</v>
          </cell>
          <cell r="S29">
            <v>68</v>
          </cell>
          <cell r="T29">
            <v>0</v>
          </cell>
          <cell r="U29">
            <v>68</v>
          </cell>
          <cell r="V29">
            <v>148</v>
          </cell>
          <cell r="W29" t="str">
            <v>이미 시장에 존재하는 다양한 경쟁재대비 본 서비스의 차별적 우수성을 확보하기위한 마켙ㅇ전략 고도화 요망되며 교회라고하는 버티컬 시장의 확장성에 대한 추진방안 구체화 필요함</v>
          </cell>
        </row>
        <row r="30">
          <cell r="B30">
            <v>20401903</v>
          </cell>
          <cell r="C30" t="str">
            <v>지역기반</v>
          </cell>
          <cell r="D30" t="str">
            <v>정보ㆍ통신3</v>
          </cell>
          <cell r="E30" t="str">
            <v>반복구매/리텐션 CRM 자동화 기술 적용된 주간 식생활 운영형 공동구매 서비스 개발</v>
          </cell>
          <cell r="F30" t="str">
            <v>0</v>
          </cell>
          <cell r="G30" t="str">
            <v>0</v>
          </cell>
          <cell r="H30" t="str">
            <v>예비</v>
          </cell>
          <cell r="I30" t="str">
            <v>중장년</v>
          </cell>
          <cell r="J30">
            <v>0</v>
          </cell>
          <cell r="K30">
            <v>7</v>
          </cell>
          <cell r="L30">
            <v>7</v>
          </cell>
          <cell r="M30">
            <v>13</v>
          </cell>
          <cell r="N30">
            <v>15</v>
          </cell>
          <cell r="O30">
            <v>5</v>
          </cell>
          <cell r="P30">
            <v>7</v>
          </cell>
          <cell r="Q30">
            <v>12</v>
          </cell>
          <cell r="R30">
            <v>3</v>
          </cell>
          <cell r="S30">
            <v>69</v>
          </cell>
          <cell r="T30">
            <v>0</v>
          </cell>
          <cell r="U30">
            <v>69</v>
          </cell>
          <cell r="V30">
            <v>138</v>
          </cell>
          <cell r="W30" t="str">
            <v>시장의 요구사항과 기회요인에 대한 구체화된 객관적 데이터를 기반으로 시장규모와 향후의 확장방안 수립 필요함</v>
          </cell>
        </row>
        <row r="31">
          <cell r="B31">
            <v>20415508</v>
          </cell>
          <cell r="C31" t="str">
            <v>지역기반</v>
          </cell>
          <cell r="D31" t="str">
            <v>정보ㆍ통신3</v>
          </cell>
          <cell r="E31" t="str">
            <v>특수교육 전문가가 설계한 구조화 프롬프트 기반 발달장애 아동 AI IEP 자동 생성 및 복지 바우처 맞춤 큐레이션 통합 SaaS 플랫폼 아이누리</v>
          </cell>
          <cell r="F31" t="str">
            <v>0</v>
          </cell>
          <cell r="G31" t="str">
            <v>0</v>
          </cell>
          <cell r="H31" t="str">
            <v>예비</v>
          </cell>
          <cell r="I31" t="str">
            <v>청년</v>
          </cell>
          <cell r="J31">
            <v>0</v>
          </cell>
          <cell r="K31">
            <v>7</v>
          </cell>
          <cell r="L31">
            <v>7</v>
          </cell>
          <cell r="M31">
            <v>14</v>
          </cell>
          <cell r="N31">
            <v>13</v>
          </cell>
          <cell r="O31">
            <v>7</v>
          </cell>
          <cell r="P31">
            <v>7</v>
          </cell>
          <cell r="Q31">
            <v>12</v>
          </cell>
          <cell r="R31">
            <v>3</v>
          </cell>
          <cell r="S31">
            <v>70</v>
          </cell>
          <cell r="T31">
            <v>0</v>
          </cell>
          <cell r="U31">
            <v>70</v>
          </cell>
          <cell r="V31">
            <v>135</v>
          </cell>
          <cell r="W31" t="str">
            <v>시장의 수요가 존재함을 인지하나 구체화된 시장규모의 분석이 필요하며 향후 시장확대위한 서비스 포트폴리오의 다양화방안 수립 필요함</v>
          </cell>
        </row>
        <row r="32">
          <cell r="B32">
            <v>20419571</v>
          </cell>
          <cell r="C32" t="str">
            <v>지역기반</v>
          </cell>
          <cell r="D32" t="str">
            <v>정보ㆍ통신3</v>
          </cell>
          <cell r="E32" t="str">
            <v xml:space="preserve">SBT#+ </v>
          </cell>
          <cell r="F32" t="str">
            <v>0</v>
          </cell>
          <cell r="G32" t="str">
            <v>0</v>
          </cell>
          <cell r="H32" t="str">
            <v>예비</v>
          </cell>
          <cell r="I32" t="str">
            <v>청년</v>
          </cell>
          <cell r="J32">
            <v>0</v>
          </cell>
          <cell r="K32">
            <v>8</v>
          </cell>
          <cell r="L32">
            <v>8</v>
          </cell>
          <cell r="M32">
            <v>15</v>
          </cell>
          <cell r="N32">
            <v>15</v>
          </cell>
          <cell r="O32">
            <v>8</v>
          </cell>
          <cell r="P32">
            <v>7</v>
          </cell>
          <cell r="Q32">
            <v>12</v>
          </cell>
          <cell r="R32">
            <v>4</v>
          </cell>
          <cell r="S32">
            <v>77</v>
          </cell>
          <cell r="T32">
            <v>0</v>
          </cell>
          <cell r="U32">
            <v>77</v>
          </cell>
          <cell r="V32">
            <v>49</v>
          </cell>
          <cell r="W32" t="str">
            <v xml:space="preserve">시장의 니즈에 대한 객관적 필요성 분석 필요하며 이에기반한 초기고객 및 시장진입전략의 고도화과정이 반영되기바람. </v>
          </cell>
        </row>
        <row r="33">
          <cell r="B33">
            <v>20439979</v>
          </cell>
          <cell r="C33" t="str">
            <v>지역기반</v>
          </cell>
          <cell r="D33" t="str">
            <v>정보ㆍ통신3</v>
          </cell>
          <cell r="E33" t="str">
            <v>상권 기반 약국아이템 수요 조사 플랫폼</v>
          </cell>
          <cell r="F33" t="str">
            <v>0</v>
          </cell>
          <cell r="G33" t="str">
            <v>0</v>
          </cell>
          <cell r="H33" t="str">
            <v>예비</v>
          </cell>
          <cell r="I33" t="str">
            <v>청년</v>
          </cell>
          <cell r="J33">
            <v>0</v>
          </cell>
          <cell r="K33">
            <v>8</v>
          </cell>
          <cell r="L33">
            <v>8</v>
          </cell>
          <cell r="M33">
            <v>16</v>
          </cell>
          <cell r="N33">
            <v>16</v>
          </cell>
          <cell r="O33">
            <v>8</v>
          </cell>
          <cell r="P33">
            <v>8</v>
          </cell>
          <cell r="Q33">
            <v>14</v>
          </cell>
          <cell r="R33">
            <v>4</v>
          </cell>
          <cell r="S33">
            <v>82</v>
          </cell>
          <cell r="T33">
            <v>0</v>
          </cell>
          <cell r="U33">
            <v>82</v>
          </cell>
          <cell r="V33">
            <v>28</v>
          </cell>
          <cell r="W33" t="str">
            <v xml:space="preserve">창고형 약국의 확대와 미국형 편의점에서의 약품판매의 잠재적 도입에 떠른 지역약국의 경쟁력확보차원에서 필요한 서빗임. 지역약국의 경쟁ㄺ확보와 소비자 편의성을 담보할 수 있는 시장의 요구사항과 변화요구에 대한 구체적 생존전략 보완 필요함. </v>
          </cell>
        </row>
        <row r="34">
          <cell r="B34">
            <v>20415363</v>
          </cell>
          <cell r="C34" t="str">
            <v>지역기반</v>
          </cell>
          <cell r="D34" t="str">
            <v>정보ㆍ통신3</v>
          </cell>
          <cell r="E34" t="str">
            <v>AI 체형 분석 기반 핏 예측 및 가상 시착 기능이 적용된 패션 커머스 플랫폼</v>
          </cell>
          <cell r="F34" t="str">
            <v>0</v>
          </cell>
          <cell r="G34" t="str">
            <v>0</v>
          </cell>
          <cell r="H34" t="str">
            <v>예비</v>
          </cell>
          <cell r="I34" t="str">
            <v>청년</v>
          </cell>
          <cell r="J34">
            <v>0</v>
          </cell>
          <cell r="K34">
            <v>7</v>
          </cell>
          <cell r="L34">
            <v>7</v>
          </cell>
          <cell r="M34">
            <v>13</v>
          </cell>
          <cell r="N34">
            <v>13</v>
          </cell>
          <cell r="O34">
            <v>7</v>
          </cell>
          <cell r="P34">
            <v>7</v>
          </cell>
          <cell r="Q34">
            <v>12</v>
          </cell>
          <cell r="R34">
            <v>3</v>
          </cell>
          <cell r="S34">
            <v>69</v>
          </cell>
          <cell r="T34">
            <v>0</v>
          </cell>
          <cell r="U34">
            <v>69</v>
          </cell>
          <cell r="V34">
            <v>138</v>
          </cell>
          <cell r="W34" t="str">
            <v>기존 시장에 존재하는 유사 서비스와의 기술성 분석을 통한 차별화 서비스 방안을 구체화하여 추진 바람.</v>
          </cell>
        </row>
        <row r="35">
          <cell r="B35">
            <v>20426472</v>
          </cell>
          <cell r="C35" t="str">
            <v>지역기반</v>
          </cell>
          <cell r="D35" t="str">
            <v>정보ㆍ통신3</v>
          </cell>
          <cell r="E35" t="str">
            <v>3000원으로 전자레인지 불균일 가열 해결및 효율을 위한 역산란 제어 모듈</v>
          </cell>
          <cell r="F35" t="str">
            <v>0</v>
          </cell>
          <cell r="G35" t="str">
            <v>0</v>
          </cell>
          <cell r="H35" t="str">
            <v>예비</v>
          </cell>
          <cell r="I35" t="str">
            <v>청년</v>
          </cell>
          <cell r="J35">
            <v>0</v>
          </cell>
          <cell r="K35">
            <v>7</v>
          </cell>
          <cell r="L35">
            <v>7</v>
          </cell>
          <cell r="M35">
            <v>15</v>
          </cell>
          <cell r="N35">
            <v>15</v>
          </cell>
          <cell r="O35">
            <v>7</v>
          </cell>
          <cell r="P35">
            <v>7</v>
          </cell>
          <cell r="Q35">
            <v>12</v>
          </cell>
          <cell r="R35">
            <v>3</v>
          </cell>
          <cell r="S35">
            <v>73</v>
          </cell>
          <cell r="T35">
            <v>0</v>
          </cell>
          <cell r="U35">
            <v>73</v>
          </cell>
          <cell r="V35">
            <v>70</v>
          </cell>
          <cell r="W35" t="str">
            <v>기술적우위는 인정되나 객관성확보위한 검증방안과 가전사와의 PoC를 위한 구체화된 협업방안 수립이 필요함 수요주체로서 제조사와의 기술적 인적 네트워크가 필수적인것으로 판단됨.</v>
          </cell>
        </row>
        <row r="36">
          <cell r="B36">
            <v>20422751</v>
          </cell>
          <cell r="C36" t="str">
            <v>지역기반</v>
          </cell>
          <cell r="D36" t="str">
            <v>정보ㆍ통신3</v>
          </cell>
          <cell r="E36" t="str">
            <v>생성형 AI 기반 다국어 멀티포맷 콘텐츠 스튜디오 '루멘'</v>
          </cell>
          <cell r="F36" t="str">
            <v>0</v>
          </cell>
          <cell r="G36" t="str">
            <v>0</v>
          </cell>
          <cell r="H36" t="str">
            <v>예비</v>
          </cell>
          <cell r="I36" t="str">
            <v>중장년</v>
          </cell>
          <cell r="J36">
            <v>0</v>
          </cell>
          <cell r="K36">
            <v>7</v>
          </cell>
          <cell r="L36">
            <v>7</v>
          </cell>
          <cell r="M36">
            <v>15</v>
          </cell>
          <cell r="N36">
            <v>15</v>
          </cell>
          <cell r="O36">
            <v>7</v>
          </cell>
          <cell r="P36">
            <v>7</v>
          </cell>
          <cell r="Q36">
            <v>12</v>
          </cell>
          <cell r="R36">
            <v>3</v>
          </cell>
          <cell r="S36">
            <v>73</v>
          </cell>
          <cell r="T36">
            <v>0</v>
          </cell>
          <cell r="U36">
            <v>73</v>
          </cell>
          <cell r="V36">
            <v>70</v>
          </cell>
          <cell r="W36" t="str">
            <v xml:space="preserve">시장의 니즈에 대한 객관적 필요성 분석 필요하며 이에기반한 초기고객 및 시장진입전략의 고도화과정이 반영되기바람. </v>
          </cell>
        </row>
        <row r="37">
          <cell r="B37">
            <v>20415297</v>
          </cell>
          <cell r="C37" t="str">
            <v>지역기반</v>
          </cell>
          <cell r="D37" t="str">
            <v>정보ㆍ통신3</v>
          </cell>
          <cell r="E37" t="str">
            <v>AI 기반 글로벌 유통 자동화 시스템</v>
          </cell>
          <cell r="F37" t="str">
            <v>0</v>
          </cell>
          <cell r="G37" t="str">
            <v>0</v>
          </cell>
          <cell r="H37" t="str">
            <v>예비</v>
          </cell>
          <cell r="I37" t="str">
            <v>중장년</v>
          </cell>
          <cell r="J37">
            <v>0</v>
          </cell>
          <cell r="K37">
            <v>7</v>
          </cell>
          <cell r="L37">
            <v>7</v>
          </cell>
          <cell r="M37">
            <v>15</v>
          </cell>
          <cell r="N37">
            <v>15</v>
          </cell>
          <cell r="O37">
            <v>7</v>
          </cell>
          <cell r="P37">
            <v>7</v>
          </cell>
          <cell r="Q37">
            <v>12</v>
          </cell>
          <cell r="R37">
            <v>3</v>
          </cell>
          <cell r="S37">
            <v>73</v>
          </cell>
          <cell r="T37">
            <v>0</v>
          </cell>
          <cell r="U37">
            <v>73</v>
          </cell>
          <cell r="V37">
            <v>70</v>
          </cell>
          <cell r="W37" t="str">
            <v>개발로드맵 구체화 및 시장의 변화와 니즈를 반영한 객관성 시장분석 데이터 확보 요망됨</v>
          </cell>
        </row>
        <row r="38">
          <cell r="B38">
            <v>20424672</v>
          </cell>
          <cell r="C38" t="str">
            <v>지역기반</v>
          </cell>
          <cell r="D38" t="str">
            <v>정보ㆍ통신3</v>
          </cell>
          <cell r="E38" t="str">
            <v>MOVE RE</v>
          </cell>
          <cell r="F38" t="str">
            <v>0</v>
          </cell>
          <cell r="G38" t="str">
            <v>0</v>
          </cell>
          <cell r="H38" t="str">
            <v>예비</v>
          </cell>
          <cell r="I38" t="str">
            <v>청년</v>
          </cell>
          <cell r="J38">
            <v>0</v>
          </cell>
          <cell r="K38">
            <v>7</v>
          </cell>
          <cell r="L38">
            <v>7</v>
          </cell>
          <cell r="M38">
            <v>15</v>
          </cell>
          <cell r="N38">
            <v>15</v>
          </cell>
          <cell r="O38">
            <v>7</v>
          </cell>
          <cell r="P38">
            <v>5</v>
          </cell>
          <cell r="Q38">
            <v>12</v>
          </cell>
          <cell r="R38">
            <v>3</v>
          </cell>
          <cell r="S38">
            <v>71</v>
          </cell>
          <cell r="T38">
            <v>2</v>
          </cell>
          <cell r="U38">
            <v>73</v>
          </cell>
          <cell r="V38">
            <v>70</v>
          </cell>
          <cell r="W38" t="str">
            <v>기존 유사서비스대비 고객에게 전달할 수 있는 차별화서비스 및 경쟁력분석에 대한 체계적 접근방안 수립 필요함</v>
          </cell>
        </row>
        <row r="39">
          <cell r="B39">
            <v>20399536</v>
          </cell>
          <cell r="C39" t="str">
            <v>지역기반</v>
          </cell>
          <cell r="D39" t="str">
            <v>정보ㆍ통신3</v>
          </cell>
          <cell r="E39" t="str">
            <v>웹에서 디자인하고 실시간으로 주문하는 레터링 케이크 플랫폼 ‘케끄’</v>
          </cell>
          <cell r="F39" t="str">
            <v>0</v>
          </cell>
          <cell r="G39" t="str">
            <v>0</v>
          </cell>
          <cell r="H39" t="str">
            <v>예비</v>
          </cell>
          <cell r="I39" t="str">
            <v>청년</v>
          </cell>
          <cell r="J39">
            <v>0</v>
          </cell>
          <cell r="K39">
            <v>6</v>
          </cell>
          <cell r="L39">
            <v>6</v>
          </cell>
          <cell r="M39">
            <v>15</v>
          </cell>
          <cell r="N39">
            <v>13</v>
          </cell>
          <cell r="O39">
            <v>7</v>
          </cell>
          <cell r="P39">
            <v>5</v>
          </cell>
          <cell r="Q39">
            <v>12</v>
          </cell>
          <cell r="R39">
            <v>3</v>
          </cell>
          <cell r="S39">
            <v>67</v>
          </cell>
          <cell r="T39">
            <v>0</v>
          </cell>
          <cell r="U39">
            <v>67</v>
          </cell>
          <cell r="V39">
            <v>166</v>
          </cell>
          <cell r="W39" t="str">
            <v>시장의 니즈와 변호를 면밀히 분석하여 이를 시장의 규모와 성장전략에 반영하기위한 시장진입전략 및 마케팅 전략 수립 필요함.</v>
          </cell>
        </row>
        <row r="40">
          <cell r="B40">
            <v>20413721</v>
          </cell>
          <cell r="C40" t="str">
            <v>지역기반</v>
          </cell>
          <cell r="D40" t="str">
            <v>정보ㆍ통신3</v>
          </cell>
          <cell r="E40" t="str">
            <v>실사 촬영 소스 기반 AI 비디오 생성 기술이 적용된, 예산 30% 절감 및 하이엔드 시네마틱 CG 혜택을 제공하는 B2G B2B 맞춤형 영상 제작 서비스</v>
          </cell>
          <cell r="F40" t="str">
            <v>0</v>
          </cell>
          <cell r="G40" t="str">
            <v>0</v>
          </cell>
          <cell r="H40" t="str">
            <v>예비</v>
          </cell>
          <cell r="I40" t="str">
            <v>청년</v>
          </cell>
          <cell r="J40">
            <v>0</v>
          </cell>
          <cell r="K40">
            <v>7</v>
          </cell>
          <cell r="L40">
            <v>7</v>
          </cell>
          <cell r="M40">
            <v>13</v>
          </cell>
          <cell r="N40">
            <v>13</v>
          </cell>
          <cell r="O40">
            <v>7</v>
          </cell>
          <cell r="P40">
            <v>7</v>
          </cell>
          <cell r="Q40">
            <v>12</v>
          </cell>
          <cell r="R40">
            <v>3</v>
          </cell>
          <cell r="S40">
            <v>69</v>
          </cell>
          <cell r="T40">
            <v>0</v>
          </cell>
          <cell r="U40">
            <v>69</v>
          </cell>
          <cell r="V40">
            <v>138</v>
          </cell>
          <cell r="W40" t="str">
            <v>목표하는 서비스구현을 위한 기술력확보 및 초기시장 진출위한 마케팅 전략의 구체화 필요함</v>
          </cell>
        </row>
        <row r="41">
          <cell r="B41">
            <v>20422239</v>
          </cell>
          <cell r="C41" t="str">
            <v>지역기반</v>
          </cell>
          <cell r="D41" t="str">
            <v>정보ㆍ통신3</v>
          </cell>
          <cell r="E41" t="str">
            <v>AI 주도 게임 개발·운영 자동화 시스템 및 이를 활용한 게임 시리즈</v>
          </cell>
          <cell r="F41" t="str">
            <v>0</v>
          </cell>
          <cell r="G41" t="str">
            <v>0</v>
          </cell>
          <cell r="H41" t="str">
            <v>예비</v>
          </cell>
          <cell r="I41" t="str">
            <v>청년</v>
          </cell>
          <cell r="J41">
            <v>0</v>
          </cell>
          <cell r="K41">
            <v>7</v>
          </cell>
          <cell r="L41">
            <v>7</v>
          </cell>
          <cell r="M41">
            <v>15</v>
          </cell>
          <cell r="N41">
            <v>15</v>
          </cell>
          <cell r="O41">
            <v>7</v>
          </cell>
          <cell r="P41">
            <v>7</v>
          </cell>
          <cell r="Q41">
            <v>12</v>
          </cell>
          <cell r="R41">
            <v>3</v>
          </cell>
          <cell r="S41">
            <v>73</v>
          </cell>
          <cell r="T41">
            <v>0</v>
          </cell>
          <cell r="U41">
            <v>73</v>
          </cell>
          <cell r="V41">
            <v>70</v>
          </cell>
          <cell r="W41" t="str">
            <v>게임개발 관련 유사 서비스를 제공하고 있는 경쟁사분석 및 향후 시장확대위한 마케팅 전략 고도화 필요함</v>
          </cell>
        </row>
        <row r="42">
          <cell r="B42">
            <v>20428575</v>
          </cell>
          <cell r="C42" t="str">
            <v>지역기반</v>
          </cell>
          <cell r="D42" t="str">
            <v>정보ㆍ통신3</v>
          </cell>
          <cell r="E42" t="str">
            <v>AI 기술이 적용된 통합 업무관리 기능의 여행 랜드사  운영 효율화를 제공하는 SaaS 플랫폼</v>
          </cell>
          <cell r="F42" t="str">
            <v>0</v>
          </cell>
          <cell r="G42" t="str">
            <v>0</v>
          </cell>
          <cell r="H42" t="str">
            <v>예비</v>
          </cell>
          <cell r="I42" t="str">
            <v>청년</v>
          </cell>
          <cell r="J42">
            <v>0</v>
          </cell>
          <cell r="K42">
            <v>7</v>
          </cell>
          <cell r="L42">
            <v>7</v>
          </cell>
          <cell r="M42">
            <v>15</v>
          </cell>
          <cell r="N42">
            <v>15</v>
          </cell>
          <cell r="O42">
            <v>7</v>
          </cell>
          <cell r="P42">
            <v>7</v>
          </cell>
          <cell r="Q42">
            <v>12</v>
          </cell>
          <cell r="R42">
            <v>3</v>
          </cell>
          <cell r="S42">
            <v>73</v>
          </cell>
          <cell r="T42">
            <v>0</v>
          </cell>
          <cell r="U42">
            <v>73</v>
          </cell>
          <cell r="V42">
            <v>70</v>
          </cell>
          <cell r="W42" t="str">
            <v>기존이 ERP기반 서비스대비 차별화서비스의 고객 수용가능성과 실제 시장의 요구사항을 면밀하게 분석한 사업로드맵 수립이 필요함.</v>
          </cell>
        </row>
        <row r="43">
          <cell r="B43">
            <v>20426287</v>
          </cell>
          <cell r="C43" t="str">
            <v>지역기반</v>
          </cell>
          <cell r="D43" t="str">
            <v>정보ㆍ통신3</v>
          </cell>
          <cell r="E43" t="str">
            <v>탭키(TAPKEY)</v>
          </cell>
          <cell r="F43" t="str">
            <v>0</v>
          </cell>
          <cell r="G43" t="str">
            <v>0</v>
          </cell>
          <cell r="H43" t="str">
            <v>예비</v>
          </cell>
          <cell r="I43" t="str">
            <v>청년</v>
          </cell>
          <cell r="J43">
            <v>0</v>
          </cell>
          <cell r="K43">
            <v>7</v>
          </cell>
          <cell r="L43">
            <v>7</v>
          </cell>
          <cell r="M43">
            <v>15</v>
          </cell>
          <cell r="N43">
            <v>15</v>
          </cell>
          <cell r="O43">
            <v>7</v>
          </cell>
          <cell r="P43">
            <v>5</v>
          </cell>
          <cell r="Q43">
            <v>12</v>
          </cell>
          <cell r="R43">
            <v>3</v>
          </cell>
          <cell r="S43">
            <v>71</v>
          </cell>
          <cell r="T43">
            <v>2</v>
          </cell>
          <cell r="U43">
            <v>73</v>
          </cell>
          <cell r="V43">
            <v>70</v>
          </cell>
          <cell r="W43" t="str">
            <v xml:space="preserve">개발될 서비스가 고객에게 제공할 고객 가치를 명확히 하고 이에대한 시장의 수요와 향후 시장확대관련 객관적 수치데이터분석이 필요함 </v>
          </cell>
        </row>
        <row r="44">
          <cell r="B44">
            <v>20426465</v>
          </cell>
          <cell r="C44" t="str">
            <v>지역기반</v>
          </cell>
          <cell r="D44" t="str">
            <v>정보ㆍ통신3</v>
          </cell>
          <cell r="E44" t="str">
            <v>AI 기반 업종별 수익 구조를 반영한 실시간 순이익 분석과 지출 행동 교정을 통해 사업자의 숨은 이익을 발굴하고 확보하는 경영·재무 코칭 솔루션, 비즈캐스터(BIZCASTER)</v>
          </cell>
          <cell r="F44" t="str">
            <v>0</v>
          </cell>
          <cell r="G44" t="str">
            <v>0</v>
          </cell>
          <cell r="H44" t="str">
            <v>예비</v>
          </cell>
          <cell r="I44" t="str">
            <v>청년</v>
          </cell>
          <cell r="J44">
            <v>0</v>
          </cell>
          <cell r="K44">
            <v>7</v>
          </cell>
          <cell r="L44">
            <v>7</v>
          </cell>
          <cell r="M44">
            <v>14</v>
          </cell>
          <cell r="N44">
            <v>14</v>
          </cell>
          <cell r="O44">
            <v>7</v>
          </cell>
          <cell r="P44">
            <v>7</v>
          </cell>
          <cell r="Q44">
            <v>12</v>
          </cell>
          <cell r="R44">
            <v>3</v>
          </cell>
          <cell r="S44">
            <v>71</v>
          </cell>
          <cell r="T44">
            <v>2</v>
          </cell>
          <cell r="U44">
            <v>73</v>
          </cell>
          <cell r="V44">
            <v>70</v>
          </cell>
          <cell r="W44" t="str">
            <v>유사서비스와의 경쟁력 비교가 필요하며 기술적/서비스관점에서의 비교우위확보 방안수립 필요함</v>
          </cell>
        </row>
        <row r="45">
          <cell r="B45">
            <v>20426088</v>
          </cell>
          <cell r="C45" t="str">
            <v>지역기반</v>
          </cell>
          <cell r="D45" t="str">
            <v>정보ㆍ통신3</v>
          </cell>
          <cell r="E45" t="str">
            <v>팬덤 참여형 Multi-modal AI 아이돌 서바이벌 스트리밍 플랫폼 “ERROR404”</v>
          </cell>
          <cell r="F45" t="str">
            <v>0</v>
          </cell>
          <cell r="G45" t="str">
            <v>0</v>
          </cell>
          <cell r="H45" t="str">
            <v>예비</v>
          </cell>
          <cell r="I45" t="str">
            <v>중장년</v>
          </cell>
          <cell r="J45">
            <v>0</v>
          </cell>
          <cell r="K45">
            <v>8</v>
          </cell>
          <cell r="L45">
            <v>8</v>
          </cell>
          <cell r="M45">
            <v>17</v>
          </cell>
          <cell r="N45">
            <v>17</v>
          </cell>
          <cell r="O45">
            <v>8</v>
          </cell>
          <cell r="P45">
            <v>8</v>
          </cell>
          <cell r="Q45">
            <v>14</v>
          </cell>
          <cell r="R45">
            <v>4</v>
          </cell>
          <cell r="S45">
            <v>84</v>
          </cell>
          <cell r="T45">
            <v>0</v>
          </cell>
          <cell r="U45">
            <v>84</v>
          </cell>
          <cell r="V45">
            <v>21</v>
          </cell>
          <cell r="W45" t="str">
            <v>BM의 구현 가능성과  소비자반응을 객관화할 수 있는 검증방안 수립 필요함. 초기고객군의 명확화와 초기시장 진입방안 구체화 필요.</v>
          </cell>
        </row>
        <row r="46">
          <cell r="B46">
            <v>20407993</v>
          </cell>
          <cell r="C46" t="str">
            <v>지역기반</v>
          </cell>
          <cell r="D46" t="str">
            <v>정보ㆍ통신3</v>
          </cell>
          <cell r="E46" t="str">
            <v>AI 대화 기반 요양시설 입소자 상태 관리 및 돌봄 인력 리포트 자동화 솔루션 개발</v>
          </cell>
          <cell r="F46" t="str">
            <v>0</v>
          </cell>
          <cell r="G46" t="str">
            <v>0</v>
          </cell>
          <cell r="H46" t="str">
            <v>예비</v>
          </cell>
          <cell r="I46" t="str">
            <v>청년</v>
          </cell>
          <cell r="J46">
            <v>0</v>
          </cell>
          <cell r="K46">
            <v>7</v>
          </cell>
          <cell r="L46">
            <v>7</v>
          </cell>
          <cell r="M46">
            <v>15</v>
          </cell>
          <cell r="N46">
            <v>15</v>
          </cell>
          <cell r="O46">
            <v>7</v>
          </cell>
          <cell r="P46">
            <v>7</v>
          </cell>
          <cell r="Q46">
            <v>12</v>
          </cell>
          <cell r="R46">
            <v>3</v>
          </cell>
          <cell r="S46">
            <v>73</v>
          </cell>
          <cell r="T46">
            <v>0</v>
          </cell>
          <cell r="U46">
            <v>73</v>
          </cell>
          <cell r="V46">
            <v>70</v>
          </cell>
          <cell r="W46" t="str">
            <v>현장의 경험을 바탕으로 설계된 서비스로 판단됨, 다만 서비브 수용관점에서 디지털 리터러시에 익숙하지 않은 고객군의 서비스수용성에 대한 객관적 분석이 선행되어야할 것으로 판단됨,</v>
          </cell>
        </row>
        <row r="47">
          <cell r="B47">
            <v>20428806</v>
          </cell>
          <cell r="C47" t="str">
            <v>지역기반</v>
          </cell>
          <cell r="D47" t="str">
            <v>정보ㆍ통신3</v>
          </cell>
          <cell r="E47" t="str">
            <v>배우닷(LearnDot)</v>
          </cell>
          <cell r="F47" t="str">
            <v>0</v>
          </cell>
          <cell r="G47" t="str">
            <v>0</v>
          </cell>
          <cell r="H47" t="str">
            <v>예비</v>
          </cell>
          <cell r="I47" t="str">
            <v>청년</v>
          </cell>
          <cell r="J47">
            <v>0</v>
          </cell>
          <cell r="K47">
            <v>9</v>
          </cell>
          <cell r="L47">
            <v>9</v>
          </cell>
          <cell r="M47">
            <v>18</v>
          </cell>
          <cell r="N47">
            <v>18</v>
          </cell>
          <cell r="O47">
            <v>9</v>
          </cell>
          <cell r="P47">
            <v>9</v>
          </cell>
          <cell r="Q47">
            <v>14</v>
          </cell>
          <cell r="R47">
            <v>4</v>
          </cell>
          <cell r="S47">
            <v>90</v>
          </cell>
          <cell r="T47">
            <v>0</v>
          </cell>
          <cell r="U47">
            <v>90</v>
          </cell>
          <cell r="V47">
            <v>2</v>
          </cell>
          <cell r="W47" t="str">
            <v>B2B/B2G로의 초기시장 진입위한 구체적 마케팅 전략 수립과 향후 글로벌 진출위한 개발 및 사업 로드맵 보완 필요함.</v>
          </cell>
        </row>
        <row r="48">
          <cell r="B48">
            <v>20414823</v>
          </cell>
          <cell r="C48" t="str">
            <v>지역기반</v>
          </cell>
          <cell r="D48" t="str">
            <v>정보ㆍ통신3</v>
          </cell>
          <cell r="E48" t="str">
            <v>스크린골프 소상공인의 고객 데이터 기반 CRM·예약·매출경영 통합 플랫폼</v>
          </cell>
          <cell r="F48" t="str">
            <v>0</v>
          </cell>
          <cell r="G48" t="str">
            <v>0</v>
          </cell>
          <cell r="H48" t="str">
            <v>예비</v>
          </cell>
          <cell r="I48" t="str">
            <v>중장년</v>
          </cell>
          <cell r="J48">
            <v>0</v>
          </cell>
          <cell r="K48">
            <v>7</v>
          </cell>
          <cell r="L48">
            <v>7</v>
          </cell>
          <cell r="M48">
            <v>15</v>
          </cell>
          <cell r="N48">
            <v>15</v>
          </cell>
          <cell r="O48">
            <v>7</v>
          </cell>
          <cell r="P48">
            <v>7</v>
          </cell>
          <cell r="Q48">
            <v>12</v>
          </cell>
          <cell r="R48">
            <v>3</v>
          </cell>
          <cell r="S48">
            <v>73</v>
          </cell>
          <cell r="T48">
            <v>0</v>
          </cell>
          <cell r="U48">
            <v>73</v>
          </cell>
          <cell r="V48">
            <v>70</v>
          </cell>
          <cell r="W48" t="str">
            <v>기존 기업형 서비스공급자가 턴키로 제공하는 시장에 후발주자로 진입하기위한 진입장벽을 어덯게 극복할지에 대한 구체적 방안 수립 필요함.</v>
          </cell>
        </row>
        <row r="49">
          <cell r="B49">
            <v>20439498</v>
          </cell>
          <cell r="C49" t="str">
            <v>지역기반</v>
          </cell>
          <cell r="D49" t="str">
            <v>정보ㆍ통신3</v>
          </cell>
          <cell r="E49" t="str">
            <v>한국어 교원 피드백 결합형 AI 실전 말하기 한국어 학습 서비스</v>
          </cell>
          <cell r="F49" t="str">
            <v>0</v>
          </cell>
          <cell r="G49" t="str">
            <v>0</v>
          </cell>
          <cell r="H49" t="str">
            <v>예비</v>
          </cell>
          <cell r="I49" t="str">
            <v>청년</v>
          </cell>
          <cell r="J49">
            <v>0</v>
          </cell>
          <cell r="K49">
            <v>7</v>
          </cell>
          <cell r="L49">
            <v>7</v>
          </cell>
          <cell r="M49">
            <v>15</v>
          </cell>
          <cell r="N49">
            <v>15</v>
          </cell>
          <cell r="O49">
            <v>7</v>
          </cell>
          <cell r="P49">
            <v>7</v>
          </cell>
          <cell r="Q49">
            <v>12</v>
          </cell>
          <cell r="R49">
            <v>3</v>
          </cell>
          <cell r="S49">
            <v>73</v>
          </cell>
          <cell r="T49">
            <v>0</v>
          </cell>
          <cell r="U49">
            <v>73</v>
          </cell>
          <cell r="V49">
            <v>70</v>
          </cell>
          <cell r="W49" t="str">
            <v>유사서비스를 제공하고 있는 온,오프라인 경쟁사에 대한 비교분석을 바탕으로 차별화되고 고객 수용성이 높은 서비스개발 로드맵 제시 필요함</v>
          </cell>
        </row>
        <row r="50">
          <cell r="B50">
            <v>20429950</v>
          </cell>
          <cell r="C50" t="str">
            <v>지역기반</v>
          </cell>
          <cell r="D50" t="str">
            <v>정보ㆍ통신3</v>
          </cell>
          <cell r="E50" t="str">
            <v>우울 불안 장애 완화를 위한 온라인 AI 생각 훈련 프로그램 ‘가짜 생각’</v>
          </cell>
          <cell r="F50" t="str">
            <v>0</v>
          </cell>
          <cell r="G50" t="str">
            <v>0</v>
          </cell>
          <cell r="H50" t="str">
            <v>예비</v>
          </cell>
          <cell r="I50" t="str">
            <v>중장년</v>
          </cell>
          <cell r="J50">
            <v>0</v>
          </cell>
          <cell r="K50">
            <v>7</v>
          </cell>
          <cell r="L50">
            <v>7</v>
          </cell>
          <cell r="M50">
            <v>14</v>
          </cell>
          <cell r="N50">
            <v>14</v>
          </cell>
          <cell r="O50">
            <v>7</v>
          </cell>
          <cell r="P50">
            <v>7</v>
          </cell>
          <cell r="Q50">
            <v>12</v>
          </cell>
          <cell r="R50">
            <v>3</v>
          </cell>
          <cell r="S50">
            <v>71</v>
          </cell>
          <cell r="T50">
            <v>0</v>
          </cell>
          <cell r="U50">
            <v>71</v>
          </cell>
          <cell r="V50">
            <v>133</v>
          </cell>
          <cell r="W50" t="str">
            <v>디지털 테라퓨틱스시장의 성장추세에 부합하는 서비스로 판단되나 시장에 존재하는 ADHD등의 서비스와의 차별화경쟁력과 향후 인증위한 구체적 로드맵 수립 필요함</v>
          </cell>
        </row>
        <row r="51">
          <cell r="B51">
            <v>20431925</v>
          </cell>
          <cell r="C51" t="str">
            <v>지역기반</v>
          </cell>
          <cell r="D51" t="str">
            <v>정보ㆍ통신3</v>
          </cell>
          <cell r="E51" t="str">
            <v>Enterprise AI Hub</v>
          </cell>
          <cell r="F51" t="str">
            <v>0</v>
          </cell>
          <cell r="G51" t="str">
            <v>0</v>
          </cell>
          <cell r="H51" t="str">
            <v>예비</v>
          </cell>
          <cell r="I51" t="str">
            <v>청년</v>
          </cell>
          <cell r="J51">
            <v>0</v>
          </cell>
          <cell r="K51">
            <v>8</v>
          </cell>
          <cell r="L51">
            <v>8</v>
          </cell>
          <cell r="M51">
            <v>16</v>
          </cell>
          <cell r="N51">
            <v>15</v>
          </cell>
          <cell r="O51">
            <v>8</v>
          </cell>
          <cell r="P51">
            <v>7</v>
          </cell>
          <cell r="Q51">
            <v>13</v>
          </cell>
          <cell r="R51">
            <v>3</v>
          </cell>
          <cell r="S51">
            <v>78</v>
          </cell>
          <cell r="T51">
            <v>2</v>
          </cell>
          <cell r="U51">
            <v>80</v>
          </cell>
          <cell r="V51">
            <v>34</v>
          </cell>
          <cell r="W51" t="str">
            <v>지속적 기술적 해자수립 위한 개발 로드맵 수립 및 초기 고객과 시장 진입방안 구체화 요망함.</v>
          </cell>
        </row>
        <row r="52">
          <cell r="B52">
            <v>20415825</v>
          </cell>
          <cell r="C52" t="str">
            <v>지역기반</v>
          </cell>
          <cell r="D52" t="str">
            <v>정보ㆍ통신3</v>
          </cell>
          <cell r="E52" t="str">
            <v>위성·공공데이터 기반 도시 열환경 위험 분석 및 정책 의사결정 지원 플랫폼 “HeatTwin”</v>
          </cell>
          <cell r="F52" t="str">
            <v>0</v>
          </cell>
          <cell r="G52" t="str">
            <v>0</v>
          </cell>
          <cell r="H52" t="str">
            <v>예비</v>
          </cell>
          <cell r="I52" t="str">
            <v>중장년</v>
          </cell>
          <cell r="J52">
            <v>0</v>
          </cell>
          <cell r="K52">
            <v>7</v>
          </cell>
          <cell r="L52">
            <v>7</v>
          </cell>
          <cell r="M52">
            <v>15</v>
          </cell>
          <cell r="N52">
            <v>15</v>
          </cell>
          <cell r="O52">
            <v>7</v>
          </cell>
          <cell r="P52">
            <v>7</v>
          </cell>
          <cell r="Q52">
            <v>12</v>
          </cell>
          <cell r="R52">
            <v>3</v>
          </cell>
          <cell r="S52">
            <v>73</v>
          </cell>
          <cell r="T52">
            <v>0</v>
          </cell>
          <cell r="U52">
            <v>73</v>
          </cell>
          <cell r="V52">
            <v>70</v>
          </cell>
          <cell r="W52" t="str">
            <v>공공기반이 서비스로서 현재 시장규모와 향후 성장위한 시장확대 및 다양한 서비스로의 확장가능성에 대한 전략 수립 필요함</v>
          </cell>
        </row>
        <row r="53">
          <cell r="B53">
            <v>20426432</v>
          </cell>
          <cell r="C53" t="str">
            <v>지역기반</v>
          </cell>
          <cell r="D53" t="str">
            <v>정보ㆍ통신3</v>
          </cell>
          <cell r="E53" t="str">
            <v>IoT 기반 스마트 양조 모니터링 시스템을 활용한 팹리스(Fabless) 프리미엄 전통주</v>
          </cell>
          <cell r="F53" t="str">
            <v>0</v>
          </cell>
          <cell r="G53" t="str">
            <v>0</v>
          </cell>
          <cell r="H53" t="str">
            <v>예비</v>
          </cell>
          <cell r="I53" t="str">
            <v>중장년</v>
          </cell>
          <cell r="J53">
            <v>0</v>
          </cell>
          <cell r="K53">
            <v>8</v>
          </cell>
          <cell r="L53">
            <v>8</v>
          </cell>
          <cell r="M53">
            <v>17</v>
          </cell>
          <cell r="N53">
            <v>17</v>
          </cell>
          <cell r="O53">
            <v>8</v>
          </cell>
          <cell r="P53">
            <v>7</v>
          </cell>
          <cell r="Q53">
            <v>12</v>
          </cell>
          <cell r="R53">
            <v>3</v>
          </cell>
          <cell r="S53">
            <v>80</v>
          </cell>
          <cell r="T53">
            <v>0</v>
          </cell>
          <cell r="U53">
            <v>80</v>
          </cell>
          <cell r="V53">
            <v>34</v>
          </cell>
          <cell r="W53" t="str">
            <v>펩리스 주류제조라는 새로운 제조방식을 제시하고 있음. 결국 제안사의 판매 및 마케팅 역량이 사업 성장의 주요요소이므로 지속적 성장위한 인적 및 물적 네트워크 역량 확보방안에 대한 구체화된 추진 전략 수립이 중요함</v>
          </cell>
        </row>
        <row r="54">
          <cell r="B54">
            <v>20431972</v>
          </cell>
          <cell r="C54" t="str">
            <v>지역기반</v>
          </cell>
          <cell r="D54" t="str">
            <v>정보ㆍ통신3</v>
          </cell>
          <cell r="E54" t="str">
            <v>ai기반 데이터 운영 인사이트 표준 기능이 포함된 소셜링 플랫폼 pook</v>
          </cell>
          <cell r="F54" t="str">
            <v>0</v>
          </cell>
          <cell r="G54" t="str">
            <v>0</v>
          </cell>
          <cell r="H54" t="str">
            <v>예비</v>
          </cell>
          <cell r="I54" t="str">
            <v>청년</v>
          </cell>
          <cell r="J54">
            <v>0</v>
          </cell>
          <cell r="K54">
            <v>7</v>
          </cell>
          <cell r="L54">
            <v>7</v>
          </cell>
          <cell r="M54">
            <v>13</v>
          </cell>
          <cell r="N54">
            <v>13</v>
          </cell>
          <cell r="O54">
            <v>7</v>
          </cell>
          <cell r="P54">
            <v>7</v>
          </cell>
          <cell r="Q54">
            <v>12</v>
          </cell>
          <cell r="R54">
            <v>3</v>
          </cell>
          <cell r="S54">
            <v>69</v>
          </cell>
          <cell r="T54">
            <v>0</v>
          </cell>
          <cell r="U54">
            <v>69</v>
          </cell>
          <cell r="V54">
            <v>138</v>
          </cell>
          <cell r="W54" t="str">
            <v>소셜 파티의 시장 변화를 반영한 시장의 수요를 면밀히 분석하고 향후 시장 확장을 위한 구체화딘 성장 전략의 수립이 필요함.</v>
          </cell>
        </row>
        <row r="55">
          <cell r="B55">
            <v>20401288</v>
          </cell>
          <cell r="C55" t="str">
            <v>지역기반</v>
          </cell>
          <cell r="D55" t="str">
            <v>정보ㆍ통신3</v>
          </cell>
          <cell r="E55" t="str">
            <v>중소 제조기업 기술자산 기반 기술질의·애로 처리시간 단축 AX 솔루션</v>
          </cell>
          <cell r="F55" t="str">
            <v>0</v>
          </cell>
          <cell r="G55" t="str">
            <v>0</v>
          </cell>
          <cell r="H55" t="str">
            <v>예비</v>
          </cell>
          <cell r="I55" t="str">
            <v>중장년</v>
          </cell>
          <cell r="J55">
            <v>0</v>
          </cell>
          <cell r="K55">
            <v>8</v>
          </cell>
          <cell r="L55">
            <v>8</v>
          </cell>
          <cell r="M55">
            <v>17</v>
          </cell>
          <cell r="N55">
            <v>17</v>
          </cell>
          <cell r="O55">
            <v>8</v>
          </cell>
          <cell r="P55">
            <v>7</v>
          </cell>
          <cell r="Q55">
            <v>12</v>
          </cell>
          <cell r="R55">
            <v>3</v>
          </cell>
          <cell r="S55">
            <v>80</v>
          </cell>
          <cell r="T55">
            <v>0</v>
          </cell>
          <cell r="U55">
            <v>80</v>
          </cell>
          <cell r="V55">
            <v>34</v>
          </cell>
          <cell r="W55" t="str">
            <v>기술개발의 로드맵을 구체화하고 유사서비스에 대한 비교분석을 토대로 기술 및 서비스이 해자구축 방안 수립 요망함.</v>
          </cell>
        </row>
        <row r="56">
          <cell r="B56">
            <v>20423878</v>
          </cell>
          <cell r="C56" t="str">
            <v>지역기반</v>
          </cell>
          <cell r="D56" t="str">
            <v>정보ㆍ통신3</v>
          </cell>
          <cell r="E56" t="str">
            <v>리플(Ripple)</v>
          </cell>
          <cell r="F56" t="str">
            <v>0</v>
          </cell>
          <cell r="G56" t="str">
            <v>0</v>
          </cell>
          <cell r="H56" t="str">
            <v>예비</v>
          </cell>
          <cell r="I56" t="str">
            <v>청년</v>
          </cell>
          <cell r="J56">
            <v>0</v>
          </cell>
          <cell r="K56">
            <v>9</v>
          </cell>
          <cell r="L56">
            <v>9</v>
          </cell>
          <cell r="M56">
            <v>18</v>
          </cell>
          <cell r="N56">
            <v>18</v>
          </cell>
          <cell r="O56">
            <v>9</v>
          </cell>
          <cell r="P56">
            <v>9</v>
          </cell>
          <cell r="Q56">
            <v>14</v>
          </cell>
          <cell r="R56">
            <v>4</v>
          </cell>
          <cell r="S56">
            <v>90</v>
          </cell>
          <cell r="T56">
            <v>0</v>
          </cell>
          <cell r="U56">
            <v>90</v>
          </cell>
          <cell r="V56">
            <v>2</v>
          </cell>
          <cell r="W56" t="str">
            <v xml:space="preserve">초기고객  확보  및 초기시장 진입전략 고도화필요하며 시장확장위한 마케팅 채널 확보 전략 구체화 요망함. </v>
          </cell>
        </row>
        <row r="57">
          <cell r="B57">
            <v>20423383</v>
          </cell>
          <cell r="C57" t="str">
            <v>지역기반</v>
          </cell>
          <cell r="D57" t="str">
            <v>정보ㆍ통신3</v>
          </cell>
          <cell r="E57" t="str">
            <v>일인칭(1st Person)- 고통의 원인을 이해하고 관점을 전환하는 멘탈케어 서비스</v>
          </cell>
          <cell r="F57" t="str">
            <v>0</v>
          </cell>
          <cell r="G57" t="str">
            <v>0</v>
          </cell>
          <cell r="H57" t="str">
            <v>예비</v>
          </cell>
          <cell r="I57" t="str">
            <v>중장년</v>
          </cell>
          <cell r="J57">
            <v>0</v>
          </cell>
          <cell r="K57">
            <v>7</v>
          </cell>
          <cell r="L57">
            <v>7</v>
          </cell>
          <cell r="M57">
            <v>12</v>
          </cell>
          <cell r="N57">
            <v>12</v>
          </cell>
          <cell r="O57">
            <v>7</v>
          </cell>
          <cell r="P57">
            <v>7</v>
          </cell>
          <cell r="Q57">
            <v>12</v>
          </cell>
          <cell r="R57">
            <v>3</v>
          </cell>
          <cell r="S57">
            <v>67</v>
          </cell>
          <cell r="T57">
            <v>0</v>
          </cell>
          <cell r="U57">
            <v>67</v>
          </cell>
          <cell r="V57">
            <v>166</v>
          </cell>
          <cell r="W57" t="str">
            <v>디지털 멘탈케어 시장의 성장속도가 느리므로 유사 서비스에 대한 차별화경쟁력을 조기에 확보하기위한 서비스개발 로드맵 및 고객 전달의 가치에 대한 확고한 아이덴터티 수립 전략이 필요하함.</v>
          </cell>
        </row>
        <row r="58">
          <cell r="B58">
            <v>20412983</v>
          </cell>
          <cell r="C58" t="str">
            <v>지역기반</v>
          </cell>
          <cell r="D58" t="str">
            <v>정보ㆍ통신3</v>
          </cell>
          <cell r="E58" t="str">
            <v>지능형 데이터 기반의 B2B 건자재 유통 플랫폼</v>
          </cell>
          <cell r="F58" t="str">
            <v>0</v>
          </cell>
          <cell r="G58" t="str">
            <v>0</v>
          </cell>
          <cell r="H58" t="str">
            <v>예비</v>
          </cell>
          <cell r="I58" t="str">
            <v>청년</v>
          </cell>
          <cell r="J58">
            <v>0</v>
          </cell>
          <cell r="K58">
            <v>7</v>
          </cell>
          <cell r="L58">
            <v>7</v>
          </cell>
          <cell r="M58">
            <v>12</v>
          </cell>
          <cell r="N58">
            <v>12</v>
          </cell>
          <cell r="O58">
            <v>7</v>
          </cell>
          <cell r="P58">
            <v>7</v>
          </cell>
          <cell r="Q58">
            <v>12</v>
          </cell>
          <cell r="R58">
            <v>3</v>
          </cell>
          <cell r="S58">
            <v>67</v>
          </cell>
          <cell r="T58">
            <v>2</v>
          </cell>
          <cell r="U58">
            <v>69</v>
          </cell>
          <cell r="V58">
            <v>138</v>
          </cell>
          <cell r="W58" t="str">
            <v>유사서비스와의 경쟁력 비교 및 초기고객 확보와 시장진입전략에 대한 구체화된 추진전략 수립 방안 필요함</v>
          </cell>
        </row>
        <row r="59">
          <cell r="B59">
            <v>20431640</v>
          </cell>
          <cell r="C59" t="str">
            <v>지역기반</v>
          </cell>
          <cell r="D59" t="str">
            <v>정보ㆍ통신3</v>
          </cell>
          <cell r="E59" t="str">
            <v>HOME MEAL  : AI매칭기술이 적용된 일상 식사 공유를 통한 글로벌 소셜 다이닝 및 관계 형성 플랫폼</v>
          </cell>
          <cell r="F59" t="str">
            <v>0</v>
          </cell>
          <cell r="G59" t="str">
            <v>0</v>
          </cell>
          <cell r="H59" t="str">
            <v>예비</v>
          </cell>
          <cell r="I59" t="str">
            <v>중장년</v>
          </cell>
          <cell r="J59">
            <v>0</v>
          </cell>
          <cell r="K59">
            <v>7</v>
          </cell>
          <cell r="L59">
            <v>7</v>
          </cell>
          <cell r="M59">
            <v>12</v>
          </cell>
          <cell r="N59">
            <v>11</v>
          </cell>
          <cell r="O59">
            <v>7</v>
          </cell>
          <cell r="P59">
            <v>7</v>
          </cell>
          <cell r="Q59">
            <v>12</v>
          </cell>
          <cell r="R59">
            <v>3</v>
          </cell>
          <cell r="S59">
            <v>66</v>
          </cell>
          <cell r="T59">
            <v>0</v>
          </cell>
          <cell r="U59">
            <v>66</v>
          </cell>
          <cell r="V59">
            <v>181</v>
          </cell>
          <cell r="W59" t="str">
            <v>시장에 존재하는 유사서비스와의 경쟁력 비교와 제공할 서비스의  고객가치에 대한 명확한 아이덴터티 수립 전략 필요함</v>
          </cell>
        </row>
        <row r="60">
          <cell r="B60">
            <v>20419462</v>
          </cell>
          <cell r="C60" t="str">
            <v>지역기반</v>
          </cell>
          <cell r="D60" t="str">
            <v>정보ㆍ통신3</v>
          </cell>
          <cell r="E60" t="str">
            <v>누루구루: AI 응용 기반 차·다구 경험 서비스플랫폼형 커머스</v>
          </cell>
          <cell r="F60" t="str">
            <v>0</v>
          </cell>
          <cell r="G60" t="str">
            <v>0</v>
          </cell>
          <cell r="H60" t="str">
            <v>예비</v>
          </cell>
          <cell r="I60" t="str">
            <v>청년</v>
          </cell>
          <cell r="J60">
            <v>0</v>
          </cell>
          <cell r="K60">
            <v>6</v>
          </cell>
          <cell r="L60">
            <v>6</v>
          </cell>
          <cell r="M60">
            <v>12</v>
          </cell>
          <cell r="N60">
            <v>12</v>
          </cell>
          <cell r="O60">
            <v>7</v>
          </cell>
          <cell r="P60">
            <v>6</v>
          </cell>
          <cell r="Q60">
            <v>12</v>
          </cell>
          <cell r="R60">
            <v>3</v>
          </cell>
          <cell r="S60">
            <v>64</v>
          </cell>
          <cell r="T60">
            <v>0</v>
          </cell>
          <cell r="U60">
            <v>64</v>
          </cell>
          <cell r="V60">
            <v>193</v>
          </cell>
          <cell r="W60" t="str">
            <v>시장의 니즈분석와 고객의 수용성변화에 따른 사업화 및 수익성 분석을 보완할 필요가 있음</v>
          </cell>
        </row>
        <row r="61">
          <cell r="B61">
            <v>20427423</v>
          </cell>
          <cell r="C61" t="str">
            <v>지역기반</v>
          </cell>
          <cell r="D61" t="str">
            <v>정보ㆍ통신3</v>
          </cell>
          <cell r="E61" t="str">
            <v xml:space="preserve">레바트(LEVART): 인바운드 관광 공급망 데이터 자산화를 위한  AI 기반 견적 자동화 및 B2B DX 통합 플랫폼 </v>
          </cell>
          <cell r="F61" t="str">
            <v>0</v>
          </cell>
          <cell r="G61" t="str">
            <v>0</v>
          </cell>
          <cell r="H61" t="str">
            <v>예비</v>
          </cell>
          <cell r="I61" t="str">
            <v>중장년</v>
          </cell>
          <cell r="J61">
            <v>0</v>
          </cell>
          <cell r="K61">
            <v>7</v>
          </cell>
          <cell r="L61">
            <v>7</v>
          </cell>
          <cell r="M61">
            <v>13</v>
          </cell>
          <cell r="N61">
            <v>13</v>
          </cell>
          <cell r="O61">
            <v>7</v>
          </cell>
          <cell r="P61">
            <v>7</v>
          </cell>
          <cell r="Q61">
            <v>12</v>
          </cell>
          <cell r="R61">
            <v>3</v>
          </cell>
          <cell r="S61">
            <v>69</v>
          </cell>
          <cell r="T61">
            <v>0</v>
          </cell>
          <cell r="U61">
            <v>69</v>
          </cell>
          <cell r="V61">
            <v>138</v>
          </cell>
          <cell r="W61" t="str">
            <v>제안자의 관광산업관련 경험이 확인되지 않으므로 시장의 변화와 수요에 대한 깊은 분석과 통찰을 기반으로 면밀한 서비스 개발 로드맵이 수립되어야함.</v>
          </cell>
        </row>
        <row r="62">
          <cell r="B62">
            <v>20427699</v>
          </cell>
          <cell r="C62" t="str">
            <v>지역기반</v>
          </cell>
          <cell r="D62" t="str">
            <v>정보ㆍ통신3</v>
          </cell>
          <cell r="E62" t="str">
            <v>음원 표절 리스크를 해결하기 위한 AI 음원 유사도 분석 SW 개발</v>
          </cell>
          <cell r="F62" t="str">
            <v>0</v>
          </cell>
          <cell r="G62" t="str">
            <v>0</v>
          </cell>
          <cell r="H62" t="str">
            <v>예비</v>
          </cell>
          <cell r="I62" t="str">
            <v>청년</v>
          </cell>
          <cell r="J62">
            <v>0</v>
          </cell>
          <cell r="K62">
            <v>7</v>
          </cell>
          <cell r="L62">
            <v>7</v>
          </cell>
          <cell r="M62">
            <v>15</v>
          </cell>
          <cell r="N62">
            <v>15</v>
          </cell>
          <cell r="O62">
            <v>7</v>
          </cell>
          <cell r="P62">
            <v>7</v>
          </cell>
          <cell r="Q62">
            <v>12</v>
          </cell>
          <cell r="R62">
            <v>3</v>
          </cell>
          <cell r="S62">
            <v>73</v>
          </cell>
          <cell r="T62">
            <v>0</v>
          </cell>
          <cell r="U62">
            <v>73</v>
          </cell>
          <cell r="V62">
            <v>70</v>
          </cell>
          <cell r="W62" t="str">
            <v>유사서비스대비 경쟁력 분석 보완 필요하며 기술적 우위에 대한 이론적 및 실체적 객관성 확보방안 보완 필요.</v>
          </cell>
        </row>
        <row r="63">
          <cell r="B63">
            <v>20423222</v>
          </cell>
          <cell r="C63" t="str">
            <v>지역기반</v>
          </cell>
          <cell r="D63" t="str">
            <v>정보ㆍ통신3</v>
          </cell>
          <cell r="E63" t="str">
            <v>이메일 및 채팅 분석과 비정형 메모의 ‘AI 자동 구조화’로 업무 기획 시간을 절감하고, ‘역량 맵핑’으로 실행과 평가를 통합하는 실무자 중심의 성과관리 SaaS (B2C→B2B확장형), Growork</v>
          </cell>
          <cell r="F63" t="str">
            <v>0</v>
          </cell>
          <cell r="G63" t="str">
            <v>0</v>
          </cell>
          <cell r="H63" t="str">
            <v>예비</v>
          </cell>
          <cell r="I63" t="str">
            <v>청년</v>
          </cell>
          <cell r="J63">
            <v>0</v>
          </cell>
          <cell r="K63">
            <v>7</v>
          </cell>
          <cell r="L63">
            <v>7</v>
          </cell>
          <cell r="M63">
            <v>15</v>
          </cell>
          <cell r="N63">
            <v>15</v>
          </cell>
          <cell r="O63">
            <v>7</v>
          </cell>
          <cell r="P63">
            <v>7</v>
          </cell>
          <cell r="Q63">
            <v>12</v>
          </cell>
          <cell r="R63">
            <v>3</v>
          </cell>
          <cell r="S63">
            <v>73</v>
          </cell>
          <cell r="T63">
            <v>2</v>
          </cell>
          <cell r="U63">
            <v>75</v>
          </cell>
          <cell r="V63">
            <v>51</v>
          </cell>
          <cell r="W63" t="str">
            <v>시장의 니즈분석와 고객의 수용성변화에 따른 사업화 및 수익성 분석을 보완할 필요가 있음</v>
          </cell>
        </row>
        <row r="64">
          <cell r="B64">
            <v>20406311</v>
          </cell>
          <cell r="C64" t="str">
            <v>지역기반</v>
          </cell>
          <cell r="D64" t="str">
            <v>정보ㆍ통신3</v>
          </cell>
          <cell r="E64" t="str">
            <v>AI 성분 분석 기술이 적용된 반려묘 맞춤 사료/간식 큐레이션 플랫폼 inPAWmation</v>
          </cell>
          <cell r="F64" t="str">
            <v>0</v>
          </cell>
          <cell r="G64" t="str">
            <v>0</v>
          </cell>
          <cell r="H64" t="str">
            <v>예비</v>
          </cell>
          <cell r="I64" t="str">
            <v>청년</v>
          </cell>
          <cell r="J64">
            <v>0</v>
          </cell>
          <cell r="K64">
            <v>7</v>
          </cell>
          <cell r="L64">
            <v>7</v>
          </cell>
          <cell r="M64">
            <v>13</v>
          </cell>
          <cell r="N64">
            <v>12</v>
          </cell>
          <cell r="O64">
            <v>7</v>
          </cell>
          <cell r="P64">
            <v>7</v>
          </cell>
          <cell r="Q64">
            <v>12</v>
          </cell>
          <cell r="R64">
            <v>3</v>
          </cell>
          <cell r="S64">
            <v>68</v>
          </cell>
          <cell r="T64">
            <v>0</v>
          </cell>
          <cell r="U64">
            <v>68</v>
          </cell>
          <cell r="V64">
            <v>148</v>
          </cell>
          <cell r="W64" t="str">
            <v>반려묘시장의 레드오션화에 대비한 제안서비스의 경쟁력 및 소비자 수용성에 대한 면밀한 선행적분석이 필요힘.</v>
          </cell>
        </row>
        <row r="65">
          <cell r="B65">
            <v>20426370</v>
          </cell>
          <cell r="C65" t="str">
            <v>지역기반</v>
          </cell>
          <cell r="D65" t="str">
            <v>정보ㆍ통신3</v>
          </cell>
          <cell r="E65" t="str">
            <v>RE:BLOOM</v>
          </cell>
          <cell r="F65" t="str">
            <v>0</v>
          </cell>
          <cell r="G65" t="str">
            <v>0</v>
          </cell>
          <cell r="H65" t="str">
            <v>예비</v>
          </cell>
          <cell r="I65" t="str">
            <v>청년</v>
          </cell>
          <cell r="J65">
            <v>0</v>
          </cell>
          <cell r="K65">
            <v>7</v>
          </cell>
          <cell r="L65">
            <v>7</v>
          </cell>
          <cell r="M65">
            <v>15</v>
          </cell>
          <cell r="N65">
            <v>15</v>
          </cell>
          <cell r="O65">
            <v>7</v>
          </cell>
          <cell r="P65">
            <v>7</v>
          </cell>
          <cell r="Q65">
            <v>12</v>
          </cell>
          <cell r="R65">
            <v>3</v>
          </cell>
          <cell r="S65">
            <v>73</v>
          </cell>
          <cell r="T65">
            <v>0</v>
          </cell>
          <cell r="U65">
            <v>73</v>
          </cell>
          <cell r="V65">
            <v>70</v>
          </cell>
          <cell r="W65" t="str">
            <v>유사서비스에 대한 비교경쟁력 분석과 시장의 니즈와 수요변화에 대한 면밀한 분석을 기반으로 서비스의 수용성과 가격정책에 대한 보완이 필요함.</v>
          </cell>
        </row>
        <row r="66">
          <cell r="B66">
            <v>20423944</v>
          </cell>
          <cell r="C66" t="str">
            <v>지역기반</v>
          </cell>
          <cell r="D66" t="str">
            <v>정보ㆍ통신3</v>
          </cell>
          <cell r="E66" t="str">
            <v>AI 다국어 번역 기술이 적용된 외국인 노동자 정보 공유 플랫폼</v>
          </cell>
          <cell r="F66" t="str">
            <v>0</v>
          </cell>
          <cell r="G66" t="str">
            <v>0</v>
          </cell>
          <cell r="H66" t="str">
            <v>예비</v>
          </cell>
          <cell r="I66" t="str">
            <v>청년</v>
          </cell>
          <cell r="J66">
            <v>0</v>
          </cell>
          <cell r="K66">
            <v>7</v>
          </cell>
          <cell r="L66">
            <v>7</v>
          </cell>
          <cell r="M66">
            <v>15</v>
          </cell>
          <cell r="N66">
            <v>15</v>
          </cell>
          <cell r="O66">
            <v>7</v>
          </cell>
          <cell r="P66">
            <v>7</v>
          </cell>
          <cell r="Q66">
            <v>12</v>
          </cell>
          <cell r="R66">
            <v>3</v>
          </cell>
          <cell r="S66">
            <v>73</v>
          </cell>
          <cell r="T66">
            <v>0</v>
          </cell>
          <cell r="U66">
            <v>73</v>
          </cell>
          <cell r="V66">
            <v>70</v>
          </cell>
          <cell r="W66" t="str">
            <v xml:space="preserve">초기고객 및 시장진입위한 구체적 마케팅 방안 수립 및 초기고객에 대한 명확한 정의와 수익화 모델에 대한 추가 보완이 요구됨. </v>
          </cell>
        </row>
        <row r="67">
          <cell r="B67">
            <v>20419016</v>
          </cell>
          <cell r="C67" t="str">
            <v>지역기반</v>
          </cell>
          <cell r="D67" t="str">
            <v>정보ㆍ통신3</v>
          </cell>
          <cell r="E67" t="str">
            <v>행동·성향 데이터 기반 AI 분석으로 효율적인 관계 형성을 돕는 맞춤형 커뮤니티 서비스, U,ram(유람) - Universe, Report About Me</v>
          </cell>
          <cell r="F67" t="str">
            <v>0</v>
          </cell>
          <cell r="G67" t="str">
            <v>0</v>
          </cell>
          <cell r="H67" t="str">
            <v>예비</v>
          </cell>
          <cell r="I67" t="str">
            <v>청년</v>
          </cell>
          <cell r="J67">
            <v>0</v>
          </cell>
          <cell r="K67">
            <v>8</v>
          </cell>
          <cell r="L67">
            <v>8</v>
          </cell>
          <cell r="M67">
            <v>16</v>
          </cell>
          <cell r="N67">
            <v>16</v>
          </cell>
          <cell r="O67">
            <v>8</v>
          </cell>
          <cell r="P67">
            <v>8</v>
          </cell>
          <cell r="Q67">
            <v>13</v>
          </cell>
          <cell r="R67">
            <v>3</v>
          </cell>
          <cell r="S67">
            <v>80</v>
          </cell>
          <cell r="T67">
            <v>0</v>
          </cell>
          <cell r="U67">
            <v>80</v>
          </cell>
          <cell r="V67">
            <v>34</v>
          </cell>
          <cell r="W67" t="str">
            <v xml:space="preserve">후발 주자로서 기존 시장으로의 진입전략의 구체화와 커뮤니티기반으로의 확장에 대한 시장의 수용성 면밀 분석 요망됨. </v>
          </cell>
        </row>
        <row r="68">
          <cell r="B68">
            <v>20425068</v>
          </cell>
          <cell r="C68" t="str">
            <v>지역기반</v>
          </cell>
          <cell r="D68" t="str">
            <v>정보ㆍ통신3</v>
          </cell>
          <cell r="E68" t="str">
            <v>노후 미니태양광 설비 점검 데이터 기반 유지·철거 판단 플랫폼</v>
          </cell>
          <cell r="F68" t="str">
            <v>0</v>
          </cell>
          <cell r="G68" t="str">
            <v>0</v>
          </cell>
          <cell r="H68" t="str">
            <v>예비</v>
          </cell>
          <cell r="I68" t="str">
            <v>청년</v>
          </cell>
          <cell r="J68">
            <v>0</v>
          </cell>
          <cell r="K68">
            <v>7</v>
          </cell>
          <cell r="L68">
            <v>7</v>
          </cell>
          <cell r="M68">
            <v>15</v>
          </cell>
          <cell r="N68">
            <v>15</v>
          </cell>
          <cell r="O68">
            <v>7</v>
          </cell>
          <cell r="P68">
            <v>7</v>
          </cell>
          <cell r="Q68">
            <v>12</v>
          </cell>
          <cell r="R68">
            <v>3</v>
          </cell>
          <cell r="S68">
            <v>73</v>
          </cell>
          <cell r="T68">
            <v>0</v>
          </cell>
          <cell r="U68">
            <v>73</v>
          </cell>
          <cell r="V68">
            <v>70</v>
          </cell>
          <cell r="W68" t="str">
            <v>초기고객을 명확히하고 초기시장의 진입전략 구체화와 향후 연도별 성장에 따른 매출액의 예상액을 추정하여 수립필요함. 또한 현재의 예상시장 규모를 추정하여 보완하기 바람.</v>
          </cell>
        </row>
        <row r="69">
          <cell r="B69">
            <v>20425198</v>
          </cell>
          <cell r="C69" t="str">
            <v>지역기반</v>
          </cell>
          <cell r="D69" t="str">
            <v>정보ㆍ통신3</v>
          </cell>
          <cell r="E69" t="str">
            <v>마이크로 포토 스팟 공유 및 오버레이 인증샷 가이드 플랫폼 모바일 앱 개발</v>
          </cell>
          <cell r="F69" t="str">
            <v>0</v>
          </cell>
          <cell r="G69" t="str">
            <v>0</v>
          </cell>
          <cell r="H69" t="str">
            <v>예비</v>
          </cell>
          <cell r="I69" t="str">
            <v>청년</v>
          </cell>
          <cell r="J69">
            <v>0</v>
          </cell>
          <cell r="K69">
            <v>7</v>
          </cell>
          <cell r="L69">
            <v>7</v>
          </cell>
          <cell r="M69">
            <v>15</v>
          </cell>
          <cell r="N69">
            <v>15</v>
          </cell>
          <cell r="O69">
            <v>7</v>
          </cell>
          <cell r="P69">
            <v>7</v>
          </cell>
          <cell r="Q69">
            <v>12</v>
          </cell>
          <cell r="R69">
            <v>3</v>
          </cell>
          <cell r="S69">
            <v>73</v>
          </cell>
          <cell r="T69">
            <v>2</v>
          </cell>
          <cell r="U69">
            <v>75</v>
          </cell>
          <cell r="V69">
            <v>51</v>
          </cell>
          <cell r="W69" t="str">
            <v>시장의 니즈와 변화를 면밀히 분석하여 이를 시장의 규모와 성장전략에 반영하기위한 시장진입전략 및 마케팅 전략 수립 필요함.</v>
          </cell>
        </row>
        <row r="70">
          <cell r="B70">
            <v>20417194</v>
          </cell>
          <cell r="C70" t="str">
            <v>지역기반</v>
          </cell>
          <cell r="D70" t="str">
            <v>정보ㆍ통신3</v>
          </cell>
          <cell r="E70" t="str">
            <v>AI 기반 공간 맞춤형 아트워크 큐레이팅·프린팅 서비스</v>
          </cell>
          <cell r="F70" t="str">
            <v>0</v>
          </cell>
          <cell r="G70" t="str">
            <v>0</v>
          </cell>
          <cell r="H70" t="str">
            <v>예비</v>
          </cell>
          <cell r="I70" t="str">
            <v>청년</v>
          </cell>
          <cell r="J70">
            <v>0</v>
          </cell>
          <cell r="K70">
            <v>7</v>
          </cell>
          <cell r="L70">
            <v>7</v>
          </cell>
          <cell r="M70">
            <v>15</v>
          </cell>
          <cell r="N70">
            <v>15</v>
          </cell>
          <cell r="O70">
            <v>7</v>
          </cell>
          <cell r="P70">
            <v>7</v>
          </cell>
          <cell r="Q70">
            <v>12</v>
          </cell>
          <cell r="R70">
            <v>3</v>
          </cell>
          <cell r="S70">
            <v>73</v>
          </cell>
          <cell r="T70">
            <v>0</v>
          </cell>
          <cell r="U70">
            <v>73</v>
          </cell>
          <cell r="V70">
            <v>70</v>
          </cell>
          <cell r="W70" t="str">
            <v>유사서비스와의 차별화 경쟁력 확보방안 수립 및 초기고객의 명확화와 시장진입방안에 대한 구체화 방안 수립 필요함</v>
          </cell>
        </row>
        <row r="71">
          <cell r="B71">
            <v>20424698</v>
          </cell>
          <cell r="C71" t="str">
            <v>지역기반</v>
          </cell>
          <cell r="D71" t="str">
            <v>정보ㆍ통신3</v>
          </cell>
          <cell r="E71" t="str">
            <v>AI 실거래 데이터 기반 인플루언서 적정 단가 산출 및 다이렉트 매칭 플랫폼</v>
          </cell>
          <cell r="F71" t="str">
            <v>0</v>
          </cell>
          <cell r="G71" t="str">
            <v>0</v>
          </cell>
          <cell r="H71" t="str">
            <v>예비</v>
          </cell>
          <cell r="I71" t="str">
            <v>청년</v>
          </cell>
          <cell r="J71">
            <v>0</v>
          </cell>
          <cell r="K71">
            <v>9</v>
          </cell>
          <cell r="L71">
            <v>9</v>
          </cell>
          <cell r="M71">
            <v>18</v>
          </cell>
          <cell r="N71">
            <v>18</v>
          </cell>
          <cell r="O71">
            <v>9</v>
          </cell>
          <cell r="P71">
            <v>9</v>
          </cell>
          <cell r="Q71">
            <v>14</v>
          </cell>
          <cell r="R71">
            <v>4</v>
          </cell>
          <cell r="S71">
            <v>90</v>
          </cell>
          <cell r="T71">
            <v>0</v>
          </cell>
          <cell r="U71">
            <v>90</v>
          </cell>
          <cell r="V71">
            <v>2</v>
          </cell>
          <cell r="W71" t="str">
            <v>기존 시장에서 대행사의 저항을 극복할 수있는 초기시장 진입전략 정교화 필요함.</v>
          </cell>
        </row>
        <row r="72">
          <cell r="B72">
            <v>20416698</v>
          </cell>
          <cell r="C72" t="str">
            <v>지역기반</v>
          </cell>
          <cell r="D72" t="str">
            <v>정보ㆍ통신3</v>
          </cell>
          <cell r="E72" t="str">
            <v>개인 투자자가 30초 만에 이해할 수 있는 AI 전자공시 요약·인사이트 구독 앱</v>
          </cell>
          <cell r="F72" t="str">
            <v>0</v>
          </cell>
          <cell r="G72" t="str">
            <v>0</v>
          </cell>
          <cell r="H72" t="str">
            <v>예비</v>
          </cell>
          <cell r="I72" t="str">
            <v>중장년</v>
          </cell>
          <cell r="J72">
            <v>0</v>
          </cell>
          <cell r="K72">
            <v>7</v>
          </cell>
          <cell r="L72">
            <v>7</v>
          </cell>
          <cell r="M72">
            <v>13</v>
          </cell>
          <cell r="N72">
            <v>13</v>
          </cell>
          <cell r="O72">
            <v>7</v>
          </cell>
          <cell r="P72">
            <v>7</v>
          </cell>
          <cell r="Q72">
            <v>12</v>
          </cell>
          <cell r="R72">
            <v>3</v>
          </cell>
          <cell r="S72">
            <v>69</v>
          </cell>
          <cell r="T72">
            <v>0</v>
          </cell>
          <cell r="U72">
            <v>69</v>
          </cell>
          <cell r="V72">
            <v>138</v>
          </cell>
          <cell r="W72" t="str">
            <v>초기고객 확보 및 시장의 수용성을 고려한 서비스 개발과 초기시장 진입전략 구체화 필요</v>
          </cell>
        </row>
        <row r="73">
          <cell r="B73">
            <v>20426148</v>
          </cell>
          <cell r="C73" t="str">
            <v>지역기반</v>
          </cell>
          <cell r="D73" t="str">
            <v>정보ㆍ통신3</v>
          </cell>
          <cell r="E73" t="str">
            <v>소상공인에게는 매출전환 콘텐츠를, 청년에게는 실무·수익화를 연결하는 양면 콘텐츠 운영 플랫폼, 컨테니파이</v>
          </cell>
          <cell r="F73" t="str">
            <v>0</v>
          </cell>
          <cell r="G73" t="str">
            <v>0</v>
          </cell>
          <cell r="H73" t="str">
            <v>예비</v>
          </cell>
          <cell r="I73" t="str">
            <v>청년</v>
          </cell>
          <cell r="J73">
            <v>0</v>
          </cell>
          <cell r="K73">
            <v>9</v>
          </cell>
          <cell r="L73">
            <v>9</v>
          </cell>
          <cell r="M73">
            <v>17</v>
          </cell>
          <cell r="N73">
            <v>17</v>
          </cell>
          <cell r="O73">
            <v>9</v>
          </cell>
          <cell r="P73">
            <v>9</v>
          </cell>
          <cell r="Q73">
            <v>14</v>
          </cell>
          <cell r="R73">
            <v>4</v>
          </cell>
          <cell r="S73">
            <v>88</v>
          </cell>
          <cell r="T73">
            <v>2</v>
          </cell>
          <cell r="U73">
            <v>90</v>
          </cell>
          <cell r="V73">
            <v>2</v>
          </cell>
          <cell r="W73" t="str">
            <v>시장의 수요가 존재함을 인지하나 구체화된 시장규모의 분석이 필요하며 향후 시장확대위한 서비스 포트폴리오의 다양화방안 수립 필요함</v>
          </cell>
        </row>
        <row r="74">
          <cell r="B74">
            <v>20412588</v>
          </cell>
          <cell r="C74" t="str">
            <v>지역기반</v>
          </cell>
          <cell r="D74" t="str">
            <v>정보ㆍ통신3</v>
          </cell>
          <cell r="E74" t="str">
            <v>건강수명 연장을 위한 능동형 AI 기반 초개인화 헬스케어 플랫폼</v>
          </cell>
          <cell r="F74" t="str">
            <v>0</v>
          </cell>
          <cell r="G74" t="str">
            <v>0</v>
          </cell>
          <cell r="H74" t="str">
            <v>예비</v>
          </cell>
          <cell r="I74" t="str">
            <v>중장년</v>
          </cell>
          <cell r="J74">
            <v>0</v>
          </cell>
          <cell r="K74">
            <v>7</v>
          </cell>
          <cell r="L74">
            <v>7</v>
          </cell>
          <cell r="M74">
            <v>13</v>
          </cell>
          <cell r="N74">
            <v>12</v>
          </cell>
          <cell r="O74">
            <v>7</v>
          </cell>
          <cell r="P74">
            <v>7</v>
          </cell>
          <cell r="Q74">
            <v>12</v>
          </cell>
          <cell r="R74">
            <v>3</v>
          </cell>
          <cell r="S74">
            <v>68</v>
          </cell>
          <cell r="T74">
            <v>0</v>
          </cell>
          <cell r="U74">
            <v>68</v>
          </cell>
          <cell r="V74">
            <v>148</v>
          </cell>
          <cell r="W74" t="str">
            <v>유사서비스와의 차별화 경쟁력 확보방안 수립 및 초기고객의 명확화와 시장진입방안에 대한 구체화 방안 수립 필요함</v>
          </cell>
        </row>
        <row r="75">
          <cell r="B75">
            <v>20428433</v>
          </cell>
          <cell r="C75" t="str">
            <v>지역기반</v>
          </cell>
          <cell r="D75" t="str">
            <v>정보ㆍ통신3</v>
          </cell>
          <cell r="E75" t="str">
            <v>AI 기반 노코드 통계 분석 및 자동 리포팅 통합 플랫폼</v>
          </cell>
          <cell r="F75" t="str">
            <v>0</v>
          </cell>
          <cell r="G75" t="str">
            <v>0</v>
          </cell>
          <cell r="H75" t="str">
            <v>예비</v>
          </cell>
          <cell r="I75" t="str">
            <v>청년</v>
          </cell>
          <cell r="J75">
            <v>0</v>
          </cell>
          <cell r="K75">
            <v>7</v>
          </cell>
          <cell r="L75">
            <v>7</v>
          </cell>
          <cell r="M75">
            <v>15</v>
          </cell>
          <cell r="N75">
            <v>15</v>
          </cell>
          <cell r="O75">
            <v>7</v>
          </cell>
          <cell r="P75">
            <v>7</v>
          </cell>
          <cell r="Q75">
            <v>12</v>
          </cell>
          <cell r="R75">
            <v>3</v>
          </cell>
          <cell r="S75">
            <v>73</v>
          </cell>
          <cell r="T75">
            <v>0</v>
          </cell>
          <cell r="U75">
            <v>73</v>
          </cell>
          <cell r="V75">
            <v>70</v>
          </cell>
          <cell r="W75" t="str">
            <v>시장의 수요와 현장 니즈의 변화를 반영한 초기고객 및 시장진입전략 구체화 필요함.</v>
          </cell>
        </row>
        <row r="76">
          <cell r="B76">
            <v>20418789</v>
          </cell>
          <cell r="C76" t="str">
            <v>지역기반</v>
          </cell>
          <cell r="D76" t="str">
            <v>정보ㆍ통신3</v>
          </cell>
          <cell r="E76" t="str">
            <v>생성형 AI 기반 영상 제작 스튜디오 및 유통을 위한 All-in-One 플랫폼</v>
          </cell>
          <cell r="F76" t="str">
            <v>0</v>
          </cell>
          <cell r="G76" t="str">
            <v>0</v>
          </cell>
          <cell r="H76" t="str">
            <v>예비</v>
          </cell>
          <cell r="I76" t="str">
            <v>중장년</v>
          </cell>
          <cell r="J76">
            <v>0</v>
          </cell>
          <cell r="K76">
            <v>7</v>
          </cell>
          <cell r="L76">
            <v>7</v>
          </cell>
          <cell r="M76">
            <v>16</v>
          </cell>
          <cell r="N76">
            <v>16</v>
          </cell>
          <cell r="O76">
            <v>7</v>
          </cell>
          <cell r="P76">
            <v>7</v>
          </cell>
          <cell r="Q76">
            <v>12</v>
          </cell>
          <cell r="R76">
            <v>3</v>
          </cell>
          <cell r="S76">
            <v>75</v>
          </cell>
          <cell r="T76">
            <v>0</v>
          </cell>
          <cell r="U76">
            <v>75</v>
          </cell>
          <cell r="V76">
            <v>51</v>
          </cell>
          <cell r="W76" t="str">
            <v>초기고객과 시장을 명확히하고 시장진입위한 구체화된 마케팅전략 수립 필요함</v>
          </cell>
        </row>
        <row r="77">
          <cell r="B77">
            <v>20427663</v>
          </cell>
          <cell r="C77" t="str">
            <v>지역기반</v>
          </cell>
          <cell r="D77" t="str">
            <v>정보ㆍ통신3</v>
          </cell>
          <cell r="E77" t="str">
            <v>학사 행정 자동화 솔루션을 적용한 인도 대학생 대상 K-Culture 단기 연수 통합 관리 플랫폼</v>
          </cell>
          <cell r="F77" t="str">
            <v>0</v>
          </cell>
          <cell r="G77" t="str">
            <v>0</v>
          </cell>
          <cell r="H77" t="str">
            <v>예비</v>
          </cell>
          <cell r="I77" t="str">
            <v>청년</v>
          </cell>
          <cell r="J77">
            <v>0</v>
          </cell>
          <cell r="K77">
            <v>7</v>
          </cell>
          <cell r="L77">
            <v>7</v>
          </cell>
          <cell r="M77">
            <v>12</v>
          </cell>
          <cell r="N77">
            <v>12</v>
          </cell>
          <cell r="O77">
            <v>7</v>
          </cell>
          <cell r="P77">
            <v>6</v>
          </cell>
          <cell r="Q77">
            <v>12</v>
          </cell>
          <cell r="R77">
            <v>3</v>
          </cell>
          <cell r="S77">
            <v>66</v>
          </cell>
          <cell r="T77">
            <v>2</v>
          </cell>
          <cell r="U77">
            <v>68</v>
          </cell>
          <cell r="V77">
            <v>148</v>
          </cell>
          <cell r="W77" t="str">
            <v>시장의 니즈와 변호를 면밀히 분석하여 이를 시장의 규모와 성장전략에 반영하기위한 시장진입전략 및 마케팅 전략 수립 필요함.</v>
          </cell>
        </row>
        <row r="78">
          <cell r="B78">
            <v>20402837</v>
          </cell>
          <cell r="C78" t="str">
            <v>지역기반</v>
          </cell>
          <cell r="D78" t="str">
            <v>정보ㆍ통신3</v>
          </cell>
          <cell r="E78" t="str">
            <v>1,024만 시니어(만 65세 이상)를 위한 라이프(병원 동행, 스마트 디바이스 학습 등)개선 어플리케이션</v>
          </cell>
          <cell r="F78" t="str">
            <v>0</v>
          </cell>
          <cell r="G78" t="str">
            <v>0</v>
          </cell>
          <cell r="H78" t="str">
            <v>예비</v>
          </cell>
          <cell r="I78" t="str">
            <v>청년</v>
          </cell>
          <cell r="J78">
            <v>0</v>
          </cell>
          <cell r="K78">
            <v>7</v>
          </cell>
          <cell r="L78">
            <v>7</v>
          </cell>
          <cell r="M78">
            <v>13</v>
          </cell>
          <cell r="N78">
            <v>12</v>
          </cell>
          <cell r="O78">
            <v>7</v>
          </cell>
          <cell r="P78">
            <v>6</v>
          </cell>
          <cell r="Q78">
            <v>12</v>
          </cell>
          <cell r="R78">
            <v>3</v>
          </cell>
          <cell r="S78">
            <v>67</v>
          </cell>
          <cell r="T78">
            <v>0</v>
          </cell>
          <cell r="U78">
            <v>67</v>
          </cell>
          <cell r="V78">
            <v>166</v>
          </cell>
          <cell r="W78" t="str">
            <v>시장의 수요와 현장 니즈의 변화를 반영한 초기고객 및 시장진입전략 구체화 필요함</v>
          </cell>
        </row>
        <row r="79">
          <cell r="B79">
            <v>20418266</v>
          </cell>
          <cell r="C79" t="str">
            <v>지역기반</v>
          </cell>
          <cell r="D79" t="str">
            <v>정보ㆍ통신3</v>
          </cell>
          <cell r="E79" t="str">
            <v>AI 기반 대화형 주문 실행 시스템 &amp;quot;사이(SAI)&amp;quot;</v>
          </cell>
          <cell r="F79" t="str">
            <v>0</v>
          </cell>
          <cell r="G79" t="str">
            <v>0</v>
          </cell>
          <cell r="H79" t="str">
            <v>예비</v>
          </cell>
          <cell r="I79" t="str">
            <v>중장년</v>
          </cell>
          <cell r="J79">
            <v>0</v>
          </cell>
          <cell r="K79">
            <v>7</v>
          </cell>
          <cell r="L79">
            <v>7</v>
          </cell>
          <cell r="M79">
            <v>12</v>
          </cell>
          <cell r="N79">
            <v>12</v>
          </cell>
          <cell r="O79">
            <v>7</v>
          </cell>
          <cell r="P79">
            <v>6</v>
          </cell>
          <cell r="Q79">
            <v>12</v>
          </cell>
          <cell r="R79">
            <v>3</v>
          </cell>
          <cell r="S79">
            <v>66</v>
          </cell>
          <cell r="T79">
            <v>0</v>
          </cell>
          <cell r="U79">
            <v>66</v>
          </cell>
          <cell r="V79">
            <v>181</v>
          </cell>
          <cell r="W79" t="str">
            <v>유사서비스와의 차별화 경쟁력 확보방안 수립 및 초기고객의 명확화와 시장진입방안에 대한 구체화 방안 수립 필요함</v>
          </cell>
        </row>
        <row r="80">
          <cell r="B80">
            <v>20424035</v>
          </cell>
          <cell r="C80" t="str">
            <v>지역기반</v>
          </cell>
          <cell r="D80" t="str">
            <v>정보ㆍ통신3</v>
          </cell>
          <cell r="E80" t="str">
            <v>AI 자동 기록·통합 검색 기반 커플 소비 의사결정 엔진 '메모리즈'</v>
          </cell>
          <cell r="F80" t="str">
            <v>0</v>
          </cell>
          <cell r="G80" t="str">
            <v>0</v>
          </cell>
          <cell r="H80" t="str">
            <v>예비</v>
          </cell>
          <cell r="I80" t="str">
            <v>청년</v>
          </cell>
          <cell r="J80">
            <v>0</v>
          </cell>
          <cell r="K80">
            <v>7</v>
          </cell>
          <cell r="L80">
            <v>7</v>
          </cell>
          <cell r="M80">
            <v>15</v>
          </cell>
          <cell r="N80">
            <v>15</v>
          </cell>
          <cell r="O80">
            <v>7</v>
          </cell>
          <cell r="P80">
            <v>7</v>
          </cell>
          <cell r="Q80">
            <v>12</v>
          </cell>
          <cell r="R80">
            <v>3</v>
          </cell>
          <cell r="S80">
            <v>73</v>
          </cell>
          <cell r="T80">
            <v>2</v>
          </cell>
          <cell r="U80">
            <v>75</v>
          </cell>
          <cell r="V80">
            <v>51</v>
          </cell>
          <cell r="W80" t="str">
            <v>유사 데이터앱에서 파생된 경쟁서비스와의 차별화포인트 개발 요망됨..초기고객과 시장을 명확히하고 시장진입위한 구체화된 마케팅전략 수립 필요함</v>
          </cell>
        </row>
        <row r="81">
          <cell r="B81">
            <v>20412234</v>
          </cell>
          <cell r="C81" t="str">
            <v>지역기반</v>
          </cell>
          <cell r="D81" t="str">
            <v>정보ㆍ통신3</v>
          </cell>
          <cell r="E81" t="str">
            <v>구직 단념 청년을 위한 오프라인 커리어 시뮬레이션 플랫폼, ‘공유사(0U4)’</v>
          </cell>
          <cell r="F81" t="str">
            <v>0</v>
          </cell>
          <cell r="G81" t="str">
            <v>0</v>
          </cell>
          <cell r="H81" t="str">
            <v>예비</v>
          </cell>
          <cell r="I81" t="str">
            <v>청년</v>
          </cell>
          <cell r="J81">
            <v>0</v>
          </cell>
          <cell r="K81">
            <v>7</v>
          </cell>
          <cell r="L81">
            <v>7</v>
          </cell>
          <cell r="M81">
            <v>12</v>
          </cell>
          <cell r="N81">
            <v>12</v>
          </cell>
          <cell r="O81">
            <v>7</v>
          </cell>
          <cell r="P81">
            <v>6</v>
          </cell>
          <cell r="Q81">
            <v>12</v>
          </cell>
          <cell r="R81">
            <v>3</v>
          </cell>
          <cell r="S81">
            <v>66</v>
          </cell>
          <cell r="T81">
            <v>0</v>
          </cell>
          <cell r="U81">
            <v>66</v>
          </cell>
          <cell r="V81">
            <v>181</v>
          </cell>
          <cell r="W81" t="str">
            <v>초기고객 확보 및 시장의 수용성을 고려한 서비스 개발과 초기시장 진입전략 구체화 필요</v>
          </cell>
        </row>
        <row r="82">
          <cell r="B82">
            <v>20424957</v>
          </cell>
          <cell r="C82" t="str">
            <v>지역기반</v>
          </cell>
          <cell r="D82" t="str">
            <v>정보ㆍ통신3</v>
          </cell>
          <cell r="E82" t="str">
            <v>AI기반 중소 K-beauty 브랜드 글로벌 링크 플랫폼</v>
          </cell>
          <cell r="F82" t="str">
            <v>0</v>
          </cell>
          <cell r="G82" t="str">
            <v>0</v>
          </cell>
          <cell r="H82" t="str">
            <v>예비</v>
          </cell>
          <cell r="I82" t="str">
            <v>중장년</v>
          </cell>
          <cell r="J82">
            <v>0</v>
          </cell>
          <cell r="K82">
            <v>9</v>
          </cell>
          <cell r="L82">
            <v>9</v>
          </cell>
          <cell r="M82">
            <v>17</v>
          </cell>
          <cell r="N82">
            <v>17</v>
          </cell>
          <cell r="O82">
            <v>8</v>
          </cell>
          <cell r="P82">
            <v>8</v>
          </cell>
          <cell r="Q82">
            <v>14</v>
          </cell>
          <cell r="R82">
            <v>4</v>
          </cell>
          <cell r="S82">
            <v>86</v>
          </cell>
          <cell r="T82">
            <v>0</v>
          </cell>
          <cell r="U82">
            <v>86</v>
          </cell>
          <cell r="V82">
            <v>17</v>
          </cell>
          <cell r="W82" t="str">
            <v>시장의 수요가 존재함을 인지하나 구체화된 시장규모의 분석이 필요하며 향후 시장확대위한 서비스 포트폴리오의 다양화방안 수립 필요함</v>
          </cell>
        </row>
        <row r="83">
          <cell r="B83">
            <v>20427122</v>
          </cell>
          <cell r="C83" t="str">
            <v>지역기반</v>
          </cell>
          <cell r="D83" t="str">
            <v>정보ㆍ통신3</v>
          </cell>
          <cell r="E83" t="str">
            <v>Ai 기반 맞춤형 전통주 취향 찾기 서비스를 기반으로 한 전통주 판매 플랫폼</v>
          </cell>
          <cell r="F83" t="str">
            <v>0</v>
          </cell>
          <cell r="G83" t="str">
            <v>0</v>
          </cell>
          <cell r="H83" t="str">
            <v>예비</v>
          </cell>
          <cell r="I83" t="str">
            <v>청년</v>
          </cell>
          <cell r="J83">
            <v>0</v>
          </cell>
          <cell r="K83">
            <v>7</v>
          </cell>
          <cell r="L83">
            <v>7</v>
          </cell>
          <cell r="M83">
            <v>12</v>
          </cell>
          <cell r="N83">
            <v>13</v>
          </cell>
          <cell r="O83">
            <v>7</v>
          </cell>
          <cell r="P83">
            <v>7</v>
          </cell>
          <cell r="Q83">
            <v>12</v>
          </cell>
          <cell r="R83">
            <v>3</v>
          </cell>
          <cell r="S83">
            <v>68</v>
          </cell>
          <cell r="T83">
            <v>2</v>
          </cell>
          <cell r="U83">
            <v>70</v>
          </cell>
          <cell r="V83">
            <v>135</v>
          </cell>
          <cell r="W83" t="str">
            <v>시장의 니즈와 변화를 면밀히 분석하여 이를 시장의 규모와 성장전략에 반영하기위한 시장진입전략 및 마케팅 전략 수립 필요함.</v>
          </cell>
        </row>
        <row r="84">
          <cell r="B84">
            <v>20409745</v>
          </cell>
          <cell r="C84" t="str">
            <v>지역기반</v>
          </cell>
          <cell r="D84" t="str">
            <v>정보ㆍ통신3</v>
          </cell>
          <cell r="E84" t="str">
            <v>[K-TOUR] 지자체·기업용 공공/현장데이터 기반 테마지도 자동생성 구독형(SaaS) 플랫폼</v>
          </cell>
          <cell r="F84" t="str">
            <v>0</v>
          </cell>
          <cell r="G84" t="str">
            <v>0</v>
          </cell>
          <cell r="H84" t="str">
            <v>예비</v>
          </cell>
          <cell r="I84" t="str">
            <v>중장년</v>
          </cell>
          <cell r="J84">
            <v>0</v>
          </cell>
          <cell r="K84">
            <v>7</v>
          </cell>
          <cell r="L84">
            <v>7</v>
          </cell>
          <cell r="M84">
            <v>15</v>
          </cell>
          <cell r="N84">
            <v>15</v>
          </cell>
          <cell r="O84">
            <v>7</v>
          </cell>
          <cell r="P84">
            <v>7</v>
          </cell>
          <cell r="Q84">
            <v>12</v>
          </cell>
          <cell r="R84">
            <v>3</v>
          </cell>
          <cell r="S84">
            <v>73</v>
          </cell>
          <cell r="T84">
            <v>0</v>
          </cell>
          <cell r="U84">
            <v>73</v>
          </cell>
          <cell r="V84">
            <v>70</v>
          </cell>
          <cell r="W84" t="str">
            <v>초기고객과 시장을 명확히하고 시장진입위한 구체화된 마케팅전략 수립 필요함</v>
          </cell>
        </row>
        <row r="85">
          <cell r="B85">
            <v>20431918</v>
          </cell>
          <cell r="C85" t="str">
            <v>지역기반</v>
          </cell>
          <cell r="D85" t="str">
            <v>정보ㆍ통신3</v>
          </cell>
          <cell r="E85" t="str">
            <v>멀티플레이가 가능한 몰입형 인터랙션 파크골프 시뮬레이터</v>
          </cell>
          <cell r="F85" t="str">
            <v>0</v>
          </cell>
          <cell r="G85" t="str">
            <v>0</v>
          </cell>
          <cell r="H85" t="str">
            <v>예비</v>
          </cell>
          <cell r="I85" t="str">
            <v>청년</v>
          </cell>
          <cell r="J85">
            <v>0</v>
          </cell>
          <cell r="K85">
            <v>7</v>
          </cell>
          <cell r="L85">
            <v>7</v>
          </cell>
          <cell r="M85">
            <v>13</v>
          </cell>
          <cell r="N85">
            <v>12</v>
          </cell>
          <cell r="O85">
            <v>7</v>
          </cell>
          <cell r="P85">
            <v>7</v>
          </cell>
          <cell r="Q85">
            <v>12</v>
          </cell>
          <cell r="R85">
            <v>3</v>
          </cell>
          <cell r="S85">
            <v>68</v>
          </cell>
          <cell r="T85">
            <v>0</v>
          </cell>
          <cell r="U85">
            <v>68</v>
          </cell>
          <cell r="V85">
            <v>148</v>
          </cell>
          <cell r="W85" t="str">
            <v>소비자관점에서의 시장요구사항과 시장의 수용성을 분석하여 초기고객에 대한 명확한 대상요건을 선정하기바람.</v>
          </cell>
        </row>
        <row r="86">
          <cell r="B86">
            <v>20422494</v>
          </cell>
          <cell r="C86" t="str">
            <v>지역기반</v>
          </cell>
          <cell r="D86" t="str">
            <v>정보ㆍ통신3</v>
          </cell>
          <cell r="E86" t="str">
            <v>3D 공간 기반 스마트홈 통합 제어 플랫폼</v>
          </cell>
          <cell r="F86" t="str">
            <v>0</v>
          </cell>
          <cell r="G86" t="str">
            <v>0</v>
          </cell>
          <cell r="H86" t="str">
            <v>예비</v>
          </cell>
          <cell r="I86" t="str">
            <v>중장년</v>
          </cell>
          <cell r="J86">
            <v>0</v>
          </cell>
          <cell r="K86">
            <v>7</v>
          </cell>
          <cell r="L86">
            <v>7</v>
          </cell>
          <cell r="M86">
            <v>12</v>
          </cell>
          <cell r="N86">
            <v>12</v>
          </cell>
          <cell r="O86">
            <v>7</v>
          </cell>
          <cell r="P86">
            <v>6</v>
          </cell>
          <cell r="Q86">
            <v>12</v>
          </cell>
          <cell r="R86">
            <v>3</v>
          </cell>
          <cell r="S86">
            <v>66</v>
          </cell>
          <cell r="T86">
            <v>0</v>
          </cell>
          <cell r="U86">
            <v>66</v>
          </cell>
          <cell r="V86">
            <v>181</v>
          </cell>
          <cell r="W86" t="str">
            <v>유사서비스와의 차별화 경쟁력 확보방안 수립 및 초기고객의 명확화와 시장진입방안에 대한 구체화 방안 수립 필요함</v>
          </cell>
        </row>
        <row r="87">
          <cell r="B87">
            <v>20439620</v>
          </cell>
          <cell r="C87" t="str">
            <v>지역기반</v>
          </cell>
          <cell r="D87" t="str">
            <v>정보ㆍ통신3</v>
          </cell>
          <cell r="E87" t="str">
            <v>음악 창작자를 위한 AI 협업 및 포트폴리오 플랫폼, 위링크</v>
          </cell>
          <cell r="F87" t="str">
            <v>0</v>
          </cell>
          <cell r="G87" t="str">
            <v>0</v>
          </cell>
          <cell r="H87" t="str">
            <v>예비</v>
          </cell>
          <cell r="I87" t="str">
            <v>청년</v>
          </cell>
          <cell r="J87">
            <v>0</v>
          </cell>
          <cell r="K87">
            <v>7</v>
          </cell>
          <cell r="L87">
            <v>7</v>
          </cell>
          <cell r="M87">
            <v>15</v>
          </cell>
          <cell r="N87">
            <v>15</v>
          </cell>
          <cell r="O87">
            <v>7</v>
          </cell>
          <cell r="P87">
            <v>7</v>
          </cell>
          <cell r="Q87">
            <v>12</v>
          </cell>
          <cell r="R87">
            <v>3</v>
          </cell>
          <cell r="S87">
            <v>73</v>
          </cell>
          <cell r="T87">
            <v>0</v>
          </cell>
          <cell r="U87">
            <v>73</v>
          </cell>
          <cell r="V87">
            <v>70</v>
          </cell>
          <cell r="W87" t="str">
            <v>음악창작관련 유사서비스와의 차별화 경쟁력 확보방안 수립 및 초기고객의 명확화와 시장진입방안에 대한 구체화 방안 수립 필요함</v>
          </cell>
        </row>
        <row r="88">
          <cell r="B88">
            <v>20425532</v>
          </cell>
          <cell r="C88" t="str">
            <v>지역기반</v>
          </cell>
          <cell r="D88" t="str">
            <v>정보ㆍ통신3</v>
          </cell>
          <cell r="E88" t="str">
            <v>역사 콘텐츠 기반 모바일 턴제 전략 시뮬레이션 게임 서비스</v>
          </cell>
          <cell r="F88" t="str">
            <v>0</v>
          </cell>
          <cell r="G88" t="str">
            <v>0</v>
          </cell>
          <cell r="H88" t="str">
            <v>예비</v>
          </cell>
          <cell r="I88" t="str">
            <v>청년</v>
          </cell>
          <cell r="J88">
            <v>0</v>
          </cell>
          <cell r="K88">
            <v>7</v>
          </cell>
          <cell r="L88">
            <v>7</v>
          </cell>
          <cell r="M88">
            <v>15</v>
          </cell>
          <cell r="N88">
            <v>15</v>
          </cell>
          <cell r="O88">
            <v>7</v>
          </cell>
          <cell r="P88">
            <v>7</v>
          </cell>
          <cell r="Q88">
            <v>12</v>
          </cell>
          <cell r="R88">
            <v>3</v>
          </cell>
          <cell r="S88">
            <v>73</v>
          </cell>
          <cell r="T88">
            <v>0</v>
          </cell>
          <cell r="U88">
            <v>73</v>
          </cell>
          <cell r="V88">
            <v>70</v>
          </cell>
          <cell r="W88" t="str">
            <v>게임기획에 대한 객관적 경쟁력왁보와 시장수용성 및 시장의 변화를 반영할 수있는 근거데이터 기반의 분헉 추가요망함.</v>
          </cell>
        </row>
        <row r="89">
          <cell r="B89">
            <v>20432050</v>
          </cell>
          <cell r="C89" t="str">
            <v>지역기반</v>
          </cell>
          <cell r="D89" t="str">
            <v>정보ㆍ통신3</v>
          </cell>
          <cell r="E89" t="str">
            <v>화훼 소상공인을 위한 AI 기반 매입·경영 관리 플랫폼</v>
          </cell>
          <cell r="F89" t="str">
            <v>0</v>
          </cell>
          <cell r="G89" t="str">
            <v>0</v>
          </cell>
          <cell r="H89" t="str">
            <v>예비</v>
          </cell>
          <cell r="I89" t="str">
            <v>청년</v>
          </cell>
          <cell r="J89">
            <v>0</v>
          </cell>
          <cell r="K89">
            <v>7</v>
          </cell>
          <cell r="L89">
            <v>7</v>
          </cell>
          <cell r="M89">
            <v>13</v>
          </cell>
          <cell r="N89">
            <v>12</v>
          </cell>
          <cell r="O89">
            <v>7</v>
          </cell>
          <cell r="P89">
            <v>6</v>
          </cell>
          <cell r="Q89">
            <v>12</v>
          </cell>
          <cell r="R89">
            <v>3</v>
          </cell>
          <cell r="S89">
            <v>67</v>
          </cell>
          <cell r="T89">
            <v>0</v>
          </cell>
          <cell r="U89">
            <v>67</v>
          </cell>
          <cell r="V89">
            <v>166</v>
          </cell>
          <cell r="W89" t="str">
            <v>화훼시장의  니즈와 변호를 면밀히 분석하여 이를 시장의 규모와 성장전략에 반영하기위한 시장진입전략 및 마케팅 전략 수립 필요함. 고객에게 제공되는 가치에 대한 시장수용성관점의 분석추가 요망됨</v>
          </cell>
        </row>
        <row r="90">
          <cell r="B90">
            <v>20433065</v>
          </cell>
          <cell r="C90" t="str">
            <v>지역기반</v>
          </cell>
          <cell r="D90" t="str">
            <v>정보ㆍ통신3</v>
          </cell>
          <cell r="E90" t="str">
            <v xml:space="preserve">K-뷰티 기술결합형 더마코스메틱+이너뷰티 통합관리 및 인공지능(AI) 기반   프리미엄 개인 맞춤형 Beauty-Tech 솔루션 </v>
          </cell>
          <cell r="F90" t="str">
            <v>0</v>
          </cell>
          <cell r="G90" t="str">
            <v>0</v>
          </cell>
          <cell r="H90" t="str">
            <v>예비</v>
          </cell>
          <cell r="I90" t="str">
            <v>청년</v>
          </cell>
          <cell r="J90">
            <v>0</v>
          </cell>
          <cell r="K90">
            <v>8</v>
          </cell>
          <cell r="L90">
            <v>8</v>
          </cell>
          <cell r="M90">
            <v>17</v>
          </cell>
          <cell r="N90">
            <v>17</v>
          </cell>
          <cell r="O90">
            <v>8</v>
          </cell>
          <cell r="P90">
            <v>8</v>
          </cell>
          <cell r="Q90">
            <v>13</v>
          </cell>
          <cell r="R90">
            <v>4</v>
          </cell>
          <cell r="S90">
            <v>83</v>
          </cell>
          <cell r="T90">
            <v>0</v>
          </cell>
          <cell r="U90">
            <v>83</v>
          </cell>
          <cell r="V90">
            <v>26</v>
          </cell>
          <cell r="W90" t="str">
            <v>레드오션화되어 있는 뷰티시장에서 차별화경쟁력확보위한 시장의 수요와 변화 그리고 고객관점의시장수용성을 판단할 수있는 객관적 데이터 확보가 선행되기 바람. 아울러 브랜딩마케팅 전략에 대한 체게화된 추진방안 수립 필요함</v>
          </cell>
        </row>
        <row r="91">
          <cell r="B91">
            <v>20423364</v>
          </cell>
          <cell r="C91" t="str">
            <v>지역기반</v>
          </cell>
          <cell r="D91" t="str">
            <v>정보ㆍ통신3</v>
          </cell>
          <cell r="E91" t="str">
            <v>고객을 기억하는 AI, 1인 뷰티샵 음성 기반 고객관리 서비스</v>
          </cell>
          <cell r="F91" t="str">
            <v>0</v>
          </cell>
          <cell r="G91" t="str">
            <v>0</v>
          </cell>
          <cell r="H91" t="str">
            <v>예비</v>
          </cell>
          <cell r="I91" t="str">
            <v>중장년</v>
          </cell>
          <cell r="J91">
            <v>0</v>
          </cell>
          <cell r="K91">
            <v>7</v>
          </cell>
          <cell r="L91">
            <v>7</v>
          </cell>
          <cell r="M91">
            <v>15</v>
          </cell>
          <cell r="N91">
            <v>15</v>
          </cell>
          <cell r="O91">
            <v>7</v>
          </cell>
          <cell r="P91">
            <v>7</v>
          </cell>
          <cell r="Q91">
            <v>12</v>
          </cell>
          <cell r="R91">
            <v>3</v>
          </cell>
          <cell r="S91">
            <v>73</v>
          </cell>
          <cell r="T91">
            <v>0</v>
          </cell>
          <cell r="U91">
            <v>73</v>
          </cell>
          <cell r="V91">
            <v>70</v>
          </cell>
          <cell r="W91" t="str">
            <v>1인 소상공인의 뷰티샵운영관점에서 시장의 니즈와 변화를 면밀히 분석하여 이를 시장의 규모와 성장전략에 반영하기위한 시장진입전략 및 마케팅 전략 수립 필요함.</v>
          </cell>
        </row>
        <row r="92">
          <cell r="B92">
            <v>20427034</v>
          </cell>
          <cell r="C92" t="str">
            <v>지역기반</v>
          </cell>
          <cell r="D92" t="str">
            <v>정보ㆍ통신3</v>
          </cell>
          <cell r="E92" t="str">
            <v>실시간 행동 분석 AI와 부모의 목소리 가이드로,  AI 시대에 필요한 코딩 사고력을 향상 시켜주는 영유아 교육 서비스</v>
          </cell>
          <cell r="F92" t="str">
            <v>0</v>
          </cell>
          <cell r="G92" t="str">
            <v>0</v>
          </cell>
          <cell r="H92" t="str">
            <v>예비</v>
          </cell>
          <cell r="I92" t="str">
            <v>청년</v>
          </cell>
          <cell r="J92">
            <v>0</v>
          </cell>
          <cell r="K92">
            <v>7</v>
          </cell>
          <cell r="L92">
            <v>7</v>
          </cell>
          <cell r="M92">
            <v>15</v>
          </cell>
          <cell r="N92">
            <v>15</v>
          </cell>
          <cell r="O92">
            <v>7</v>
          </cell>
          <cell r="P92">
            <v>7</v>
          </cell>
          <cell r="Q92">
            <v>12</v>
          </cell>
          <cell r="R92">
            <v>3</v>
          </cell>
          <cell r="S92">
            <v>73</v>
          </cell>
          <cell r="T92">
            <v>0</v>
          </cell>
          <cell r="U92">
            <v>73</v>
          </cell>
          <cell r="V92">
            <v>70</v>
          </cell>
          <cell r="W92" t="str">
            <v>영유아 교육서비스시장이 레드오션화되어있으므로 유사서비스와의 차별화 경쟁력 확보방안 수립 및 초기고객의 명확화와 시장진입방안에 대한 구체화 방안 수립 필요함</v>
          </cell>
        </row>
        <row r="93">
          <cell r="B93">
            <v>20428431</v>
          </cell>
          <cell r="C93" t="str">
            <v>지역기반</v>
          </cell>
          <cell r="D93" t="str">
            <v>정보ㆍ통신3</v>
          </cell>
          <cell r="E93" t="str">
            <v>AI 외형 분석기반 반려동물 개체식별 및 펫-핀테크 플랫폼 ‘포옹(paw-on)’</v>
          </cell>
          <cell r="F93" t="str">
            <v>0</v>
          </cell>
          <cell r="G93" t="str">
            <v>0</v>
          </cell>
          <cell r="H93" t="str">
            <v>예비</v>
          </cell>
          <cell r="I93" t="str">
            <v>중장년</v>
          </cell>
          <cell r="J93">
            <v>0</v>
          </cell>
          <cell r="K93">
            <v>9</v>
          </cell>
          <cell r="L93">
            <v>9</v>
          </cell>
          <cell r="M93">
            <v>18</v>
          </cell>
          <cell r="N93">
            <v>18</v>
          </cell>
          <cell r="O93">
            <v>9</v>
          </cell>
          <cell r="P93">
            <v>9</v>
          </cell>
          <cell r="Q93">
            <v>14</v>
          </cell>
          <cell r="R93">
            <v>4</v>
          </cell>
          <cell r="S93">
            <v>90</v>
          </cell>
          <cell r="T93">
            <v>0</v>
          </cell>
          <cell r="U93">
            <v>90</v>
          </cell>
          <cell r="V93">
            <v>2</v>
          </cell>
          <cell r="W93" t="str">
            <v>기존시장의 유사서비스에 대한 서비스관점의 차별화 경쟁력요소 발굴과 초기고객 확보위한 구체적 마케팅전략 수립 필요함. 기술적해자구축위한 개발 로드맵 고도화 필요함. 기존의 다양한 시도에 대한 시장진입실패사례를 분석하여 초기시장 진입성공률을 높힐 수있는 마케팅 전략 구체화 필요</v>
          </cell>
        </row>
        <row r="94">
          <cell r="B94">
            <v>20425327</v>
          </cell>
          <cell r="C94" t="str">
            <v>지역기반</v>
          </cell>
          <cell r="D94" t="str">
            <v>정보ㆍ통신3</v>
          </cell>
          <cell r="E94" t="str">
            <v>프록시 구매 기술이 적용된 개인정보 보호 기능의 C커머스 안심 구매대행 서비스</v>
          </cell>
          <cell r="F94" t="str">
            <v>0</v>
          </cell>
          <cell r="G94" t="str">
            <v>0</v>
          </cell>
          <cell r="H94" t="str">
            <v>예비</v>
          </cell>
          <cell r="I94" t="str">
            <v>청년</v>
          </cell>
          <cell r="J94">
            <v>0</v>
          </cell>
          <cell r="K94">
            <v>7</v>
          </cell>
          <cell r="L94">
            <v>7</v>
          </cell>
          <cell r="M94">
            <v>17</v>
          </cell>
          <cell r="N94">
            <v>17</v>
          </cell>
          <cell r="O94">
            <v>8</v>
          </cell>
          <cell r="P94">
            <v>8</v>
          </cell>
          <cell r="Q94">
            <v>13</v>
          </cell>
          <cell r="R94">
            <v>3</v>
          </cell>
          <cell r="S94">
            <v>80</v>
          </cell>
          <cell r="T94">
            <v>0</v>
          </cell>
          <cell r="U94">
            <v>80</v>
          </cell>
          <cell r="V94">
            <v>34</v>
          </cell>
          <cell r="W94" t="str">
            <v>시장의 니즈와 변호를 면밀히 분석하여 이를 시장의 규모와 성장전략에 반영하기위한 시장진입전략 및 마케팅 전략 수립 필요함.</v>
          </cell>
        </row>
        <row r="95">
          <cell r="B95">
            <v>20421118</v>
          </cell>
          <cell r="C95" t="str">
            <v>지역기반</v>
          </cell>
          <cell r="D95" t="str">
            <v>정보ㆍ통신3</v>
          </cell>
          <cell r="E95" t="str">
            <v>PC방 휴게음식점 등을 위한 AI 자동발주 기술이 적용된 레시피 기반 원가·재고·발주 통합관리 F&amp;B 운영 자동화 플랫폼</v>
          </cell>
          <cell r="F95" t="str">
            <v>0</v>
          </cell>
          <cell r="G95" t="str">
            <v>0</v>
          </cell>
          <cell r="H95" t="str">
            <v>예비</v>
          </cell>
          <cell r="I95" t="str">
            <v>중장년</v>
          </cell>
          <cell r="J95">
            <v>0</v>
          </cell>
          <cell r="K95">
            <v>8</v>
          </cell>
          <cell r="L95">
            <v>8</v>
          </cell>
          <cell r="M95">
            <v>17</v>
          </cell>
          <cell r="N95">
            <v>17</v>
          </cell>
          <cell r="O95">
            <v>8</v>
          </cell>
          <cell r="P95">
            <v>8</v>
          </cell>
          <cell r="Q95">
            <v>14</v>
          </cell>
          <cell r="R95">
            <v>4</v>
          </cell>
          <cell r="S95">
            <v>84</v>
          </cell>
          <cell r="T95">
            <v>0</v>
          </cell>
          <cell r="U95">
            <v>84</v>
          </cell>
          <cell r="V95">
            <v>21</v>
          </cell>
          <cell r="W95" t="str">
            <v>시장의 수요가 존재함을 인지하나 구체화된 시장규모의 분석이 필요하며 향후 시장확대위한 서비스 포트폴리오의 다양화방안 수립 필요함</v>
          </cell>
        </row>
        <row r="96">
          <cell r="B96">
            <v>20409364</v>
          </cell>
          <cell r="C96" t="str">
            <v>지역기반</v>
          </cell>
          <cell r="D96" t="str">
            <v>정보ㆍ통신7</v>
          </cell>
          <cell r="E96" t="str">
            <v>공간정보 기반의 산업현장 안전관리 시스템 개발 및 사업화</v>
          </cell>
          <cell r="F96" t="str">
            <v>0</v>
          </cell>
          <cell r="G96" t="str">
            <v>0</v>
          </cell>
          <cell r="H96" t="str">
            <v>예비</v>
          </cell>
          <cell r="I96" t="str">
            <v>중장년</v>
          </cell>
          <cell r="J96">
            <v>0</v>
          </cell>
          <cell r="K96">
            <v>7</v>
          </cell>
          <cell r="L96">
            <v>7</v>
          </cell>
          <cell r="M96">
            <v>13</v>
          </cell>
          <cell r="N96">
            <v>13</v>
          </cell>
          <cell r="O96">
            <v>7</v>
          </cell>
          <cell r="P96">
            <v>6</v>
          </cell>
          <cell r="Q96">
            <v>12</v>
          </cell>
          <cell r="R96">
            <v>3</v>
          </cell>
          <cell r="S96">
            <v>68</v>
          </cell>
          <cell r="T96">
            <v>0</v>
          </cell>
          <cell r="U96">
            <v>68</v>
          </cell>
          <cell r="V96">
            <v>148</v>
          </cell>
          <cell r="W96" t="str">
            <v>공간기반 안전관리 유사서비스와의 차별화 경쟁력 확보방안 수립 및 초기고객의 명확화와 시장진입방안에 대한 구체화 방안 수립 필요함</v>
          </cell>
        </row>
        <row r="97">
          <cell r="B97">
            <v>20420132</v>
          </cell>
          <cell r="C97" t="str">
            <v>지역기반</v>
          </cell>
          <cell r="D97" t="str">
            <v>정보ㆍ통신3</v>
          </cell>
          <cell r="E97" t="str">
            <v>다국어 어린이동요 유튜브 채널 [K-키즈송]</v>
          </cell>
          <cell r="F97" t="str">
            <v>0</v>
          </cell>
          <cell r="G97" t="str">
            <v>0</v>
          </cell>
          <cell r="H97" t="str">
            <v>초기</v>
          </cell>
          <cell r="I97" t="str">
            <v>중장년</v>
          </cell>
          <cell r="J97">
            <v>0</v>
          </cell>
          <cell r="K97">
            <v>7</v>
          </cell>
          <cell r="L97">
            <v>7</v>
          </cell>
          <cell r="M97">
            <v>13</v>
          </cell>
          <cell r="N97">
            <v>12</v>
          </cell>
          <cell r="O97">
            <v>7</v>
          </cell>
          <cell r="P97">
            <v>6</v>
          </cell>
          <cell r="Q97">
            <v>12</v>
          </cell>
          <cell r="R97">
            <v>3</v>
          </cell>
          <cell r="S97">
            <v>67</v>
          </cell>
          <cell r="T97">
            <v>0</v>
          </cell>
          <cell r="U97">
            <v>67</v>
          </cell>
          <cell r="V97">
            <v>166</v>
          </cell>
          <cell r="W97" t="str">
            <v>조기에 MVP완성하여 시장의 피드백확인과정이 선행되기 바람.시장의 수요와 현장 니즈의 변화를 반영한 초기고객 및 시장진입전략 구체화 필요함.</v>
          </cell>
        </row>
        <row r="98">
          <cell r="B98">
            <v>20418041</v>
          </cell>
          <cell r="C98" t="str">
            <v>지역기반</v>
          </cell>
          <cell r="D98" t="str">
            <v>정보ㆍ통신3</v>
          </cell>
          <cell r="E98" t="str">
            <v>AI 기반 러시아어권 재한 외국인 정착지원 플랫폼 (KOMOSHNIK &amp; KOSNOVA)</v>
          </cell>
          <cell r="F98" t="str">
            <v>9,300,000</v>
          </cell>
          <cell r="G98" t="str">
            <v>3</v>
          </cell>
          <cell r="H98" t="str">
            <v>초기</v>
          </cell>
          <cell r="I98" t="str">
            <v>중장년</v>
          </cell>
          <cell r="J98">
            <v>0</v>
          </cell>
          <cell r="K98">
            <v>6</v>
          </cell>
          <cell r="L98">
            <v>7</v>
          </cell>
          <cell r="M98">
            <v>12</v>
          </cell>
          <cell r="N98">
            <v>12</v>
          </cell>
          <cell r="O98">
            <v>7</v>
          </cell>
          <cell r="P98">
            <v>6</v>
          </cell>
          <cell r="Q98">
            <v>11</v>
          </cell>
          <cell r="R98">
            <v>3</v>
          </cell>
          <cell r="S98">
            <v>64</v>
          </cell>
          <cell r="T98">
            <v>0</v>
          </cell>
          <cell r="U98">
            <v>64</v>
          </cell>
          <cell r="V98">
            <v>193</v>
          </cell>
          <cell r="W98" t="str">
            <v>시장의 니즈를 반영한 현재 및 향후의 시장규모에 대한 객관적 데이터확보사 선행되고 이에 기반한서비스 개발 로드맵과 초기시장 진입전략의 구체화가 필요함</v>
          </cell>
        </row>
        <row r="99">
          <cell r="B99">
            <v>20432351</v>
          </cell>
          <cell r="C99" t="str">
            <v>지역기반</v>
          </cell>
          <cell r="D99" t="str">
            <v>정보ㆍ통신3</v>
          </cell>
          <cell r="E99" t="str">
            <v>인터넷방송 편집자를 위한 국내최초 챗봇형 롱폼 편집점 추천 시스템 개발</v>
          </cell>
          <cell r="F99" t="str">
            <v>0</v>
          </cell>
          <cell r="G99" t="str">
            <v>0</v>
          </cell>
          <cell r="H99" t="str">
            <v>초기</v>
          </cell>
          <cell r="I99" t="str">
            <v>청년</v>
          </cell>
          <cell r="J99">
            <v>0</v>
          </cell>
          <cell r="K99">
            <v>7</v>
          </cell>
          <cell r="L99">
            <v>6</v>
          </cell>
          <cell r="M99">
            <v>13</v>
          </cell>
          <cell r="N99">
            <v>11</v>
          </cell>
          <cell r="O99">
            <v>6</v>
          </cell>
          <cell r="P99">
            <v>6</v>
          </cell>
          <cell r="Q99">
            <v>12</v>
          </cell>
          <cell r="R99">
            <v>3</v>
          </cell>
          <cell r="S99">
            <v>64</v>
          </cell>
          <cell r="T99">
            <v>0</v>
          </cell>
          <cell r="U99">
            <v>64</v>
          </cell>
          <cell r="V99">
            <v>193</v>
          </cell>
          <cell r="W99" t="str">
            <v>초기시장 진입관련 30%의 시장점유율 달성위한 구체적 시장진입방안 수립 필요/시장의 변화와 니즈를반영한 서비스 개발 로드맵 수립필요</v>
          </cell>
        </row>
        <row r="100">
          <cell r="B100">
            <v>20429017</v>
          </cell>
          <cell r="C100" t="str">
            <v>지역기반</v>
          </cell>
          <cell r="D100" t="str">
            <v>정보ㆍ통신3</v>
          </cell>
          <cell r="E100" t="str">
            <v>AI 기반 초개인화 올인원 스킨케어, ‘KIFT-FIT ALL’</v>
          </cell>
          <cell r="F100" t="str">
            <v>461,329,572</v>
          </cell>
          <cell r="G100" t="str">
            <v>1</v>
          </cell>
          <cell r="H100" t="str">
            <v>초기</v>
          </cell>
          <cell r="I100" t="str">
            <v>청년</v>
          </cell>
          <cell r="J100">
            <v>0</v>
          </cell>
          <cell r="K100">
            <v>8</v>
          </cell>
          <cell r="L100">
            <v>8</v>
          </cell>
          <cell r="M100">
            <v>16</v>
          </cell>
          <cell r="N100">
            <v>16</v>
          </cell>
          <cell r="O100">
            <v>8</v>
          </cell>
          <cell r="P100">
            <v>8</v>
          </cell>
          <cell r="Q100">
            <v>13</v>
          </cell>
          <cell r="R100">
            <v>4</v>
          </cell>
          <cell r="S100">
            <v>81</v>
          </cell>
          <cell r="T100">
            <v>0</v>
          </cell>
          <cell r="U100">
            <v>81</v>
          </cell>
          <cell r="V100">
            <v>31</v>
          </cell>
          <cell r="W100" t="str">
            <v>초개인화의 개인 맞춤형과 올이누언이라는 두가지 가치를 고객에게 전달하기위한 기술적 장벽 및 프리미엄 제품군(아모레 퍼시픽 제품 등)과의 차별호 경쟁력 확보위한 개발 로드맵 수립 및 브랜드 마케팅 방안 수립 필요</v>
          </cell>
        </row>
        <row r="101">
          <cell r="B101">
            <v>20431732</v>
          </cell>
          <cell r="C101" t="str">
            <v>지역기반</v>
          </cell>
          <cell r="D101" t="str">
            <v>정보ㆍ통신3</v>
          </cell>
          <cell r="E101" t="str">
            <v>오락에서 힐링까지, AI 기반 글로벌 K-사주 플랫폼</v>
          </cell>
          <cell r="F101" t="str">
            <v>50,000,000</v>
          </cell>
          <cell r="G101" t="str">
            <v>2</v>
          </cell>
          <cell r="H101" t="str">
            <v>초기</v>
          </cell>
          <cell r="I101" t="str">
            <v>청년</v>
          </cell>
          <cell r="J101">
            <v>0</v>
          </cell>
          <cell r="K101">
            <v>7</v>
          </cell>
          <cell r="L101">
            <v>7</v>
          </cell>
          <cell r="M101">
            <v>13</v>
          </cell>
          <cell r="N101">
            <v>15</v>
          </cell>
          <cell r="O101">
            <v>7</v>
          </cell>
          <cell r="P101">
            <v>7</v>
          </cell>
          <cell r="Q101">
            <v>12</v>
          </cell>
          <cell r="R101">
            <v>3</v>
          </cell>
          <cell r="S101">
            <v>71</v>
          </cell>
          <cell r="T101">
            <v>0</v>
          </cell>
          <cell r="U101">
            <v>71</v>
          </cell>
          <cell r="V101">
            <v>133</v>
          </cell>
          <cell r="W101" t="str">
            <v>이미 시장이 레드오션화되어가고 있는 상황에서 기존 유가 서비스와의 차별화 경쟁력 확보위한 서비스 개발 로드맵의 고도화가 요구됨</v>
          </cell>
        </row>
        <row r="102">
          <cell r="B102">
            <v>20425812</v>
          </cell>
          <cell r="C102" t="str">
            <v>지역기반</v>
          </cell>
          <cell r="D102" t="str">
            <v>정보ㆍ통신3</v>
          </cell>
          <cell r="E102" t="str">
            <v>교배·해칭 기록 기반 양서파충류 모프 유전 확률 및 혈통 신뢰도 AI 시뮬레이션 기술</v>
          </cell>
          <cell r="F102" t="str">
            <v>21,624,500</v>
          </cell>
          <cell r="G102" t="str">
            <v>2</v>
          </cell>
          <cell r="H102" t="str">
            <v>초기</v>
          </cell>
          <cell r="I102" t="str">
            <v>청년</v>
          </cell>
          <cell r="J102">
            <v>0</v>
          </cell>
          <cell r="K102">
            <v>9</v>
          </cell>
          <cell r="L102">
            <v>9</v>
          </cell>
          <cell r="M102">
            <v>18</v>
          </cell>
          <cell r="N102">
            <v>18</v>
          </cell>
          <cell r="O102">
            <v>8</v>
          </cell>
          <cell r="P102">
            <v>8</v>
          </cell>
          <cell r="Q102">
            <v>14</v>
          </cell>
          <cell r="R102">
            <v>4</v>
          </cell>
          <cell r="S102">
            <v>88</v>
          </cell>
          <cell r="T102">
            <v>2</v>
          </cell>
          <cell r="U102">
            <v>90</v>
          </cell>
          <cell r="V102">
            <v>2</v>
          </cell>
          <cell r="W102" t="str">
            <v>보유한 데이터를기반으로 초기시장진입위한 마케팅계획을 구체화하고 inbound브리더유입위한 구체적 확보방안 수립 요망</v>
          </cell>
        </row>
        <row r="103">
          <cell r="B103">
            <v>20409146</v>
          </cell>
          <cell r="C103" t="str">
            <v>지역기반</v>
          </cell>
          <cell r="D103" t="str">
            <v>정보ㆍ통신3</v>
          </cell>
          <cell r="E103" t="str">
            <v>모바일 서브컬처 RPG '이세계 길드마스터' 개발 및 사업화</v>
          </cell>
          <cell r="F103" t="str">
            <v>10,000,000</v>
          </cell>
          <cell r="G103" t="str">
            <v>4</v>
          </cell>
          <cell r="H103" t="str">
            <v>초기</v>
          </cell>
          <cell r="I103" t="str">
            <v>중장년</v>
          </cell>
          <cell r="J103">
            <v>0</v>
          </cell>
          <cell r="K103">
            <v>9</v>
          </cell>
          <cell r="L103">
            <v>9</v>
          </cell>
          <cell r="M103">
            <v>18</v>
          </cell>
          <cell r="N103">
            <v>18</v>
          </cell>
          <cell r="O103">
            <v>9</v>
          </cell>
          <cell r="P103">
            <v>9</v>
          </cell>
          <cell r="Q103">
            <v>14</v>
          </cell>
          <cell r="R103">
            <v>4</v>
          </cell>
          <cell r="S103">
            <v>90</v>
          </cell>
          <cell r="T103">
            <v>0</v>
          </cell>
          <cell r="U103">
            <v>90</v>
          </cell>
          <cell r="V103">
            <v>2</v>
          </cell>
          <cell r="W103" t="str">
            <v>대표자 게임기획PD경험을 기반으로 서비스를 진행하되 시장의 니즈변화와 서비스수용성을 상시 반영하여 운영계획에 반영해주기 바람.</v>
          </cell>
        </row>
        <row r="104">
          <cell r="B104">
            <v>20408201</v>
          </cell>
          <cell r="C104" t="str">
            <v>지역기반</v>
          </cell>
          <cell r="D104" t="str">
            <v>정보ㆍ통신3</v>
          </cell>
          <cell r="E104" t="str">
            <v>AI 추천 특허 기반 소비자 요청형 골프 레슨 매칭 플랫폼 “스승님”</v>
          </cell>
          <cell r="F104" t="str">
            <v>7,700,000</v>
          </cell>
          <cell r="G104" t="str">
            <v>1</v>
          </cell>
          <cell r="H104" t="str">
            <v>초기</v>
          </cell>
          <cell r="I104" t="str">
            <v>청년</v>
          </cell>
          <cell r="J104">
            <v>0</v>
          </cell>
          <cell r="K104">
            <v>6</v>
          </cell>
          <cell r="L104">
            <v>6</v>
          </cell>
          <cell r="M104">
            <v>12</v>
          </cell>
          <cell r="N104">
            <v>12</v>
          </cell>
          <cell r="O104">
            <v>6</v>
          </cell>
          <cell r="P104">
            <v>6</v>
          </cell>
          <cell r="Q104">
            <v>10</v>
          </cell>
          <cell r="R104">
            <v>3</v>
          </cell>
          <cell r="S104">
            <v>61</v>
          </cell>
          <cell r="T104">
            <v>2</v>
          </cell>
          <cell r="U104">
            <v>63</v>
          </cell>
          <cell r="V104">
            <v>196</v>
          </cell>
          <cell r="W104" t="str">
            <v>기존 유사 서비스의 실패사례를 면밀히 분석하여 본서비스의 개발 로드맵에 반영해주기 바람.</v>
          </cell>
        </row>
        <row r="105">
          <cell r="B105">
            <v>20416378</v>
          </cell>
          <cell r="C105" t="str">
            <v>지역기반</v>
          </cell>
          <cell r="D105" t="str">
            <v>정보ㆍ통신3</v>
          </cell>
          <cell r="E105" t="str">
            <v>동남아 대상 K-뷰티 샘플 큐레이션 서비스 '서울 파우치'</v>
          </cell>
          <cell r="F105" t="str">
            <v>0</v>
          </cell>
          <cell r="G105" t="str">
            <v>1</v>
          </cell>
          <cell r="H105" t="str">
            <v>초기</v>
          </cell>
          <cell r="I105" t="str">
            <v>청년</v>
          </cell>
          <cell r="J105">
            <v>0</v>
          </cell>
          <cell r="K105">
            <v>8</v>
          </cell>
          <cell r="L105">
            <v>8</v>
          </cell>
          <cell r="M105">
            <v>17</v>
          </cell>
          <cell r="N105">
            <v>17</v>
          </cell>
          <cell r="O105">
            <v>8</v>
          </cell>
          <cell r="P105">
            <v>8</v>
          </cell>
          <cell r="Q105">
            <v>13</v>
          </cell>
          <cell r="R105">
            <v>4</v>
          </cell>
          <cell r="S105">
            <v>83</v>
          </cell>
          <cell r="T105">
            <v>0</v>
          </cell>
          <cell r="U105">
            <v>83</v>
          </cell>
          <cell r="V105">
            <v>26</v>
          </cell>
          <cell r="W105" t="str">
            <v xml:space="preserve">시장의 변화하는 니즈와 수용성을 지속적으로 서비스 개발 로드맵에 반영해주기바람. </v>
          </cell>
        </row>
        <row r="106">
          <cell r="B106">
            <v>20428771</v>
          </cell>
          <cell r="C106" t="str">
            <v>지역기반</v>
          </cell>
          <cell r="D106" t="str">
            <v>정보ㆍ통신3</v>
          </cell>
          <cell r="E106" t="str">
            <v>광고 전략 도출 sLLM 기반 광고 콘텐츠 제작 AI 크리에이터 매칭 플랫폼</v>
          </cell>
          <cell r="F106" t="str">
            <v>250,000,000</v>
          </cell>
          <cell r="G106" t="str">
            <v>7</v>
          </cell>
          <cell r="H106" t="str">
            <v>초기</v>
          </cell>
          <cell r="I106" t="str">
            <v>청년</v>
          </cell>
          <cell r="J106">
            <v>0</v>
          </cell>
          <cell r="K106">
            <v>8</v>
          </cell>
          <cell r="L106">
            <v>8</v>
          </cell>
          <cell r="M106">
            <v>17</v>
          </cell>
          <cell r="N106">
            <v>17</v>
          </cell>
          <cell r="O106">
            <v>8</v>
          </cell>
          <cell r="P106">
            <v>8</v>
          </cell>
          <cell r="Q106">
            <v>14</v>
          </cell>
          <cell r="R106">
            <v>4</v>
          </cell>
          <cell r="S106">
            <v>84</v>
          </cell>
          <cell r="T106">
            <v>0</v>
          </cell>
          <cell r="U106">
            <v>84</v>
          </cell>
          <cell r="V106">
            <v>21</v>
          </cell>
          <cell r="W106" t="str">
            <v>하바스그룹은이미 AI를 광고제작 플랫폼에 도입하여 운영하고 있으므로 향후 글로벌 진출시 제안사만의 차별화 경쟁력을 확보하기위한 개발 로드맵의 고도화가 필요함.</v>
          </cell>
        </row>
        <row r="107">
          <cell r="B107">
            <v>20426175</v>
          </cell>
          <cell r="C107" t="str">
            <v>지역기반</v>
          </cell>
          <cell r="D107" t="str">
            <v>정보ㆍ통신3</v>
          </cell>
          <cell r="E107" t="str">
            <v>창업아이템명 AI 비전 기반 무인 운영 공간 청소·운영 통합 관리 서비스(Linky)</v>
          </cell>
          <cell r="F107" t="str">
            <v>390,909</v>
          </cell>
          <cell r="G107" t="str">
            <v>1</v>
          </cell>
          <cell r="H107" t="str">
            <v>초기</v>
          </cell>
          <cell r="I107" t="str">
            <v>청년</v>
          </cell>
          <cell r="J107">
            <v>0</v>
          </cell>
          <cell r="K107">
            <v>7</v>
          </cell>
          <cell r="L107">
            <v>7</v>
          </cell>
          <cell r="M107">
            <v>12</v>
          </cell>
          <cell r="N107">
            <v>12</v>
          </cell>
          <cell r="O107">
            <v>7</v>
          </cell>
          <cell r="P107">
            <v>6</v>
          </cell>
          <cell r="Q107">
            <v>12</v>
          </cell>
          <cell r="R107">
            <v>3</v>
          </cell>
          <cell r="S107">
            <v>66</v>
          </cell>
          <cell r="T107">
            <v>0</v>
          </cell>
          <cell r="U107">
            <v>66</v>
          </cell>
          <cell r="V107">
            <v>181</v>
          </cell>
          <cell r="W107" t="str">
            <v>기존 시장의 대형 인력운용회사아의 차별화 경쟁력 요소를 지속 발굴하고 유사기업에 대한 진입장벽을 수립하기위한 전략적 판단 필요함</v>
          </cell>
        </row>
        <row r="108">
          <cell r="B108">
            <v>20429021</v>
          </cell>
          <cell r="C108" t="str">
            <v>지역기반</v>
          </cell>
          <cell r="D108" t="str">
            <v>정보ㆍ통신3</v>
          </cell>
          <cell r="E108" t="str">
            <v>기업 분석데이터를 바탕으로 분석형 AI 및 LLM이 적용된 B2B기업 중개플랫폼</v>
          </cell>
          <cell r="F108" t="str">
            <v>0</v>
          </cell>
          <cell r="G108" t="str">
            <v>0</v>
          </cell>
          <cell r="H108" t="str">
            <v>초기</v>
          </cell>
          <cell r="I108" t="str">
            <v>청년</v>
          </cell>
          <cell r="J108">
            <v>0</v>
          </cell>
          <cell r="K108">
            <v>7</v>
          </cell>
          <cell r="L108">
            <v>7</v>
          </cell>
          <cell r="M108">
            <v>12</v>
          </cell>
          <cell r="N108">
            <v>12</v>
          </cell>
          <cell r="O108">
            <v>7</v>
          </cell>
          <cell r="P108">
            <v>6</v>
          </cell>
          <cell r="Q108">
            <v>11</v>
          </cell>
          <cell r="R108">
            <v>3</v>
          </cell>
          <cell r="S108">
            <v>65</v>
          </cell>
          <cell r="T108">
            <v>0</v>
          </cell>
          <cell r="U108">
            <v>65</v>
          </cell>
          <cell r="V108">
            <v>192</v>
          </cell>
          <cell r="W108" t="str">
            <v>시장의 수요변화와 고객의 니즈를 지속 파악하여 개발 로드맵에 반영해주기 바람.초기고객확보 및 초기시장진입전략을 구체화항 추진바람.</v>
          </cell>
        </row>
        <row r="109">
          <cell r="B109">
            <v>20431170</v>
          </cell>
          <cell r="C109" t="str">
            <v>지역기반</v>
          </cell>
          <cell r="D109" t="str">
            <v>정보ㆍ통신3</v>
          </cell>
          <cell r="E109" t="str">
            <v>비정형 객체 인식 및 스푸핑 방지 Vision AI 기술이 적용된 굿즈 정품 인증 연계 AR 콘텐츠 제공용 화이트라벨 B2B 소프트웨어 솔루션</v>
          </cell>
          <cell r="F109" t="str">
            <v>75,000,000</v>
          </cell>
          <cell r="G109" t="str">
            <v>2</v>
          </cell>
          <cell r="H109" t="str">
            <v>초기</v>
          </cell>
          <cell r="I109" t="str">
            <v>청년</v>
          </cell>
          <cell r="J109">
            <v>0</v>
          </cell>
          <cell r="K109">
            <v>7</v>
          </cell>
          <cell r="L109">
            <v>8</v>
          </cell>
          <cell r="M109">
            <v>18</v>
          </cell>
          <cell r="N109">
            <v>16</v>
          </cell>
          <cell r="O109">
            <v>8</v>
          </cell>
          <cell r="P109">
            <v>8</v>
          </cell>
          <cell r="Q109">
            <v>13</v>
          </cell>
          <cell r="R109">
            <v>3</v>
          </cell>
          <cell r="S109">
            <v>81</v>
          </cell>
          <cell r="T109">
            <v>0</v>
          </cell>
          <cell r="U109">
            <v>81</v>
          </cell>
          <cell r="V109">
            <v>31</v>
          </cell>
          <cell r="W109" t="str">
            <v>AR 기반의 컨텐츠 제작과 AR 궂즈관련 기술적우위에 대한 당위성은 인정됨. 기술사업화 관점에서 초기고객 확보 및 락인방안쉽 및 일본시장에서의 시장확대위한 구체적 마케팅방안 쉽 필요함</v>
          </cell>
        </row>
        <row r="110">
          <cell r="B110">
            <v>20427333</v>
          </cell>
          <cell r="C110" t="str">
            <v>지역기반</v>
          </cell>
          <cell r="D110" t="str">
            <v>정보ㆍ통신3</v>
          </cell>
          <cell r="E110" t="str">
            <v xml:space="preserve">『다이노(DYNO)』 - AI 에이전트 오케스트레이션 기술이 적용된 다중 영상 AI 모델 기반 영상 제작 자동화 플랫폼 </v>
          </cell>
          <cell r="F110" t="str">
            <v>54,800,000</v>
          </cell>
          <cell r="G110" t="str">
            <v>0</v>
          </cell>
          <cell r="H110" t="str">
            <v>초기</v>
          </cell>
          <cell r="I110" t="str">
            <v>청년</v>
          </cell>
          <cell r="J110">
            <v>0</v>
          </cell>
          <cell r="K110">
            <v>7</v>
          </cell>
          <cell r="L110">
            <v>7</v>
          </cell>
          <cell r="M110">
            <v>15</v>
          </cell>
          <cell r="N110">
            <v>15</v>
          </cell>
          <cell r="O110">
            <v>7</v>
          </cell>
          <cell r="P110">
            <v>7</v>
          </cell>
          <cell r="Q110">
            <v>12</v>
          </cell>
          <cell r="R110">
            <v>3</v>
          </cell>
          <cell r="S110">
            <v>73</v>
          </cell>
          <cell r="T110">
            <v>0</v>
          </cell>
          <cell r="U110">
            <v>73</v>
          </cell>
          <cell r="V110">
            <v>70</v>
          </cell>
          <cell r="W110" t="str">
            <v>유사경쟁서비스와의 차별화 요소를 지속발굴하고 초기고객확보 및 초기시장 진입위한 마케팅전략 구체화 요망함</v>
          </cell>
        </row>
        <row r="111">
          <cell r="B111">
            <v>20420202</v>
          </cell>
          <cell r="C111" t="str">
            <v>지역기반</v>
          </cell>
          <cell r="D111" t="str">
            <v>정보ㆍ통신3</v>
          </cell>
          <cell r="E111" t="str">
            <v>산재바로</v>
          </cell>
          <cell r="F111" t="str">
            <v>326,873,151</v>
          </cell>
          <cell r="G111" t="str">
            <v>5</v>
          </cell>
          <cell r="H111" t="str">
            <v>초기</v>
          </cell>
          <cell r="I111" t="str">
            <v>청년</v>
          </cell>
          <cell r="J111">
            <v>0</v>
          </cell>
          <cell r="K111">
            <v>7</v>
          </cell>
          <cell r="L111">
            <v>7</v>
          </cell>
          <cell r="M111">
            <v>15</v>
          </cell>
          <cell r="N111">
            <v>15</v>
          </cell>
          <cell r="O111">
            <v>7</v>
          </cell>
          <cell r="P111">
            <v>7</v>
          </cell>
          <cell r="Q111">
            <v>12</v>
          </cell>
          <cell r="R111">
            <v>3</v>
          </cell>
          <cell r="S111">
            <v>73</v>
          </cell>
          <cell r="T111">
            <v>0</v>
          </cell>
          <cell r="U111">
            <v>73</v>
          </cell>
          <cell r="V111">
            <v>70</v>
          </cell>
          <cell r="W111" t="str">
            <v>사업화관점에서 B2C와 B2B별로 진입전략과 고객확보전략이 상이할 것으로 판단되는바 버티컬 시장별로 구체화된 진입전략 보완이 필요함. 가격정책과 수익화에 대한 근거 데이터 확보와 성장전략에 대한 보완이 요구됨.</v>
          </cell>
        </row>
        <row r="112">
          <cell r="B112">
            <v>20418560</v>
          </cell>
          <cell r="C112" t="str">
            <v>지역기반</v>
          </cell>
          <cell r="D112" t="str">
            <v>정보ㆍ통신3</v>
          </cell>
          <cell r="E112" t="str">
            <v>AI 도슨트 기반 글로벌 K-전통공예 뉴리티지(New+Heritage)  O2O 큐레이션 플랫폼 아울(A.OULL)</v>
          </cell>
          <cell r="F112" t="str">
            <v>12,086,727</v>
          </cell>
          <cell r="G112" t="str">
            <v>0</v>
          </cell>
          <cell r="H112" t="str">
            <v>초기</v>
          </cell>
          <cell r="I112" t="str">
            <v>청년</v>
          </cell>
          <cell r="J112">
            <v>0</v>
          </cell>
          <cell r="K112">
            <v>7</v>
          </cell>
          <cell r="L112">
            <v>7</v>
          </cell>
          <cell r="M112">
            <v>12</v>
          </cell>
          <cell r="N112">
            <v>12</v>
          </cell>
          <cell r="O112">
            <v>7</v>
          </cell>
          <cell r="P112">
            <v>7</v>
          </cell>
          <cell r="Q112">
            <v>12</v>
          </cell>
          <cell r="R112">
            <v>3</v>
          </cell>
          <cell r="S112">
            <v>67</v>
          </cell>
          <cell r="T112">
            <v>0</v>
          </cell>
          <cell r="U112">
            <v>67</v>
          </cell>
          <cell r="V112">
            <v>166</v>
          </cell>
          <cell r="W112" t="str">
            <v>구체적인 시장규모와 향후의 사업화관점에서의 매출규모에 대한 예측자료가 보완되기바람.시장의 수요와 현장 니즈의 변화를 반영한 초기고객 및 시장진입전략 구체화 필요함.</v>
          </cell>
        </row>
        <row r="113">
          <cell r="B113">
            <v>20413204</v>
          </cell>
          <cell r="C113" t="str">
            <v>지역기반</v>
          </cell>
          <cell r="D113" t="str">
            <v>정보ㆍ통신3</v>
          </cell>
          <cell r="E113" t="str">
            <v>화학공정 운전· 소재개발 실험 최적화를 위한 AI Copilot · Agentic AI 기술이 적용된 No-code 머신러닝 플랫폼, CEPiML</v>
          </cell>
          <cell r="F113" t="str">
            <v>0</v>
          </cell>
          <cell r="G113" t="str">
            <v>2</v>
          </cell>
          <cell r="H113" t="str">
            <v>초기</v>
          </cell>
          <cell r="I113" t="str">
            <v>중장년</v>
          </cell>
          <cell r="J113">
            <v>0</v>
          </cell>
          <cell r="K113">
            <v>8</v>
          </cell>
          <cell r="L113">
            <v>8</v>
          </cell>
          <cell r="M113">
            <v>17</v>
          </cell>
          <cell r="N113">
            <v>16</v>
          </cell>
          <cell r="O113">
            <v>8</v>
          </cell>
          <cell r="P113">
            <v>7</v>
          </cell>
          <cell r="Q113">
            <v>13</v>
          </cell>
          <cell r="R113">
            <v>3</v>
          </cell>
          <cell r="S113">
            <v>80</v>
          </cell>
          <cell r="T113">
            <v>0</v>
          </cell>
          <cell r="U113">
            <v>80</v>
          </cell>
          <cell r="V113">
            <v>34</v>
          </cell>
          <cell r="W113" t="str">
            <v>초기의 데스벨리를 극복하기위한 제품 및 서비스판매전략과 IR로드맵의 구체화가 필요함.</v>
          </cell>
        </row>
        <row r="114">
          <cell r="B114">
            <v>20401622</v>
          </cell>
          <cell r="C114" t="str">
            <v>지역기반</v>
          </cell>
          <cell r="D114" t="str">
            <v>정보ㆍ통신3</v>
          </cell>
          <cell r="E114" t="str">
            <v>공간·소비 빅데이터 기반 외식업 점포개발 시뮬레이션 생성형 AI엔진 '슈바툴'</v>
          </cell>
          <cell r="F114" t="str">
            <v>100,000</v>
          </cell>
          <cell r="G114" t="str">
            <v>3</v>
          </cell>
          <cell r="H114" t="str">
            <v>초기</v>
          </cell>
          <cell r="I114" t="str">
            <v>청년</v>
          </cell>
          <cell r="J114">
            <v>0</v>
          </cell>
          <cell r="K114">
            <v>7</v>
          </cell>
          <cell r="L114">
            <v>7</v>
          </cell>
          <cell r="M114">
            <v>15</v>
          </cell>
          <cell r="N114">
            <v>15</v>
          </cell>
          <cell r="O114">
            <v>7</v>
          </cell>
          <cell r="P114">
            <v>6</v>
          </cell>
          <cell r="Q114">
            <v>12</v>
          </cell>
          <cell r="R114">
            <v>3</v>
          </cell>
          <cell r="S114">
            <v>72</v>
          </cell>
          <cell r="T114">
            <v>0</v>
          </cell>
          <cell r="U114">
            <v>72</v>
          </cell>
          <cell r="V114">
            <v>127</v>
          </cell>
          <cell r="W114" t="str">
            <v>유사경쟁서비스와의 차별화 요소를 지속발굴하고 초기고객확보 및 초기시장 진입위한 마케팅전략 구체화 요망함</v>
          </cell>
        </row>
        <row r="115">
          <cell r="B115">
            <v>20429013</v>
          </cell>
          <cell r="C115" t="str">
            <v>지역기반</v>
          </cell>
          <cell r="D115" t="str">
            <v>정보ㆍ통신3</v>
          </cell>
          <cell r="E115" t="str">
            <v>행동 데이터 기반 AI 아동 적성 탐색 플랫폼 : 키저스 AI 적성 탐색 애착인형</v>
          </cell>
          <cell r="F115" t="str">
            <v>900,000,000</v>
          </cell>
          <cell r="G115" t="str">
            <v>5</v>
          </cell>
          <cell r="H115" t="str">
            <v>초기</v>
          </cell>
          <cell r="I115" t="str">
            <v>중장년</v>
          </cell>
          <cell r="J115">
            <v>0</v>
          </cell>
          <cell r="K115">
            <v>8</v>
          </cell>
          <cell r="L115">
            <v>8</v>
          </cell>
          <cell r="M115">
            <v>18</v>
          </cell>
          <cell r="N115">
            <v>18</v>
          </cell>
          <cell r="O115">
            <v>7</v>
          </cell>
          <cell r="P115">
            <v>7</v>
          </cell>
          <cell r="Q115">
            <v>13</v>
          </cell>
          <cell r="R115">
            <v>3</v>
          </cell>
          <cell r="S115">
            <v>82</v>
          </cell>
          <cell r="T115">
            <v>0</v>
          </cell>
          <cell r="U115">
            <v>82</v>
          </cell>
          <cell r="V115">
            <v>28</v>
          </cell>
          <cell r="W115" t="str">
            <v>현시장의 규모분석에 필요한 기본 데이터확보와 이를 기반으로 성장전략을 구체화할 필요 있음</v>
          </cell>
        </row>
        <row r="116">
          <cell r="B116">
            <v>20425943</v>
          </cell>
          <cell r="C116" t="str">
            <v>지역기반</v>
          </cell>
          <cell r="D116" t="str">
            <v>정보ㆍ통신3</v>
          </cell>
          <cell r="E116" t="str">
            <v>바쁜 현대인 부모를 위한 아이 식단 데이터 기반 AI 영양소 맞춤화 관리 서비스</v>
          </cell>
          <cell r="F116" t="str">
            <v>37,605,000</v>
          </cell>
          <cell r="G116" t="str">
            <v>1</v>
          </cell>
          <cell r="H116" t="str">
            <v>초기</v>
          </cell>
          <cell r="I116" t="str">
            <v>청년</v>
          </cell>
          <cell r="J116">
            <v>0</v>
          </cell>
          <cell r="K116">
            <v>9</v>
          </cell>
          <cell r="L116">
            <v>9</v>
          </cell>
          <cell r="M116">
            <v>18</v>
          </cell>
          <cell r="N116">
            <v>18</v>
          </cell>
          <cell r="O116">
            <v>9</v>
          </cell>
          <cell r="P116">
            <v>9</v>
          </cell>
          <cell r="Q116">
            <v>14</v>
          </cell>
          <cell r="R116">
            <v>4</v>
          </cell>
          <cell r="S116">
            <v>90</v>
          </cell>
          <cell r="T116">
            <v>0</v>
          </cell>
          <cell r="U116">
            <v>90</v>
          </cell>
          <cell r="V116">
            <v>2</v>
          </cell>
          <cell r="W116" t="str">
            <v>유사경쟁서비스와의 차별화 요서를 지속발굴하고 초기고객확보 및 초기시장 진입위한 마케팅전략 구체화 요망함</v>
          </cell>
        </row>
        <row r="117">
          <cell r="B117">
            <v>20432573</v>
          </cell>
          <cell r="C117" t="str">
            <v>지역기반</v>
          </cell>
          <cell r="D117" t="str">
            <v>정보ㆍ통신3</v>
          </cell>
          <cell r="E117" t="str">
            <v>AI 기반 BIM 납품 검수, 문서 작성 자동화 솔루션</v>
          </cell>
          <cell r="F117" t="str">
            <v>153,500,000</v>
          </cell>
          <cell r="G117" t="str">
            <v>2</v>
          </cell>
          <cell r="H117" t="str">
            <v>초기</v>
          </cell>
          <cell r="I117" t="str">
            <v>청년</v>
          </cell>
          <cell r="J117">
            <v>0</v>
          </cell>
          <cell r="K117">
            <v>7</v>
          </cell>
          <cell r="L117">
            <v>7</v>
          </cell>
          <cell r="M117">
            <v>15</v>
          </cell>
          <cell r="N117">
            <v>15</v>
          </cell>
          <cell r="O117">
            <v>7</v>
          </cell>
          <cell r="P117">
            <v>7</v>
          </cell>
          <cell r="Q117">
            <v>12</v>
          </cell>
          <cell r="R117">
            <v>3</v>
          </cell>
          <cell r="S117">
            <v>73</v>
          </cell>
          <cell r="T117">
            <v>0</v>
          </cell>
          <cell r="U117">
            <v>73</v>
          </cell>
          <cell r="V117">
            <v>70</v>
          </cell>
          <cell r="W117" t="str">
            <v xml:space="preserve">시장의 변화하는 니즈와 수용성을 지속적으로 서비스 개발 로드맵에 반영해주기바람. </v>
          </cell>
        </row>
        <row r="118">
          <cell r="B118">
            <v>20419197</v>
          </cell>
          <cell r="C118" t="str">
            <v>지역기반</v>
          </cell>
          <cell r="D118" t="str">
            <v>정보ㆍ통신3</v>
          </cell>
          <cell r="E118" t="str">
            <v>마히(마감히어로)</v>
          </cell>
          <cell r="F118" t="str">
            <v>143,279,685</v>
          </cell>
          <cell r="G118" t="str">
            <v>3</v>
          </cell>
          <cell r="H118" t="str">
            <v>초기</v>
          </cell>
          <cell r="I118" t="str">
            <v>청년</v>
          </cell>
          <cell r="J118">
            <v>0</v>
          </cell>
          <cell r="K118">
            <v>7</v>
          </cell>
          <cell r="L118">
            <v>7</v>
          </cell>
          <cell r="M118">
            <v>14</v>
          </cell>
          <cell r="N118">
            <v>14</v>
          </cell>
          <cell r="O118">
            <v>7</v>
          </cell>
          <cell r="P118">
            <v>6</v>
          </cell>
          <cell r="Q118">
            <v>12</v>
          </cell>
          <cell r="R118">
            <v>3</v>
          </cell>
          <cell r="S118">
            <v>70</v>
          </cell>
          <cell r="T118">
            <v>0</v>
          </cell>
          <cell r="U118">
            <v>70</v>
          </cell>
          <cell r="V118">
            <v>135</v>
          </cell>
          <cell r="W118" t="str">
            <v>유사경쟁서비스와의 차별화 요소를 지속발굴하고 초기고객확보 및 초기시장 진입위한 마케팅전략 구체화 요망함</v>
          </cell>
        </row>
        <row r="119">
          <cell r="B119">
            <v>20416722</v>
          </cell>
          <cell r="C119" t="str">
            <v>지역기반</v>
          </cell>
          <cell r="D119" t="str">
            <v>정보ㆍ통신3</v>
          </cell>
          <cell r="E119" t="str">
            <v>실건물 기반 외벽 디자인 생성 및 시뮬레이션 AI 기술</v>
          </cell>
          <cell r="F119" t="str">
            <v>71,650,824</v>
          </cell>
          <cell r="G119" t="str">
            <v>4</v>
          </cell>
          <cell r="H119" t="str">
            <v>초기</v>
          </cell>
          <cell r="I119" t="str">
            <v>청년</v>
          </cell>
          <cell r="J119">
            <v>0</v>
          </cell>
          <cell r="K119">
            <v>7</v>
          </cell>
          <cell r="L119">
            <v>7</v>
          </cell>
          <cell r="M119">
            <v>15</v>
          </cell>
          <cell r="N119">
            <v>15</v>
          </cell>
          <cell r="O119">
            <v>7</v>
          </cell>
          <cell r="P119">
            <v>6</v>
          </cell>
          <cell r="Q119">
            <v>12</v>
          </cell>
          <cell r="R119">
            <v>3</v>
          </cell>
          <cell r="S119">
            <v>72</v>
          </cell>
          <cell r="T119">
            <v>0</v>
          </cell>
          <cell r="U119">
            <v>72</v>
          </cell>
          <cell r="V119">
            <v>127</v>
          </cell>
          <cell r="W119" t="str">
            <v>조기에 MVP완성하여 시장의 피드백확인과정이 선행되기 바람.시장의 수요와 현장 니즈의 변화를 반영한 초기고객 및 시장진입전략 구체화 필요함.</v>
          </cell>
        </row>
        <row r="120">
          <cell r="B120">
            <v>20417928</v>
          </cell>
          <cell r="C120" t="str">
            <v>지역기반</v>
          </cell>
          <cell r="D120" t="str">
            <v>정보ㆍ통신3</v>
          </cell>
          <cell r="E120" t="str">
            <v>공실제로화, 거품안정화를 위한 NOC 임대가분석 알고리즘이 적용된 AI컨시어지 플랫폼</v>
          </cell>
          <cell r="F120" t="str">
            <v>45,000,000</v>
          </cell>
          <cell r="G120" t="str">
            <v>2</v>
          </cell>
          <cell r="H120" t="str">
            <v>초기</v>
          </cell>
          <cell r="I120" t="str">
            <v>중장년</v>
          </cell>
          <cell r="J120">
            <v>0</v>
          </cell>
          <cell r="K120">
            <v>6</v>
          </cell>
          <cell r="L120">
            <v>6</v>
          </cell>
          <cell r="M120">
            <v>12</v>
          </cell>
          <cell r="N120">
            <v>13</v>
          </cell>
          <cell r="O120">
            <v>7</v>
          </cell>
          <cell r="P120">
            <v>7</v>
          </cell>
          <cell r="Q120">
            <v>12</v>
          </cell>
          <cell r="R120">
            <v>3</v>
          </cell>
          <cell r="S120">
            <v>66</v>
          </cell>
          <cell r="T120">
            <v>0</v>
          </cell>
          <cell r="U120">
            <v>66</v>
          </cell>
          <cell r="V120">
            <v>181</v>
          </cell>
          <cell r="W120" t="str">
            <v xml:space="preserve">시장의 변화하는 니즈와 수용성을 지속적으로 서비스 개발 로드맵에 반영해주기바람. </v>
          </cell>
        </row>
        <row r="121">
          <cell r="B121">
            <v>20423579</v>
          </cell>
          <cell r="C121" t="str">
            <v>지역기반</v>
          </cell>
          <cell r="D121" t="str">
            <v>정보ㆍ통신3</v>
          </cell>
          <cell r="E121" t="str">
            <v>커스텀 존</v>
          </cell>
          <cell r="F121" t="str">
            <v>528,871,490</v>
          </cell>
          <cell r="G121" t="str">
            <v>4</v>
          </cell>
          <cell r="H121" t="str">
            <v>초기</v>
          </cell>
          <cell r="I121" t="str">
            <v>중장년</v>
          </cell>
          <cell r="J121">
            <v>0</v>
          </cell>
          <cell r="K121">
            <v>8</v>
          </cell>
          <cell r="L121">
            <v>8</v>
          </cell>
          <cell r="M121">
            <v>16</v>
          </cell>
          <cell r="N121">
            <v>17</v>
          </cell>
          <cell r="O121">
            <v>8</v>
          </cell>
          <cell r="P121">
            <v>7</v>
          </cell>
          <cell r="Q121">
            <v>13</v>
          </cell>
          <cell r="R121">
            <v>3</v>
          </cell>
          <cell r="S121">
            <v>80</v>
          </cell>
          <cell r="T121">
            <v>0</v>
          </cell>
          <cell r="U121">
            <v>80</v>
          </cell>
          <cell r="V121">
            <v>34</v>
          </cell>
          <cell r="W121" t="str">
            <v>시장의 수요변화와 고객의 니즈를 지속 파악하여 개발 로드맵에 반영해주기 바람.초기고객확보 및 초기시장진입전략을 구체화항 추진바람.</v>
          </cell>
        </row>
        <row r="122">
          <cell r="B122">
            <v>20407210</v>
          </cell>
          <cell r="C122" t="str">
            <v>지역기반</v>
          </cell>
          <cell r="D122" t="str">
            <v>정보ㆍ통신3</v>
          </cell>
          <cell r="E122" t="str">
            <v>유아 발화(음성)·표준화 문진 결합 AI 재문진 기반 조기 선별(스크리닝) 기술 개발</v>
          </cell>
          <cell r="F122" t="str">
            <v>500,000,000</v>
          </cell>
          <cell r="G122" t="str">
            <v>2</v>
          </cell>
          <cell r="H122" t="str">
            <v>초기</v>
          </cell>
          <cell r="I122" t="str">
            <v>청년</v>
          </cell>
          <cell r="J122">
            <v>0</v>
          </cell>
          <cell r="K122">
            <v>7</v>
          </cell>
          <cell r="L122">
            <v>7</v>
          </cell>
          <cell r="M122">
            <v>15</v>
          </cell>
          <cell r="N122">
            <v>15</v>
          </cell>
          <cell r="O122">
            <v>7</v>
          </cell>
          <cell r="P122">
            <v>7</v>
          </cell>
          <cell r="Q122">
            <v>12</v>
          </cell>
          <cell r="R122">
            <v>3</v>
          </cell>
          <cell r="S122">
            <v>73</v>
          </cell>
          <cell r="T122">
            <v>0</v>
          </cell>
          <cell r="U122">
            <v>73</v>
          </cell>
          <cell r="V122">
            <v>70</v>
          </cell>
          <cell r="W122" t="str">
            <v>초기고객 및 시장진입위한 구체적 마케팅 방안 수립 및 초기고객에 대한 명확한 정의와 수익화 모델에 대한 추가 보완이 요구됨. IR게획 구체화 요망</v>
          </cell>
        </row>
        <row r="123">
          <cell r="B123">
            <v>20413121</v>
          </cell>
          <cell r="C123" t="str">
            <v>지역기반</v>
          </cell>
          <cell r="D123" t="str">
            <v>정보ㆍ통신3</v>
          </cell>
          <cell r="E123" t="str">
            <v>글로벌 골프 시뮬레이터 시장 개척을 위한  AI 기반 초정밀 3D 골프 론치 모니터 국산화</v>
          </cell>
          <cell r="F123" t="str">
            <v>768,000,000</v>
          </cell>
          <cell r="G123" t="str">
            <v>3</v>
          </cell>
          <cell r="H123" t="str">
            <v>초기</v>
          </cell>
          <cell r="I123" t="str">
            <v>중장년</v>
          </cell>
          <cell r="J123">
            <v>0</v>
          </cell>
          <cell r="K123">
            <v>8</v>
          </cell>
          <cell r="L123">
            <v>8</v>
          </cell>
          <cell r="M123">
            <v>17</v>
          </cell>
          <cell r="N123">
            <v>17</v>
          </cell>
          <cell r="O123">
            <v>7</v>
          </cell>
          <cell r="P123">
            <v>8</v>
          </cell>
          <cell r="Q123">
            <v>12</v>
          </cell>
          <cell r="R123">
            <v>3</v>
          </cell>
          <cell r="S123">
            <v>80</v>
          </cell>
          <cell r="T123">
            <v>0</v>
          </cell>
          <cell r="U123">
            <v>80</v>
          </cell>
          <cell r="V123">
            <v>34</v>
          </cell>
          <cell r="W123" t="str">
            <v>국내외 시장확장위한 마케팅 전략 고도화 및 전문역량 확보방안 수립. 시장 수요반영한 성능개선로드맵 구체화 필요</v>
          </cell>
        </row>
        <row r="124">
          <cell r="B124">
            <v>20413236</v>
          </cell>
          <cell r="C124" t="str">
            <v>지역기반</v>
          </cell>
          <cell r="D124" t="str">
            <v>정보ㆍ통신3</v>
          </cell>
          <cell r="E124" t="str">
            <v>인간 행동 기반으로 한 업무 자동화 AI 에이전트 (TaskSynapse AI)</v>
          </cell>
          <cell r="F124" t="str">
            <v>90,000,000</v>
          </cell>
          <cell r="G124" t="str">
            <v>1</v>
          </cell>
          <cell r="H124" t="str">
            <v>초기</v>
          </cell>
          <cell r="I124" t="str">
            <v>중장년</v>
          </cell>
          <cell r="J124">
            <v>0</v>
          </cell>
          <cell r="K124">
            <v>7</v>
          </cell>
          <cell r="L124">
            <v>7</v>
          </cell>
          <cell r="M124">
            <v>15</v>
          </cell>
          <cell r="N124">
            <v>15</v>
          </cell>
          <cell r="O124">
            <v>7</v>
          </cell>
          <cell r="P124">
            <v>7</v>
          </cell>
          <cell r="Q124">
            <v>12</v>
          </cell>
          <cell r="R124">
            <v>3</v>
          </cell>
          <cell r="S124">
            <v>73</v>
          </cell>
          <cell r="T124">
            <v>0</v>
          </cell>
          <cell r="U124">
            <v>73</v>
          </cell>
          <cell r="V124">
            <v>70</v>
          </cell>
          <cell r="W124" t="str">
            <v>유사경쟁서비스와의 차별화 요소를 지속발굴하고 초기고객확보 및 초기시장 진입위한 마케팅전략 구체화 요망함</v>
          </cell>
        </row>
        <row r="125">
          <cell r="B125">
            <v>20417374</v>
          </cell>
          <cell r="C125" t="str">
            <v>지역기반</v>
          </cell>
          <cell r="D125" t="str">
            <v>정보ㆍ통신3</v>
          </cell>
          <cell r="E125" t="str">
            <v xml:space="preserve">타투&amp;반영구 시술 산업 위생관리와 시술 기록 관리 플랫폼 서비스 </v>
          </cell>
          <cell r="F125" t="str">
            <v>13,353,000</v>
          </cell>
          <cell r="G125" t="str">
            <v>0</v>
          </cell>
          <cell r="H125" t="str">
            <v>초기</v>
          </cell>
          <cell r="I125" t="str">
            <v>중장년</v>
          </cell>
          <cell r="J125">
            <v>0</v>
          </cell>
          <cell r="K125">
            <v>7</v>
          </cell>
          <cell r="L125">
            <v>7</v>
          </cell>
          <cell r="M125">
            <v>15</v>
          </cell>
          <cell r="N125">
            <v>15</v>
          </cell>
          <cell r="O125">
            <v>7</v>
          </cell>
          <cell r="P125">
            <v>7</v>
          </cell>
          <cell r="Q125">
            <v>12</v>
          </cell>
          <cell r="R125">
            <v>3</v>
          </cell>
          <cell r="S125">
            <v>73</v>
          </cell>
          <cell r="T125">
            <v>0</v>
          </cell>
          <cell r="U125">
            <v>73</v>
          </cell>
          <cell r="V125">
            <v>70</v>
          </cell>
          <cell r="W125" t="str">
            <v>사업의 특성상 개인정보보호에 대한 안정적 장치가 필요하며 영세사업자들이 대부분으로 서비스의 수용성에 대한 사전 검토를 기반으로 개발 로드맵 수립이 피요함.</v>
          </cell>
        </row>
        <row r="126">
          <cell r="B126">
            <v>20421995</v>
          </cell>
          <cell r="C126" t="str">
            <v>지역기반</v>
          </cell>
          <cell r="D126" t="str">
            <v>정보ㆍ통신3</v>
          </cell>
          <cell r="E126" t="str">
            <v>마케팅 풀퍼널 AI 에이전트 자동화 서비스</v>
          </cell>
          <cell r="F126" t="str">
            <v>1,270,000</v>
          </cell>
          <cell r="G126" t="str">
            <v>1</v>
          </cell>
          <cell r="H126" t="str">
            <v>초기</v>
          </cell>
          <cell r="I126" t="str">
            <v>중장년</v>
          </cell>
          <cell r="J126">
            <v>0</v>
          </cell>
          <cell r="K126">
            <v>8</v>
          </cell>
          <cell r="L126">
            <v>8</v>
          </cell>
          <cell r="M126">
            <v>16</v>
          </cell>
          <cell r="N126">
            <v>16</v>
          </cell>
          <cell r="O126">
            <v>8</v>
          </cell>
          <cell r="P126">
            <v>7</v>
          </cell>
          <cell r="Q126">
            <v>13</v>
          </cell>
          <cell r="R126">
            <v>4</v>
          </cell>
          <cell r="S126">
            <v>80</v>
          </cell>
          <cell r="T126">
            <v>0</v>
          </cell>
          <cell r="U126">
            <v>80</v>
          </cell>
          <cell r="V126">
            <v>34</v>
          </cell>
          <cell r="W126" t="str">
            <v xml:space="preserve">개발자 및 C level의 팀원을 확보하기위한 HR계획도 반영추진바람.시장의 변화하는 니즈와 수용성을 지속적으로 서비스 개발 로드맵에 반영해주기바람. </v>
          </cell>
        </row>
        <row r="127">
          <cell r="B127">
            <v>20411834</v>
          </cell>
          <cell r="C127" t="str">
            <v>지역기반</v>
          </cell>
          <cell r="D127" t="str">
            <v>정보ㆍ통신3</v>
          </cell>
          <cell r="E127" t="str">
            <v>초간편+고효율+저비용 지도 기반 숏폼 마케팅 솔루션 &amp;quot;JUSTREET&amp;quot;</v>
          </cell>
          <cell r="F127" t="str">
            <v>260,000</v>
          </cell>
          <cell r="G127" t="str">
            <v>3</v>
          </cell>
          <cell r="H127" t="str">
            <v>초기</v>
          </cell>
          <cell r="I127" t="str">
            <v>중장년</v>
          </cell>
          <cell r="J127">
            <v>0</v>
          </cell>
          <cell r="K127">
            <v>7</v>
          </cell>
          <cell r="L127">
            <v>7</v>
          </cell>
          <cell r="M127">
            <v>15</v>
          </cell>
          <cell r="N127">
            <v>15</v>
          </cell>
          <cell r="O127">
            <v>7</v>
          </cell>
          <cell r="P127">
            <v>7</v>
          </cell>
          <cell r="Q127">
            <v>12</v>
          </cell>
          <cell r="R127">
            <v>3</v>
          </cell>
          <cell r="S127">
            <v>73</v>
          </cell>
          <cell r="T127">
            <v>0</v>
          </cell>
          <cell r="U127">
            <v>73</v>
          </cell>
          <cell r="V127">
            <v>70</v>
          </cell>
          <cell r="W127" t="str">
            <v>조기에 MVP완성하여 시장의 피드백확인과정이 선행되기 바람.시장의 수요와 현장 니즈의 변화를 반영한 초기고객 및 시장진입전략 구체화 필요함.</v>
          </cell>
        </row>
        <row r="128">
          <cell r="B128">
            <v>20427721</v>
          </cell>
          <cell r="C128" t="str">
            <v>지역기반</v>
          </cell>
          <cell r="D128" t="str">
            <v>정보ㆍ통신3</v>
          </cell>
          <cell r="E128" t="str">
            <v>LLM을 활용하여 전세계 176개국 모국어로 서비스되는 글로벌 K-Culture 커뮤니티</v>
          </cell>
          <cell r="F128" t="str">
            <v>202,000,000</v>
          </cell>
          <cell r="G128" t="str">
            <v>4</v>
          </cell>
          <cell r="H128" t="str">
            <v>초기</v>
          </cell>
          <cell r="I128" t="str">
            <v>중장년</v>
          </cell>
          <cell r="J128">
            <v>0</v>
          </cell>
          <cell r="K128">
            <v>7</v>
          </cell>
          <cell r="L128">
            <v>7</v>
          </cell>
          <cell r="M128">
            <v>15</v>
          </cell>
          <cell r="N128">
            <v>15</v>
          </cell>
          <cell r="O128">
            <v>7</v>
          </cell>
          <cell r="P128">
            <v>7</v>
          </cell>
          <cell r="Q128">
            <v>12</v>
          </cell>
          <cell r="R128">
            <v>3</v>
          </cell>
          <cell r="S128">
            <v>73</v>
          </cell>
          <cell r="T128">
            <v>0</v>
          </cell>
          <cell r="U128">
            <v>73</v>
          </cell>
          <cell r="V128">
            <v>70</v>
          </cell>
          <cell r="W128" t="str">
            <v>초기고객 및 시장진입위한 구체적 마케팅 방안 수립 및 초기고객에 대한 명확한 정의와 수익화 모델에 대한 추가 보완이 요구됨. IR게획 구체화 요망</v>
          </cell>
        </row>
        <row r="129">
          <cell r="B129">
            <v>20416581</v>
          </cell>
          <cell r="C129" t="str">
            <v>지역기반</v>
          </cell>
          <cell r="D129" t="str">
            <v>정보ㆍ통신3</v>
          </cell>
          <cell r="E129" t="str">
            <v>생체리듬 및 모바일 피부 이미지 기반 개인화 피부 관리 진단·관리·추천·소비 연동형 스마트 홈케어 디바이스 및 구독형 관리 서비스</v>
          </cell>
          <cell r="F129" t="str">
            <v>1,825,994,388</v>
          </cell>
          <cell r="G129" t="str">
            <v>4</v>
          </cell>
          <cell r="H129" t="str">
            <v>초기</v>
          </cell>
          <cell r="I129" t="str">
            <v>청년</v>
          </cell>
          <cell r="J129">
            <v>0</v>
          </cell>
          <cell r="K129">
            <v>7</v>
          </cell>
          <cell r="L129">
            <v>7</v>
          </cell>
          <cell r="M129">
            <v>15</v>
          </cell>
          <cell r="N129">
            <v>15</v>
          </cell>
          <cell r="O129">
            <v>7</v>
          </cell>
          <cell r="P129">
            <v>7</v>
          </cell>
          <cell r="Q129">
            <v>12</v>
          </cell>
          <cell r="R129">
            <v>3</v>
          </cell>
          <cell r="S129">
            <v>73</v>
          </cell>
          <cell r="T129">
            <v>0</v>
          </cell>
          <cell r="U129">
            <v>73</v>
          </cell>
          <cell r="V129">
            <v>70</v>
          </cell>
          <cell r="W129" t="str">
            <v>유사경쟁서비스와의 차별화 요소를 지속발굴하고 초기고객확보 및 초기시장 진입위한 마케팅전략 구체화 요망함</v>
          </cell>
        </row>
        <row r="130">
          <cell r="B130">
            <v>20417383</v>
          </cell>
          <cell r="C130" t="str">
            <v>지역기반</v>
          </cell>
          <cell r="D130" t="str">
            <v>정보ㆍ통신3</v>
          </cell>
          <cell r="E130" t="str">
            <v>Jellyworms (IP 확산을 위한 글로벌 랭킹 PvP 아레나 게임 콘텐츠)</v>
          </cell>
          <cell r="F130" t="str">
            <v>0</v>
          </cell>
          <cell r="G130" t="str">
            <v>0</v>
          </cell>
          <cell r="H130" t="str">
            <v>초기</v>
          </cell>
          <cell r="I130" t="str">
            <v>청년</v>
          </cell>
          <cell r="J130">
            <v>0</v>
          </cell>
          <cell r="K130">
            <v>7</v>
          </cell>
          <cell r="L130">
            <v>7</v>
          </cell>
          <cell r="M130">
            <v>12</v>
          </cell>
          <cell r="N130">
            <v>12</v>
          </cell>
          <cell r="O130">
            <v>7</v>
          </cell>
          <cell r="P130">
            <v>7</v>
          </cell>
          <cell r="Q130">
            <v>12</v>
          </cell>
          <cell r="R130">
            <v>3</v>
          </cell>
          <cell r="S130">
            <v>67</v>
          </cell>
          <cell r="T130">
            <v>0</v>
          </cell>
          <cell r="U130">
            <v>67</v>
          </cell>
          <cell r="V130">
            <v>166</v>
          </cell>
          <cell r="W130" t="str">
            <v>국내외 시장확장위한 마케팅 전략 고도화 및 전문역량 확보방안 수립. 시장 수요반영한 성능개선로드맵 구체화 필요</v>
          </cell>
        </row>
        <row r="131">
          <cell r="B131">
            <v>20407967</v>
          </cell>
          <cell r="C131" t="str">
            <v>지역기반</v>
          </cell>
          <cell r="D131" t="str">
            <v>정보ㆍ통신3</v>
          </cell>
          <cell r="E131" t="str">
            <v>게임 생방송을 위한 큐브 맵핑(Cube Mapping) 및 타임 매칭(Time Matching) 기술을 적용한 멀티 화면 구성 기능의 고해상도·저지연 게임·e스포츠 융합 스트리밍 솔루션</v>
          </cell>
          <cell r="F131" t="str">
            <v>0</v>
          </cell>
          <cell r="G131" t="str">
            <v>2</v>
          </cell>
          <cell r="H131" t="str">
            <v>초기</v>
          </cell>
          <cell r="I131" t="str">
            <v>중장년</v>
          </cell>
          <cell r="J131">
            <v>0</v>
          </cell>
          <cell r="K131">
            <v>7</v>
          </cell>
          <cell r="L131">
            <v>7</v>
          </cell>
          <cell r="M131">
            <v>15</v>
          </cell>
          <cell r="N131">
            <v>15</v>
          </cell>
          <cell r="O131">
            <v>7</v>
          </cell>
          <cell r="P131">
            <v>7</v>
          </cell>
          <cell r="Q131">
            <v>12</v>
          </cell>
          <cell r="R131">
            <v>3</v>
          </cell>
          <cell r="S131">
            <v>73</v>
          </cell>
          <cell r="T131">
            <v>0</v>
          </cell>
          <cell r="U131">
            <v>73</v>
          </cell>
          <cell r="V131">
            <v>70</v>
          </cell>
          <cell r="W131" t="str">
            <v>조기에 MVP완성하여 시장의 피드백확인과정이 선행되기 바람.시장의 수요와 현장 니즈의 변화를 반영한 초기고객 및 시장진입전략 구체화 필요함.</v>
          </cell>
        </row>
        <row r="132">
          <cell r="B132">
            <v>20399910</v>
          </cell>
          <cell r="C132" t="str">
            <v>지역기반</v>
          </cell>
          <cell r="D132" t="str">
            <v>정보ㆍ통신3</v>
          </cell>
          <cell r="E132" t="str">
            <v>심박데이터 기반 개인 맞춤형 운동결과 분석·추천 서비스 고도화 및 상용화</v>
          </cell>
          <cell r="F132" t="str">
            <v>267,181,182</v>
          </cell>
          <cell r="G132" t="str">
            <v>2</v>
          </cell>
          <cell r="H132" t="str">
            <v>초기</v>
          </cell>
          <cell r="I132" t="str">
            <v>중장년</v>
          </cell>
          <cell r="J132">
            <v>0</v>
          </cell>
          <cell r="K132">
            <v>7</v>
          </cell>
          <cell r="L132">
            <v>7</v>
          </cell>
          <cell r="M132">
            <v>15</v>
          </cell>
          <cell r="N132">
            <v>14</v>
          </cell>
          <cell r="O132">
            <v>7</v>
          </cell>
          <cell r="P132">
            <v>7</v>
          </cell>
          <cell r="Q132">
            <v>12</v>
          </cell>
          <cell r="R132">
            <v>3</v>
          </cell>
          <cell r="S132">
            <v>72</v>
          </cell>
          <cell r="T132">
            <v>0</v>
          </cell>
          <cell r="U132">
            <v>72</v>
          </cell>
          <cell r="V132">
            <v>127</v>
          </cell>
          <cell r="W132" t="str">
            <v>지속적 기술적 해자수립 위한 개발 로드맵 수립 및 초기 고객 과 시장 진입방안 구체화 요망함.</v>
          </cell>
        </row>
        <row r="133">
          <cell r="B133">
            <v>20420619</v>
          </cell>
          <cell r="C133" t="str">
            <v>지역기반</v>
          </cell>
          <cell r="D133" t="str">
            <v>정보ㆍ통신3</v>
          </cell>
          <cell r="E133" t="str">
            <v>AI 기반 EFL 학습자 영어 읽기·쓰기 능력 자동 진단 플랫폼(BookWise Kids) 개발</v>
          </cell>
          <cell r="F133" t="str">
            <v>0</v>
          </cell>
          <cell r="G133" t="str">
            <v>1</v>
          </cell>
          <cell r="H133" t="str">
            <v>초기</v>
          </cell>
          <cell r="I133" t="str">
            <v>중장년</v>
          </cell>
          <cell r="J133">
            <v>0</v>
          </cell>
          <cell r="K133">
            <v>7</v>
          </cell>
          <cell r="L133">
            <v>7</v>
          </cell>
          <cell r="M133">
            <v>13</v>
          </cell>
          <cell r="N133">
            <v>12</v>
          </cell>
          <cell r="O133">
            <v>7</v>
          </cell>
          <cell r="P133">
            <v>7</v>
          </cell>
          <cell r="Q133">
            <v>12</v>
          </cell>
          <cell r="R133">
            <v>3</v>
          </cell>
          <cell r="S133">
            <v>68</v>
          </cell>
          <cell r="T133">
            <v>0</v>
          </cell>
          <cell r="U133">
            <v>68</v>
          </cell>
          <cell r="V133">
            <v>148</v>
          </cell>
          <cell r="W133" t="str">
            <v>유사경쟁서비스와의 차별화 요소를 지속발굴하고 초기고객확보 및 초기시장 진입위한 마케팅전략 구체화 요망함</v>
          </cell>
        </row>
        <row r="134">
          <cell r="B134">
            <v>20427417</v>
          </cell>
          <cell r="C134" t="str">
            <v>지역기반</v>
          </cell>
          <cell r="D134" t="str">
            <v>정보ㆍ통신3</v>
          </cell>
          <cell r="E134" t="str">
            <v>AI 기반 기업 식사 운영 최적화를 위한 'Lunch-Govermance' SaaS 플랫폼</v>
          </cell>
          <cell r="F134" t="str">
            <v>21,712,085</v>
          </cell>
          <cell r="G134" t="str">
            <v>0</v>
          </cell>
          <cell r="H134" t="str">
            <v>초기</v>
          </cell>
          <cell r="I134" t="str">
            <v>청년</v>
          </cell>
          <cell r="J134">
            <v>0</v>
          </cell>
          <cell r="K134">
            <v>7</v>
          </cell>
          <cell r="L134">
            <v>7</v>
          </cell>
          <cell r="M134">
            <v>15</v>
          </cell>
          <cell r="N134">
            <v>15</v>
          </cell>
          <cell r="O134">
            <v>7</v>
          </cell>
          <cell r="P134">
            <v>7</v>
          </cell>
          <cell r="Q134">
            <v>12</v>
          </cell>
          <cell r="R134">
            <v>3</v>
          </cell>
          <cell r="S134">
            <v>73</v>
          </cell>
          <cell r="T134">
            <v>2</v>
          </cell>
          <cell r="U134">
            <v>75</v>
          </cell>
          <cell r="V134">
            <v>51</v>
          </cell>
          <cell r="W134" t="str">
            <v>초기고객 및 시장진입위한 구체적 마케팅 방안 수립 및 초기고객에 대한 명확한 정의와 수익화 모델에 대한 추가 보완이 요구됨. IR게획 구체화 요망</v>
          </cell>
        </row>
        <row r="135">
          <cell r="B135">
            <v>20421286</v>
          </cell>
          <cell r="C135" t="str">
            <v>지역기반</v>
          </cell>
          <cell r="D135" t="str">
            <v>정보ㆍ통신3</v>
          </cell>
          <cell r="E135" t="str">
            <v>스토리를 디자인으로 구현하는 AI 기반 축구 유니폼 플랫폼 (미국/영국 타겟), 센트옵스(Sentoffs.com)</v>
          </cell>
          <cell r="F135" t="str">
            <v>42,201,465</v>
          </cell>
          <cell r="G135" t="str">
            <v>1</v>
          </cell>
          <cell r="H135" t="str">
            <v>초기</v>
          </cell>
          <cell r="I135" t="str">
            <v>중장년</v>
          </cell>
          <cell r="J135">
            <v>0</v>
          </cell>
          <cell r="K135">
            <v>7</v>
          </cell>
          <cell r="L135">
            <v>7</v>
          </cell>
          <cell r="M135">
            <v>15</v>
          </cell>
          <cell r="N135">
            <v>15</v>
          </cell>
          <cell r="O135">
            <v>7</v>
          </cell>
          <cell r="P135">
            <v>7</v>
          </cell>
          <cell r="Q135">
            <v>12</v>
          </cell>
          <cell r="R135">
            <v>3</v>
          </cell>
          <cell r="S135">
            <v>73</v>
          </cell>
          <cell r="T135">
            <v>0</v>
          </cell>
          <cell r="U135">
            <v>73</v>
          </cell>
          <cell r="V135">
            <v>70</v>
          </cell>
          <cell r="W135" t="str">
            <v>시장확장성관점에서 전략적 마케팅 채널 확보방안 수립 필요함. 초기고객 및 시장진입위한 구체적 마케팅 방안 수립 및 초기고객에 대한 명확한 정의와 수익화 모델에 대한 추가 보완이 요구됨. IR게획 구체화 요망</v>
          </cell>
        </row>
        <row r="136">
          <cell r="B136">
            <v>20430211</v>
          </cell>
          <cell r="C136" t="str">
            <v>지역기반</v>
          </cell>
          <cell r="D136" t="str">
            <v>정보ㆍ통신3</v>
          </cell>
          <cell r="E136" t="str">
            <v>외국인 관광객과 동네 맛집을 연결하는 SNS 홍보 체험단 플랫폼</v>
          </cell>
          <cell r="F136" t="str">
            <v>32,000,000</v>
          </cell>
          <cell r="G136" t="str">
            <v>1</v>
          </cell>
          <cell r="H136" t="str">
            <v>초기</v>
          </cell>
          <cell r="I136" t="str">
            <v>청년</v>
          </cell>
          <cell r="J136">
            <v>0</v>
          </cell>
          <cell r="K136">
            <v>7</v>
          </cell>
          <cell r="L136">
            <v>7</v>
          </cell>
          <cell r="M136">
            <v>12</v>
          </cell>
          <cell r="N136">
            <v>12</v>
          </cell>
          <cell r="O136">
            <v>7</v>
          </cell>
          <cell r="P136">
            <v>6</v>
          </cell>
          <cell r="Q136">
            <v>12</v>
          </cell>
          <cell r="R136">
            <v>3</v>
          </cell>
          <cell r="S136">
            <v>66</v>
          </cell>
          <cell r="T136">
            <v>0</v>
          </cell>
          <cell r="U136">
            <v>66</v>
          </cell>
          <cell r="V136">
            <v>181</v>
          </cell>
          <cell r="W136" t="str">
            <v>유사경쟁서비스와의 차별화 요소를 지속발굴하고 초기고객확보 및 초기시장 진입위한 마케팅전략 구체화 요망함</v>
          </cell>
        </row>
        <row r="137">
          <cell r="B137">
            <v>20428649</v>
          </cell>
          <cell r="C137" t="str">
            <v>지역기반</v>
          </cell>
          <cell r="D137" t="str">
            <v>정보ㆍ통신3</v>
          </cell>
          <cell r="E137" t="str">
            <v>LLM B2B·B2G 기반 비정형 예술 데이터 구조화 및 비즈니스 언어 번역을 통한 맞춤형 크리에이터 매칭 플랫폼</v>
          </cell>
          <cell r="F137" t="str">
            <v>0</v>
          </cell>
          <cell r="G137" t="str">
            <v>3</v>
          </cell>
          <cell r="H137" t="str">
            <v>초기</v>
          </cell>
          <cell r="I137" t="str">
            <v>중장년</v>
          </cell>
          <cell r="J137">
            <v>0</v>
          </cell>
          <cell r="K137">
            <v>7</v>
          </cell>
          <cell r="L137">
            <v>7</v>
          </cell>
          <cell r="M137">
            <v>12</v>
          </cell>
          <cell r="N137">
            <v>12</v>
          </cell>
          <cell r="O137">
            <v>7</v>
          </cell>
          <cell r="P137">
            <v>7</v>
          </cell>
          <cell r="Q137">
            <v>12</v>
          </cell>
          <cell r="R137">
            <v>3</v>
          </cell>
          <cell r="S137">
            <v>67</v>
          </cell>
          <cell r="T137">
            <v>0</v>
          </cell>
          <cell r="U137">
            <v>67</v>
          </cell>
          <cell r="V137">
            <v>166</v>
          </cell>
          <cell r="W137" t="str">
            <v>현재 시장규모를 확인할 수 있는 객관적 데이터 분석이 필요함.유사경쟁서비스와의 차별화 요소를 지속발굴하고 초기고객확보 및 초기시장 진입위한 마케팅전략 구체화 요망함</v>
          </cell>
        </row>
        <row r="138">
          <cell r="B138">
            <v>20414118</v>
          </cell>
          <cell r="C138" t="str">
            <v>지역기반</v>
          </cell>
          <cell r="D138" t="str">
            <v>정보ㆍ통신3</v>
          </cell>
          <cell r="E138" t="str">
            <v>LLM 기반 브리프 구조화·공정성 재랭킹 추천기술이 적용된  기업–크리에이터 협업 공정매칭·협업운영 자동화 마이크로 SaaS(FairMatch)</v>
          </cell>
          <cell r="F138" t="str">
            <v>10,000,000</v>
          </cell>
          <cell r="G138" t="str">
            <v>0</v>
          </cell>
          <cell r="H138" t="str">
            <v>초기</v>
          </cell>
          <cell r="I138" t="str">
            <v>청년</v>
          </cell>
          <cell r="J138">
            <v>0</v>
          </cell>
          <cell r="K138">
            <v>7</v>
          </cell>
          <cell r="L138">
            <v>7</v>
          </cell>
          <cell r="M138">
            <v>12</v>
          </cell>
          <cell r="N138">
            <v>12</v>
          </cell>
          <cell r="O138">
            <v>7</v>
          </cell>
          <cell r="P138">
            <v>7</v>
          </cell>
          <cell r="Q138">
            <v>12</v>
          </cell>
          <cell r="R138">
            <v>3</v>
          </cell>
          <cell r="S138">
            <v>67</v>
          </cell>
          <cell r="T138">
            <v>0</v>
          </cell>
          <cell r="U138">
            <v>67</v>
          </cell>
          <cell r="V138">
            <v>166</v>
          </cell>
          <cell r="W138" t="str">
            <v>현재 시장규모를 확인할 수 있는 객관적 데이터 분석이 필요함.유사경쟁서비스와의 차별화 요소를 지속발굴하고 초기고객확보 및 초기시장 진입위한 마케팅전략 구체화 요망함</v>
          </cell>
        </row>
        <row r="139">
          <cell r="B139">
            <v>20423064</v>
          </cell>
          <cell r="C139" t="str">
            <v>지역기반</v>
          </cell>
          <cell r="D139" t="str">
            <v>정보ㆍ통신3</v>
          </cell>
          <cell r="E139" t="str">
            <v>생성형 AI 기반 커미션 요청 구조화 기능이 적용된 글로벌 아트 전시·커미션 플랫폼 서비스</v>
          </cell>
          <cell r="F139" t="str">
            <v>0</v>
          </cell>
          <cell r="G139" t="str">
            <v>0</v>
          </cell>
          <cell r="H139" t="str">
            <v>초기</v>
          </cell>
          <cell r="I139" t="str">
            <v>청년</v>
          </cell>
          <cell r="J139">
            <v>0</v>
          </cell>
          <cell r="K139">
            <v>7</v>
          </cell>
          <cell r="L139">
            <v>7</v>
          </cell>
          <cell r="M139">
            <v>12</v>
          </cell>
          <cell r="N139">
            <v>12</v>
          </cell>
          <cell r="O139">
            <v>7</v>
          </cell>
          <cell r="P139">
            <v>7</v>
          </cell>
          <cell r="Q139">
            <v>12</v>
          </cell>
          <cell r="R139">
            <v>3</v>
          </cell>
          <cell r="S139">
            <v>67</v>
          </cell>
          <cell r="T139">
            <v>2</v>
          </cell>
          <cell r="U139">
            <v>69</v>
          </cell>
          <cell r="V139">
            <v>138</v>
          </cell>
          <cell r="W139" t="str">
            <v>유사경쟁서비스와의 차별화 요소를 지속발굴하고 초기고객확보 및 초기시장 진입위한 마케팅전략 구체화 요망함</v>
          </cell>
        </row>
        <row r="140">
          <cell r="B140">
            <v>20422739</v>
          </cell>
          <cell r="C140" t="str">
            <v>지역기반</v>
          </cell>
          <cell r="D140" t="str">
            <v>정보ㆍ통신3</v>
          </cell>
          <cell r="E140" t="str">
            <v>OBS 플러그인 기반 방송 연동 버추얼 크리에이터 굿즈 커머스 자동화 플랫폼</v>
          </cell>
          <cell r="F140" t="str">
            <v>42,020,219</v>
          </cell>
          <cell r="G140" t="str">
            <v>1</v>
          </cell>
          <cell r="H140" t="str">
            <v>초기</v>
          </cell>
          <cell r="I140" t="str">
            <v>청년</v>
          </cell>
          <cell r="J140">
            <v>0</v>
          </cell>
          <cell r="K140">
            <v>7</v>
          </cell>
          <cell r="L140">
            <v>7</v>
          </cell>
          <cell r="M140">
            <v>15</v>
          </cell>
          <cell r="N140">
            <v>15</v>
          </cell>
          <cell r="O140">
            <v>7</v>
          </cell>
          <cell r="P140">
            <v>7</v>
          </cell>
          <cell r="Q140">
            <v>12</v>
          </cell>
          <cell r="R140">
            <v>3</v>
          </cell>
          <cell r="S140">
            <v>73</v>
          </cell>
          <cell r="T140">
            <v>2</v>
          </cell>
          <cell r="U140">
            <v>75</v>
          </cell>
          <cell r="V140">
            <v>51</v>
          </cell>
          <cell r="W140" t="str">
            <v>국내외 시장확장위한 마케팅 전략 고도화 및 전문역량 확보방안 수립. 시장 수요반영한 성능개선로드맵 구체화 필요</v>
          </cell>
        </row>
        <row r="141">
          <cell r="B141">
            <v>20427709</v>
          </cell>
          <cell r="C141" t="str">
            <v>지역기반</v>
          </cell>
          <cell r="D141" t="str">
            <v>정보ㆍ통신3</v>
          </cell>
          <cell r="E141" t="str">
            <v>VLM 기반 산업현장 위험상황 이해·판단형 AI 에이전트 안전관리 시스템</v>
          </cell>
          <cell r="F141" t="str">
            <v>248,000,000</v>
          </cell>
          <cell r="G141" t="str">
            <v>4</v>
          </cell>
          <cell r="H141" t="str">
            <v>초기</v>
          </cell>
          <cell r="I141" t="str">
            <v>중장년</v>
          </cell>
          <cell r="J141">
            <v>0</v>
          </cell>
          <cell r="K141">
            <v>7</v>
          </cell>
          <cell r="L141">
            <v>7</v>
          </cell>
          <cell r="M141">
            <v>15</v>
          </cell>
          <cell r="N141">
            <v>15</v>
          </cell>
          <cell r="O141">
            <v>7</v>
          </cell>
          <cell r="P141">
            <v>7</v>
          </cell>
          <cell r="Q141">
            <v>12</v>
          </cell>
          <cell r="R141">
            <v>3</v>
          </cell>
          <cell r="S141">
            <v>73</v>
          </cell>
          <cell r="T141">
            <v>0</v>
          </cell>
          <cell r="U141">
            <v>73</v>
          </cell>
          <cell r="V141">
            <v>70</v>
          </cell>
          <cell r="W141" t="str">
            <v>Tips및 seeding관련 IR로드맵 구체화 필요/초기 고객 및 초기시장 진입위한 마케팅 방안 고도화 요망함.</v>
          </cell>
        </row>
        <row r="142">
          <cell r="B142">
            <v>20430358</v>
          </cell>
          <cell r="C142" t="str">
            <v>지역기반</v>
          </cell>
          <cell r="D142" t="str">
            <v>정보ㆍ통신3</v>
          </cell>
          <cell r="E142" t="str">
            <v>지역 소상공인의 광고 접근성 문제 해결을 위한, 전단지 게시판 디지털 전환(DX) 기반 아파트 공용 키오스크 서비스</v>
          </cell>
          <cell r="F142" t="str">
            <v>20,000,000</v>
          </cell>
          <cell r="G142" t="str">
            <v>2</v>
          </cell>
          <cell r="H142" t="str">
            <v>초기</v>
          </cell>
          <cell r="I142" t="str">
            <v>중장년</v>
          </cell>
          <cell r="J142">
            <v>0</v>
          </cell>
          <cell r="K142">
            <v>7</v>
          </cell>
          <cell r="L142">
            <v>7</v>
          </cell>
          <cell r="M142">
            <v>15</v>
          </cell>
          <cell r="N142">
            <v>15</v>
          </cell>
          <cell r="O142">
            <v>7</v>
          </cell>
          <cell r="P142">
            <v>7</v>
          </cell>
          <cell r="Q142">
            <v>12</v>
          </cell>
          <cell r="R142">
            <v>3</v>
          </cell>
          <cell r="S142">
            <v>73</v>
          </cell>
          <cell r="T142">
            <v>0</v>
          </cell>
          <cell r="U142">
            <v>73</v>
          </cell>
          <cell r="V142">
            <v>70</v>
          </cell>
          <cell r="W142" t="str">
            <v>후발주자로서 유사경쟁서비스와의 차별화 요소를 지속발굴하고 초기고객확보 및 초기시장 진입위한 마케팅전략 구체화 요망함</v>
          </cell>
        </row>
        <row r="143">
          <cell r="B143">
            <v>20422944</v>
          </cell>
          <cell r="C143" t="str">
            <v>지역기반</v>
          </cell>
          <cell r="D143" t="str">
            <v>정보ㆍ통신3</v>
          </cell>
          <cell r="E143" t="str">
            <v>Recipe 독립형 H/W 시계열 AI 앙상블 기술이 적용된 On-Premise 반도체 제조 장비 실시간 고장 예지보전</v>
          </cell>
          <cell r="F143" t="str">
            <v>0</v>
          </cell>
          <cell r="G143" t="str">
            <v>1</v>
          </cell>
          <cell r="H143" t="str">
            <v>초기</v>
          </cell>
          <cell r="I143" t="str">
            <v>중장년</v>
          </cell>
          <cell r="J143">
            <v>0</v>
          </cell>
          <cell r="K143">
            <v>8</v>
          </cell>
          <cell r="L143">
            <v>8</v>
          </cell>
          <cell r="M143">
            <v>16</v>
          </cell>
          <cell r="N143">
            <v>16</v>
          </cell>
          <cell r="O143">
            <v>8</v>
          </cell>
          <cell r="P143">
            <v>8</v>
          </cell>
          <cell r="Q143">
            <v>13</v>
          </cell>
          <cell r="R143">
            <v>4</v>
          </cell>
          <cell r="S143">
            <v>81</v>
          </cell>
          <cell r="T143">
            <v>0</v>
          </cell>
          <cell r="U143">
            <v>81</v>
          </cell>
          <cell r="V143">
            <v>31</v>
          </cell>
          <cell r="W143" t="str">
            <v>기술적 우위와 유효성은 인정되나 보수적인 반도체 장비 및 공정 시장에서 PoC를 확보하기위한 구체적 방안 수립이 전제되어야 함.</v>
          </cell>
        </row>
        <row r="144">
          <cell r="B144">
            <v>20422353</v>
          </cell>
          <cell r="C144" t="str">
            <v>지역기반</v>
          </cell>
          <cell r="D144" t="str">
            <v>정보ㆍ통신3</v>
          </cell>
          <cell r="E144" t="str">
            <v>Gov-fit : AI 기반 B2G 맞춤 제안서 자동화 SaaS</v>
          </cell>
          <cell r="F144" t="str">
            <v>248,000,000</v>
          </cell>
          <cell r="G144" t="str">
            <v>2</v>
          </cell>
          <cell r="H144" t="str">
            <v>초기</v>
          </cell>
          <cell r="I144" t="str">
            <v>중장년</v>
          </cell>
          <cell r="J144">
            <v>0</v>
          </cell>
          <cell r="K144">
            <v>7</v>
          </cell>
          <cell r="L144">
            <v>7</v>
          </cell>
          <cell r="M144">
            <v>15</v>
          </cell>
          <cell r="N144">
            <v>15</v>
          </cell>
          <cell r="O144">
            <v>7</v>
          </cell>
          <cell r="P144">
            <v>7</v>
          </cell>
          <cell r="Q144">
            <v>12</v>
          </cell>
          <cell r="R144">
            <v>3</v>
          </cell>
          <cell r="S144">
            <v>73</v>
          </cell>
          <cell r="T144">
            <v>0</v>
          </cell>
          <cell r="U144">
            <v>73</v>
          </cell>
          <cell r="V144">
            <v>70</v>
          </cell>
          <cell r="W144" t="str">
            <v>B2B로의 사업확장관련한 초기시장 진입위한 구체적 마케팅 전략 수립과 향후 글로벌 진출위한 개발 및 사업 로드맵 보완 필요함.</v>
          </cell>
        </row>
        <row r="145">
          <cell r="B145">
            <v>20428269</v>
          </cell>
          <cell r="C145" t="str">
            <v>지역기반</v>
          </cell>
          <cell r="D145" t="str">
            <v>정보ㆍ통신3</v>
          </cell>
          <cell r="E145" t="str">
            <v>ISO 심사 데이터를 ESG ‘증거 데이터’로 자동 전환하여 중소기업의 공급망 실사 대응을 가능하게 하는 플랫폼 고도화</v>
          </cell>
          <cell r="F145" t="str">
            <v>65,000,000</v>
          </cell>
          <cell r="G145" t="str">
            <v>3</v>
          </cell>
          <cell r="H145" t="str">
            <v>초기</v>
          </cell>
          <cell r="I145" t="str">
            <v>중장년</v>
          </cell>
          <cell r="J145">
            <v>0</v>
          </cell>
          <cell r="K145">
            <v>7</v>
          </cell>
          <cell r="L145">
            <v>7</v>
          </cell>
          <cell r="M145">
            <v>14</v>
          </cell>
          <cell r="N145">
            <v>15</v>
          </cell>
          <cell r="O145">
            <v>7</v>
          </cell>
          <cell r="P145">
            <v>7</v>
          </cell>
          <cell r="Q145">
            <v>12</v>
          </cell>
          <cell r="R145">
            <v>3</v>
          </cell>
          <cell r="S145">
            <v>72</v>
          </cell>
          <cell r="T145">
            <v>0</v>
          </cell>
          <cell r="U145">
            <v>72</v>
          </cell>
          <cell r="V145">
            <v>127</v>
          </cell>
          <cell r="W145" t="str">
            <v>사업의 진해에 따른 타임라인별 성과목표와 달성방안에 대한 구체화된 내용 보완 필요함.</v>
          </cell>
        </row>
        <row r="146">
          <cell r="B146">
            <v>20419176</v>
          </cell>
          <cell r="C146" t="str">
            <v>지역기반</v>
          </cell>
          <cell r="D146" t="str">
            <v>정보ㆍ통신3</v>
          </cell>
          <cell r="E146" t="str">
            <v>AI 엔진 기반 B2B 거래데이터 자동 변환 및 API 자동 매핑 솔루션</v>
          </cell>
          <cell r="F146" t="str">
            <v>384,535,144</v>
          </cell>
          <cell r="G146" t="str">
            <v>9</v>
          </cell>
          <cell r="H146" t="str">
            <v>초기</v>
          </cell>
          <cell r="I146" t="str">
            <v>청년</v>
          </cell>
          <cell r="J146">
            <v>0</v>
          </cell>
          <cell r="K146">
            <v>7</v>
          </cell>
          <cell r="L146">
            <v>8</v>
          </cell>
          <cell r="M146">
            <v>16</v>
          </cell>
          <cell r="N146">
            <v>16</v>
          </cell>
          <cell r="O146">
            <v>7</v>
          </cell>
          <cell r="P146">
            <v>7</v>
          </cell>
          <cell r="Q146">
            <v>12</v>
          </cell>
          <cell r="R146">
            <v>3</v>
          </cell>
          <cell r="S146">
            <v>76</v>
          </cell>
          <cell r="T146">
            <v>0</v>
          </cell>
          <cell r="U146">
            <v>76</v>
          </cell>
          <cell r="V146">
            <v>50</v>
          </cell>
          <cell r="W146" t="str">
            <v>유사경쟁서비스와의 차별화 요소를 지속발굴하고 고객확장 및 버티컬 시장 확장위한 마케팅전략 구체화 요망함</v>
          </cell>
        </row>
        <row r="147">
          <cell r="B147">
            <v>20415000</v>
          </cell>
          <cell r="C147" t="str">
            <v>지역기반</v>
          </cell>
          <cell r="D147" t="str">
            <v>정보ㆍ통신3</v>
          </cell>
          <cell r="E147" t="str">
            <v>Factory ExpertX - 제조 특화 LLM 챗봇 서비스</v>
          </cell>
          <cell r="F147" t="str">
            <v>0</v>
          </cell>
          <cell r="G147" t="str">
            <v>2</v>
          </cell>
          <cell r="H147" t="str">
            <v>초기</v>
          </cell>
          <cell r="I147" t="str">
            <v>청년</v>
          </cell>
          <cell r="J147">
            <v>0</v>
          </cell>
          <cell r="K147">
            <v>7</v>
          </cell>
          <cell r="L147">
            <v>7</v>
          </cell>
          <cell r="M147">
            <v>15</v>
          </cell>
          <cell r="N147">
            <v>15</v>
          </cell>
          <cell r="O147">
            <v>7</v>
          </cell>
          <cell r="P147">
            <v>7</v>
          </cell>
          <cell r="Q147">
            <v>12</v>
          </cell>
          <cell r="R147">
            <v>3</v>
          </cell>
          <cell r="S147">
            <v>73</v>
          </cell>
          <cell r="T147">
            <v>0</v>
          </cell>
          <cell r="U147">
            <v>73</v>
          </cell>
          <cell r="V147">
            <v>70</v>
          </cell>
          <cell r="W147" t="str">
            <v>초기고객 및 시장진입전략 구체화와 유사경쟁서비스와의 차별화 요소를 지속발굴하고 고객확장 및 버티컬 시장 확장위한 마케팅전략 구체화 요망함</v>
          </cell>
        </row>
        <row r="148">
          <cell r="B148">
            <v>20426233</v>
          </cell>
          <cell r="C148" t="str">
            <v>지역기반</v>
          </cell>
          <cell r="D148" t="str">
            <v>정보ㆍ통신3</v>
          </cell>
          <cell r="E148" t="str">
            <v>산업단지 근로자 숙소 운영비 절감을 위한 IoT·AI 기반 체류 인프라 운영관리 SaaS</v>
          </cell>
          <cell r="F148" t="str">
            <v>91,000,000</v>
          </cell>
          <cell r="G148" t="str">
            <v>5</v>
          </cell>
          <cell r="H148" t="str">
            <v>초기</v>
          </cell>
          <cell r="I148" t="str">
            <v>중장년</v>
          </cell>
          <cell r="J148">
            <v>0</v>
          </cell>
          <cell r="K148">
            <v>7</v>
          </cell>
          <cell r="L148">
            <v>8</v>
          </cell>
          <cell r="M148">
            <v>17</v>
          </cell>
          <cell r="N148">
            <v>16</v>
          </cell>
          <cell r="O148">
            <v>8</v>
          </cell>
          <cell r="P148">
            <v>8</v>
          </cell>
          <cell r="Q148">
            <v>13</v>
          </cell>
          <cell r="R148">
            <v>3</v>
          </cell>
          <cell r="S148">
            <v>80</v>
          </cell>
          <cell r="T148">
            <v>0</v>
          </cell>
          <cell r="U148">
            <v>80</v>
          </cell>
          <cell r="V148">
            <v>34</v>
          </cell>
          <cell r="W148" t="str">
            <v>최소의 설치 비용으로 가성비있는 서비스창출위한 원가절감방안 및 시장의 니즈를반영한 시장규모에 대한 객관적 검증 요망</v>
          </cell>
        </row>
        <row r="149">
          <cell r="B149">
            <v>20400898</v>
          </cell>
          <cell r="C149" t="str">
            <v>지역기반</v>
          </cell>
          <cell r="D149" t="str">
            <v>정보ㆍ통신3</v>
          </cell>
          <cell r="E149" t="str">
            <v>기업의 SaaS 도입비용을 개선하는 SaaS 온보딩 서비스(RAG/커뮤니티 데이터 기반)</v>
          </cell>
          <cell r="F149" t="str">
            <v>33,716,363</v>
          </cell>
          <cell r="G149" t="str">
            <v>0</v>
          </cell>
          <cell r="H149" t="str">
            <v>초기</v>
          </cell>
          <cell r="I149" t="str">
            <v>청년</v>
          </cell>
          <cell r="J149">
            <v>0</v>
          </cell>
          <cell r="K149">
            <v>7</v>
          </cell>
          <cell r="L149">
            <v>7</v>
          </cell>
          <cell r="M149">
            <v>15</v>
          </cell>
          <cell r="N149">
            <v>15</v>
          </cell>
          <cell r="O149">
            <v>7</v>
          </cell>
          <cell r="P149">
            <v>7</v>
          </cell>
          <cell r="Q149">
            <v>12</v>
          </cell>
          <cell r="R149">
            <v>3</v>
          </cell>
          <cell r="S149">
            <v>73</v>
          </cell>
          <cell r="T149">
            <v>2</v>
          </cell>
          <cell r="U149">
            <v>75</v>
          </cell>
          <cell r="V149">
            <v>51</v>
          </cell>
          <cell r="W149" t="str">
            <v>현재 시장규모를 확인할 수 있는 객관적 데이터 분석이 필요함.유사경쟁서비스와의 차별화 요소를 지속발굴하고 초기고객확보 및 초기시장 진입위한 마케팅전략 구체화 요망함</v>
          </cell>
        </row>
        <row r="150">
          <cell r="B150">
            <v>20426336</v>
          </cell>
          <cell r="C150" t="str">
            <v>지역기반</v>
          </cell>
          <cell r="D150" t="str">
            <v>정보ㆍ통신3</v>
          </cell>
          <cell r="E150" t="str">
            <v>공간 디자인 콘테스트 플랫폼 및 디자이너를 위한  AI 기반 가구·제품 Image to 3D 서비스</v>
          </cell>
          <cell r="F150" t="str">
            <v>341,000,000</v>
          </cell>
          <cell r="G150" t="str">
            <v>2</v>
          </cell>
          <cell r="H150" t="str">
            <v>초기</v>
          </cell>
          <cell r="I150" t="str">
            <v>청년</v>
          </cell>
          <cell r="J150">
            <v>0</v>
          </cell>
          <cell r="K150">
            <v>8</v>
          </cell>
          <cell r="L150">
            <v>8</v>
          </cell>
          <cell r="M150">
            <v>16</v>
          </cell>
          <cell r="N150">
            <v>16</v>
          </cell>
          <cell r="O150">
            <v>8</v>
          </cell>
          <cell r="P150">
            <v>7</v>
          </cell>
          <cell r="Q150">
            <v>13</v>
          </cell>
          <cell r="R150">
            <v>3</v>
          </cell>
          <cell r="S150">
            <v>79</v>
          </cell>
          <cell r="T150">
            <v>0</v>
          </cell>
          <cell r="U150">
            <v>79</v>
          </cell>
          <cell r="V150">
            <v>48</v>
          </cell>
          <cell r="W150" t="str">
            <v>시장확장성관점에서 전략적 마케팅 채널 확보방안 수립 필요함. 고객 및 시장확장입위한 구체적 마케팅 방안 수립 및 수익화 모델에 대한 추가 보완이 요구됨. IR게획 구체화 요망</v>
          </cell>
        </row>
        <row r="151">
          <cell r="B151">
            <v>20429846</v>
          </cell>
          <cell r="C151" t="str">
            <v>지역기반</v>
          </cell>
          <cell r="D151" t="str">
            <v>정보ㆍ통신3</v>
          </cell>
          <cell r="E151" t="str">
            <v>전문가 검증 기반 초개인화 입시 콘텐츠 큐레이션 플랫폼 '꿈대로'</v>
          </cell>
          <cell r="F151" t="str">
            <v>138,000,000</v>
          </cell>
          <cell r="G151" t="str">
            <v>3</v>
          </cell>
          <cell r="H151" t="str">
            <v>초기</v>
          </cell>
          <cell r="I151" t="str">
            <v>중장년</v>
          </cell>
          <cell r="J151">
            <v>0</v>
          </cell>
          <cell r="K151">
            <v>8</v>
          </cell>
          <cell r="L151">
            <v>8</v>
          </cell>
          <cell r="M151">
            <v>17</v>
          </cell>
          <cell r="N151">
            <v>17</v>
          </cell>
          <cell r="O151">
            <v>8</v>
          </cell>
          <cell r="P151">
            <v>8</v>
          </cell>
          <cell r="Q151">
            <v>13</v>
          </cell>
          <cell r="R151">
            <v>3</v>
          </cell>
          <cell r="S151">
            <v>82</v>
          </cell>
          <cell r="T151">
            <v>0</v>
          </cell>
          <cell r="U151">
            <v>82</v>
          </cell>
          <cell r="V151">
            <v>28</v>
          </cell>
          <cell r="W151" t="str">
            <v>C level을 포함한 티밍위한 구체적 HR계획 보완 필요함. 시장확장위한 전략적 마케팅 채널 확보전략 구체화 요망</v>
          </cell>
        </row>
        <row r="152">
          <cell r="B152">
            <v>20418433</v>
          </cell>
          <cell r="C152" t="str">
            <v>지역기반</v>
          </cell>
          <cell r="D152" t="str">
            <v>정보ㆍ통신3</v>
          </cell>
          <cell r="E152" t="str">
            <v>AI 동반자 기반 생활관리·정서지원 앱 'MyPeb(마이펩)' 고도화 및 사업화</v>
          </cell>
          <cell r="F152" t="str">
            <v>2,500,000</v>
          </cell>
          <cell r="G152" t="str">
            <v>1</v>
          </cell>
          <cell r="H152" t="str">
            <v>초기</v>
          </cell>
          <cell r="I152" t="str">
            <v>중장년</v>
          </cell>
          <cell r="J152">
            <v>0</v>
          </cell>
          <cell r="K152">
            <v>7</v>
          </cell>
          <cell r="L152">
            <v>7</v>
          </cell>
          <cell r="M152">
            <v>13</v>
          </cell>
          <cell r="N152">
            <v>12</v>
          </cell>
          <cell r="O152">
            <v>7</v>
          </cell>
          <cell r="P152">
            <v>7</v>
          </cell>
          <cell r="Q152">
            <v>12</v>
          </cell>
          <cell r="R152">
            <v>3</v>
          </cell>
          <cell r="S152">
            <v>68</v>
          </cell>
          <cell r="T152">
            <v>0</v>
          </cell>
          <cell r="U152">
            <v>68</v>
          </cell>
          <cell r="V152">
            <v>148</v>
          </cell>
          <cell r="W152" t="str">
            <v>유사경쟁서비스와의 차별화 요소를 지속발굴하고 고객확장 및 버티컬 시장 확장위한 마케팅전략 구체화 요망함</v>
          </cell>
        </row>
        <row r="153">
          <cell r="B153">
            <v>20420726</v>
          </cell>
          <cell r="C153" t="str">
            <v>지역기반</v>
          </cell>
          <cell r="D153" t="str">
            <v>정보ㆍ통신3</v>
          </cell>
          <cell r="E153" t="str">
            <v xml:space="preserve">K-컬처 스토리 기반  인터랙티브 AI 한국어 학습앱 ‘베리샤가’ </v>
          </cell>
          <cell r="F153" t="str">
            <v>4,517,500</v>
          </cell>
          <cell r="G153" t="str">
            <v>1</v>
          </cell>
          <cell r="H153" t="str">
            <v>초기</v>
          </cell>
          <cell r="I153" t="str">
            <v>중장년</v>
          </cell>
          <cell r="J153">
            <v>0</v>
          </cell>
          <cell r="K153">
            <v>7</v>
          </cell>
          <cell r="L153">
            <v>7</v>
          </cell>
          <cell r="M153">
            <v>12</v>
          </cell>
          <cell r="N153">
            <v>13</v>
          </cell>
          <cell r="O153">
            <v>7</v>
          </cell>
          <cell r="P153">
            <v>7</v>
          </cell>
          <cell r="Q153">
            <v>12</v>
          </cell>
          <cell r="R153">
            <v>3</v>
          </cell>
          <cell r="S153">
            <v>68</v>
          </cell>
          <cell r="T153">
            <v>0</v>
          </cell>
          <cell r="U153">
            <v>68</v>
          </cell>
          <cell r="V153">
            <v>148</v>
          </cell>
          <cell r="W153" t="str">
            <v>유사경쟁서비스와의 차별화 요소를 지속발굴하고 고객확장 및 버티컬 시장 확장위한 마케팅전략 구체화 요망함</v>
          </cell>
        </row>
        <row r="154">
          <cell r="B154">
            <v>20418917</v>
          </cell>
          <cell r="C154" t="str">
            <v>지역기반</v>
          </cell>
          <cell r="D154" t="str">
            <v>정보ㆍ통신3</v>
          </cell>
          <cell r="E154" t="str">
            <v>글로벌 숏폼 드라마 시장 선점을 위한 sLLM 에이전트 기반 원스톱 AI 콘텐츠 제작 플랫폼 'AI Cinetics'</v>
          </cell>
          <cell r="F154" t="str">
            <v>7,000,000</v>
          </cell>
          <cell r="G154" t="str">
            <v>1</v>
          </cell>
          <cell r="H154" t="str">
            <v>초기</v>
          </cell>
          <cell r="I154" t="str">
            <v>청년</v>
          </cell>
          <cell r="J154">
            <v>0</v>
          </cell>
          <cell r="K154">
            <v>7</v>
          </cell>
          <cell r="L154">
            <v>7</v>
          </cell>
          <cell r="M154">
            <v>15</v>
          </cell>
          <cell r="N154">
            <v>15</v>
          </cell>
          <cell r="O154">
            <v>7</v>
          </cell>
          <cell r="P154">
            <v>7</v>
          </cell>
          <cell r="Q154">
            <v>12</v>
          </cell>
          <cell r="R154">
            <v>3</v>
          </cell>
          <cell r="S154">
            <v>73</v>
          </cell>
          <cell r="T154">
            <v>0</v>
          </cell>
          <cell r="U154">
            <v>73</v>
          </cell>
          <cell r="V154">
            <v>70</v>
          </cell>
          <cell r="W154" t="str">
            <v>AI기반 유사컨텐츠제작 경쟁서비스와의 차별화 요소를 지속발굴하고 고객확장 및 버티컬 시장 확장위한 마케팅전략 구체화 요망함</v>
          </cell>
        </row>
        <row r="155">
          <cell r="B155">
            <v>20426881</v>
          </cell>
          <cell r="C155" t="str">
            <v>지역기반</v>
          </cell>
          <cell r="D155" t="str">
            <v>정보ㆍ통신3</v>
          </cell>
          <cell r="E155" t="str">
            <v>중소기업을 위한 AI 업무 자동화 생성 플랫폼</v>
          </cell>
          <cell r="F155" t="str">
            <v>150,000,000</v>
          </cell>
          <cell r="G155" t="str">
            <v>6</v>
          </cell>
          <cell r="H155" t="str">
            <v>초기</v>
          </cell>
          <cell r="I155" t="str">
            <v>청년</v>
          </cell>
          <cell r="J155">
            <v>0</v>
          </cell>
          <cell r="K155">
            <v>9</v>
          </cell>
          <cell r="L155">
            <v>9</v>
          </cell>
          <cell r="M155">
            <v>18</v>
          </cell>
          <cell r="N155">
            <v>18</v>
          </cell>
          <cell r="O155">
            <v>9</v>
          </cell>
          <cell r="P155">
            <v>9</v>
          </cell>
          <cell r="Q155">
            <v>14</v>
          </cell>
          <cell r="R155">
            <v>4</v>
          </cell>
          <cell r="S155">
            <v>90</v>
          </cell>
          <cell r="T155">
            <v>0</v>
          </cell>
          <cell r="U155">
            <v>90</v>
          </cell>
          <cell r="V155">
            <v>2</v>
          </cell>
          <cell r="W155" t="str">
            <v xml:space="preserve">시장의 변화하는 니즈와 수용성을 지속적으로 서비스 개발 로드맵에 반영해주기바람. </v>
          </cell>
        </row>
        <row r="156">
          <cell r="B156">
            <v>20414883</v>
          </cell>
          <cell r="C156" t="str">
            <v>지역기반</v>
          </cell>
          <cell r="D156" t="str">
            <v>정보ㆍ통신3</v>
          </cell>
          <cell r="E156" t="str">
            <v>A.I.기술 기반 몸캠피싱 영상 유포방지 솔루션</v>
          </cell>
          <cell r="F156" t="str">
            <v>1,500,000,000</v>
          </cell>
          <cell r="G156" t="str">
            <v>7</v>
          </cell>
          <cell r="H156" t="str">
            <v>초기</v>
          </cell>
          <cell r="I156" t="str">
            <v>청년</v>
          </cell>
          <cell r="J156">
            <v>0</v>
          </cell>
          <cell r="K156">
            <v>9</v>
          </cell>
          <cell r="L156">
            <v>9</v>
          </cell>
          <cell r="M156">
            <v>18</v>
          </cell>
          <cell r="N156">
            <v>18</v>
          </cell>
          <cell r="O156">
            <v>9</v>
          </cell>
          <cell r="P156">
            <v>9</v>
          </cell>
          <cell r="Q156">
            <v>14</v>
          </cell>
          <cell r="R156">
            <v>4</v>
          </cell>
          <cell r="S156">
            <v>90</v>
          </cell>
          <cell r="T156">
            <v>2</v>
          </cell>
          <cell r="U156">
            <v>92</v>
          </cell>
          <cell r="V156">
            <v>1</v>
          </cell>
          <cell r="W156" t="str">
            <v>투자유치관련 IR로드맵 구체화 필요함.시장확장위한 마케팅 채널 확보방안 수립 요망</v>
          </cell>
        </row>
        <row r="157">
          <cell r="B157">
            <v>20426678</v>
          </cell>
          <cell r="C157" t="str">
            <v>지역기반</v>
          </cell>
          <cell r="D157" t="str">
            <v>정보ㆍ통신3</v>
          </cell>
          <cell r="E157" t="str">
            <v>Opti AI</v>
          </cell>
          <cell r="F157" t="str">
            <v>140,000,000</v>
          </cell>
          <cell r="G157" t="str">
            <v>7</v>
          </cell>
          <cell r="H157" t="str">
            <v>초기</v>
          </cell>
          <cell r="I157" t="str">
            <v>청년</v>
          </cell>
          <cell r="J157">
            <v>0</v>
          </cell>
          <cell r="K157">
            <v>9</v>
          </cell>
          <cell r="L157">
            <v>9</v>
          </cell>
          <cell r="M157">
            <v>18</v>
          </cell>
          <cell r="N157">
            <v>18</v>
          </cell>
          <cell r="O157">
            <v>9</v>
          </cell>
          <cell r="P157">
            <v>9</v>
          </cell>
          <cell r="Q157">
            <v>14</v>
          </cell>
          <cell r="R157">
            <v>4</v>
          </cell>
          <cell r="S157">
            <v>90</v>
          </cell>
          <cell r="T157">
            <v>0</v>
          </cell>
          <cell r="U157">
            <v>90</v>
          </cell>
          <cell r="V157">
            <v>2</v>
          </cell>
          <cell r="W157" t="str">
            <v>시장확장위한 마케팅 채널 확보방안 수립 요망.투자유치관련 IR로드맵 구체화 필요함</v>
          </cell>
        </row>
        <row r="158">
          <cell r="B158">
            <v>20420919</v>
          </cell>
          <cell r="C158" t="str">
            <v>지역기반</v>
          </cell>
          <cell r="D158" t="str">
            <v>정보ㆍ통신3</v>
          </cell>
          <cell r="E158" t="str">
            <v>AI 기반 콘텐츠 자동화 및 글로벌 미디어 수익화 플랫폼</v>
          </cell>
          <cell r="F158" t="str">
            <v>0</v>
          </cell>
          <cell r="G158" t="str">
            <v>0</v>
          </cell>
          <cell r="H158" t="str">
            <v>초기</v>
          </cell>
          <cell r="I158" t="str">
            <v>중장년</v>
          </cell>
          <cell r="J158">
            <v>0</v>
          </cell>
          <cell r="K158">
            <v>7</v>
          </cell>
          <cell r="L158">
            <v>7</v>
          </cell>
          <cell r="M158">
            <v>12</v>
          </cell>
          <cell r="N158">
            <v>12</v>
          </cell>
          <cell r="O158">
            <v>7</v>
          </cell>
          <cell r="P158">
            <v>6</v>
          </cell>
          <cell r="Q158">
            <v>12</v>
          </cell>
          <cell r="R158">
            <v>3</v>
          </cell>
          <cell r="S158">
            <v>66</v>
          </cell>
          <cell r="T158">
            <v>0</v>
          </cell>
          <cell r="U158">
            <v>66</v>
          </cell>
          <cell r="V158">
            <v>181</v>
          </cell>
          <cell r="W158" t="str">
            <v>AI기반 유사컨텐츠제작 경쟁서비스와의 차별화 요소를 지속발굴하고 고객확장 및 버티컬 시장 확장위한 마케팅전략 구체화 요망함</v>
          </cell>
        </row>
        <row r="159">
          <cell r="B159">
            <v>20412041</v>
          </cell>
          <cell r="C159" t="str">
            <v>지역기반</v>
          </cell>
          <cell r="D159" t="str">
            <v>정보ㆍ통신3</v>
          </cell>
          <cell r="E159" t="str">
            <v>AI기반 맞춤형 점술 서비스 중개 플랫폼, ‘맞점’</v>
          </cell>
          <cell r="F159" t="str">
            <v>2,410,295,054</v>
          </cell>
          <cell r="G159" t="str">
            <v>12</v>
          </cell>
          <cell r="H159" t="str">
            <v>초기</v>
          </cell>
          <cell r="I159" t="str">
            <v>중장년</v>
          </cell>
          <cell r="J159">
            <v>0</v>
          </cell>
          <cell r="K159">
            <v>9</v>
          </cell>
          <cell r="L159">
            <v>9</v>
          </cell>
          <cell r="M159">
            <v>18</v>
          </cell>
          <cell r="N159">
            <v>18</v>
          </cell>
          <cell r="O159">
            <v>9</v>
          </cell>
          <cell r="P159">
            <v>9</v>
          </cell>
          <cell r="Q159">
            <v>14</v>
          </cell>
          <cell r="R159">
            <v>4</v>
          </cell>
          <cell r="S159">
            <v>90</v>
          </cell>
          <cell r="T159">
            <v>0</v>
          </cell>
          <cell r="U159">
            <v>90</v>
          </cell>
          <cell r="V159">
            <v>2</v>
          </cell>
          <cell r="W159" t="str">
            <v>기존 시장에 메이저사업자로 존재하는 기업과의 브랜딩 및 고객 수용성관점에서 지속적 경쟁력 확보방안 수립필요. IR로드맵 구체화 요망함.</v>
          </cell>
        </row>
        <row r="160">
          <cell r="B160">
            <v>20424289</v>
          </cell>
          <cell r="C160" t="str">
            <v>지역기반</v>
          </cell>
          <cell r="D160" t="str">
            <v>정보ㆍ통신3</v>
          </cell>
          <cell r="E160" t="str">
            <v>AI 기반 크리에이터·브랜드 협업 적합도 분석 및 매칭/리포트 서비스</v>
          </cell>
          <cell r="F160" t="str">
            <v>0</v>
          </cell>
          <cell r="G160" t="str">
            <v>0</v>
          </cell>
          <cell r="H160" t="str">
            <v>초기</v>
          </cell>
          <cell r="I160" t="str">
            <v>중장년</v>
          </cell>
          <cell r="J160">
            <v>0</v>
          </cell>
          <cell r="K160">
            <v>7</v>
          </cell>
          <cell r="L160">
            <v>7</v>
          </cell>
          <cell r="M160">
            <v>12</v>
          </cell>
          <cell r="N160">
            <v>12</v>
          </cell>
          <cell r="O160">
            <v>7</v>
          </cell>
          <cell r="P160">
            <v>6</v>
          </cell>
          <cell r="Q160">
            <v>12</v>
          </cell>
          <cell r="R160">
            <v>3</v>
          </cell>
          <cell r="S160">
            <v>66</v>
          </cell>
          <cell r="T160">
            <v>0</v>
          </cell>
          <cell r="U160">
            <v>66</v>
          </cell>
          <cell r="V160">
            <v>181</v>
          </cell>
          <cell r="W160" t="str">
            <v>AI기반 유사컨텐츠제작 경쟁서비스와의 차별화 요소를 지속발굴하고 고객확장 및 버티컬 시장 확장위한 마케팅전략 구체화 요망함</v>
          </cell>
        </row>
        <row r="161">
          <cell r="B161">
            <v>20424279</v>
          </cell>
          <cell r="C161" t="str">
            <v>지역기반</v>
          </cell>
          <cell r="D161" t="str">
            <v>정보ㆍ통신3</v>
          </cell>
          <cell r="E161" t="str">
            <v>소비자 구매 여정 전주기 데이터 연계 기반, 로컬 제조사 폐기율 절감을 위한  AI 생산 최적화 인프라 솔루션 Tastify(테이스티파이)</v>
          </cell>
          <cell r="F161" t="str">
            <v>240,910,331</v>
          </cell>
          <cell r="G161" t="str">
            <v>4</v>
          </cell>
          <cell r="H161" t="str">
            <v>초기</v>
          </cell>
          <cell r="I161" t="str">
            <v>청년</v>
          </cell>
          <cell r="J161">
            <v>0</v>
          </cell>
          <cell r="K161">
            <v>8</v>
          </cell>
          <cell r="L161">
            <v>8</v>
          </cell>
          <cell r="M161">
            <v>17</v>
          </cell>
          <cell r="N161">
            <v>16</v>
          </cell>
          <cell r="O161">
            <v>7</v>
          </cell>
          <cell r="P161">
            <v>7</v>
          </cell>
          <cell r="Q161">
            <v>13</v>
          </cell>
          <cell r="R161">
            <v>4</v>
          </cell>
          <cell r="S161">
            <v>80</v>
          </cell>
          <cell r="T161">
            <v>0</v>
          </cell>
          <cell r="U161">
            <v>80</v>
          </cell>
          <cell r="V161">
            <v>34</v>
          </cell>
          <cell r="W161" t="str">
            <v>타임라인에 기반한 서비스 개발 및 상용화 일정 보완 필요. 외부투자 유치위한 IR로드맵 구체화 필요</v>
          </cell>
        </row>
        <row r="162">
          <cell r="B162">
            <v>20419454</v>
          </cell>
          <cell r="C162" t="str">
            <v>지역기반</v>
          </cell>
          <cell r="D162" t="str">
            <v>정보ㆍ통신3</v>
          </cell>
          <cell r="E162" t="str">
            <v>리얼코치 커리어</v>
          </cell>
          <cell r="F162" t="str">
            <v>1,368,021,302</v>
          </cell>
          <cell r="G162" t="str">
            <v>6</v>
          </cell>
          <cell r="H162" t="str">
            <v>초기</v>
          </cell>
          <cell r="I162" t="str">
            <v>청년</v>
          </cell>
          <cell r="J162">
            <v>0</v>
          </cell>
          <cell r="K162">
            <v>7</v>
          </cell>
          <cell r="L162">
            <v>7</v>
          </cell>
          <cell r="M162">
            <v>15</v>
          </cell>
          <cell r="N162">
            <v>15</v>
          </cell>
          <cell r="O162">
            <v>7</v>
          </cell>
          <cell r="P162">
            <v>6</v>
          </cell>
          <cell r="Q162">
            <v>12</v>
          </cell>
          <cell r="R162">
            <v>3</v>
          </cell>
          <cell r="S162">
            <v>72</v>
          </cell>
          <cell r="T162">
            <v>0</v>
          </cell>
          <cell r="U162">
            <v>72</v>
          </cell>
          <cell r="V162">
            <v>127</v>
          </cell>
          <cell r="W162" t="str">
            <v>현시장규모에 대한 객관적 데이터확보 본 서비스가 제시하는 이론의 검증을 위한 선제적 방안 보완 요망함. 초기고객 확보와 시장 진입방안 구체화 필요</v>
          </cell>
        </row>
        <row r="163">
          <cell r="B163">
            <v>20428945</v>
          </cell>
          <cell r="C163" t="str">
            <v>지역기반</v>
          </cell>
          <cell r="D163" t="str">
            <v>정보ㆍ통신3</v>
          </cell>
          <cell r="E163" t="str">
            <v>캐릭터 IP를 살아 말하게 하는 감성 AI 보이스 솔루션 개발 및 IP 사업자 공급형 사업화 (On the Voice — 캐릭터 온톨로지 기반 범용 SaaS)</v>
          </cell>
          <cell r="F163" t="str">
            <v>1,331,624,648</v>
          </cell>
          <cell r="G163" t="str">
            <v>4</v>
          </cell>
          <cell r="H163" t="str">
            <v>초기</v>
          </cell>
          <cell r="I163" t="str">
            <v>청년</v>
          </cell>
          <cell r="J163">
            <v>0</v>
          </cell>
          <cell r="K163">
            <v>9</v>
          </cell>
          <cell r="L163">
            <v>9</v>
          </cell>
          <cell r="M163">
            <v>18</v>
          </cell>
          <cell r="N163">
            <v>18</v>
          </cell>
          <cell r="O163">
            <v>9</v>
          </cell>
          <cell r="P163">
            <v>9</v>
          </cell>
          <cell r="Q163">
            <v>14</v>
          </cell>
          <cell r="R163">
            <v>4</v>
          </cell>
          <cell r="S163">
            <v>90</v>
          </cell>
          <cell r="T163">
            <v>0</v>
          </cell>
          <cell r="U163">
            <v>90</v>
          </cell>
          <cell r="V163">
            <v>2</v>
          </cell>
          <cell r="W163" t="str">
            <v>선재적으로 개발리스크를 발굴하여 헤징방안을 수립하고 투자유치위한 구체화된 IR로드맵 수립 요망함.</v>
          </cell>
        </row>
        <row r="164">
          <cell r="B164">
            <v>20419020</v>
          </cell>
          <cell r="C164" t="str">
            <v>지역기반</v>
          </cell>
          <cell r="D164" t="str">
            <v>정보ㆍ통신3</v>
          </cell>
          <cell r="E164" t="str">
            <v>AI기반 건설 구조정보 자동화 및 공정·자재 최적화 플랫폼</v>
          </cell>
          <cell r="F164" t="str">
            <v>0</v>
          </cell>
          <cell r="G164" t="str">
            <v>1</v>
          </cell>
          <cell r="H164" t="str">
            <v>초기</v>
          </cell>
          <cell r="I164" t="str">
            <v>중장년</v>
          </cell>
          <cell r="J164">
            <v>0</v>
          </cell>
          <cell r="K164">
            <v>7</v>
          </cell>
          <cell r="L164">
            <v>7</v>
          </cell>
          <cell r="M164">
            <v>17</v>
          </cell>
          <cell r="N164">
            <v>15</v>
          </cell>
          <cell r="O164">
            <v>7</v>
          </cell>
          <cell r="P164">
            <v>7</v>
          </cell>
          <cell r="Q164">
            <v>12</v>
          </cell>
          <cell r="R164">
            <v>3</v>
          </cell>
          <cell r="S164">
            <v>75</v>
          </cell>
          <cell r="T164">
            <v>0</v>
          </cell>
          <cell r="U164">
            <v>75</v>
          </cell>
          <cell r="V164">
            <v>51</v>
          </cell>
          <cell r="W164" t="str">
            <v>현시장규모에 대한 객관적 데이터확보 본 서비스가 제시하는 이론의 검증을 위한 선제적 방안 보완 요망함. 초기고객 확보와 시장 진입방안 구체화 필요</v>
          </cell>
        </row>
        <row r="165">
          <cell r="B165">
            <v>20426686</v>
          </cell>
          <cell r="C165" t="str">
            <v>지역기반</v>
          </cell>
          <cell r="D165" t="str">
            <v>정보ㆍ통신3</v>
          </cell>
          <cell r="E165" t="str">
            <v>AI 안전 필터링 및 딥러닝 에이전트 기술이 적용된 소형 크리에이터 커뮤니케이션 플랫폼</v>
          </cell>
          <cell r="F165" t="str">
            <v>250,454,545</v>
          </cell>
          <cell r="G165" t="str">
            <v>2</v>
          </cell>
          <cell r="H165" t="str">
            <v>초기</v>
          </cell>
          <cell r="I165" t="str">
            <v>중장년</v>
          </cell>
          <cell r="J165">
            <v>0</v>
          </cell>
          <cell r="K165">
            <v>7</v>
          </cell>
          <cell r="L165">
            <v>7</v>
          </cell>
          <cell r="M165">
            <v>13</v>
          </cell>
          <cell r="N165">
            <v>12</v>
          </cell>
          <cell r="O165">
            <v>7</v>
          </cell>
          <cell r="P165">
            <v>7</v>
          </cell>
          <cell r="Q165">
            <v>12</v>
          </cell>
          <cell r="R165">
            <v>3</v>
          </cell>
          <cell r="S165">
            <v>68</v>
          </cell>
          <cell r="T165">
            <v>0</v>
          </cell>
          <cell r="U165">
            <v>68</v>
          </cell>
          <cell r="V165">
            <v>148</v>
          </cell>
          <cell r="W165" t="str">
            <v>조기에 MVP완성하여 시장의 피드백확인과정이 선행되기 바람.시장의 수요와 현장 니즈의 변화를 반영한 초기고객 및 시장진입전략 구체화 필요함.</v>
          </cell>
        </row>
        <row r="166">
          <cell r="B166">
            <v>20433017</v>
          </cell>
          <cell r="C166" t="str">
            <v>지역기반</v>
          </cell>
          <cell r="D166" t="str">
            <v>정보ㆍ통신3</v>
          </cell>
          <cell r="E166" t="str">
            <v>성형 후 피부 상태 분석 기반 AI 개인 맞춤 프로토콜 생성 및 효과 데이터 축적 시스템</v>
          </cell>
          <cell r="F166" t="str">
            <v>600,000</v>
          </cell>
          <cell r="G166" t="str">
            <v>1</v>
          </cell>
          <cell r="H166" t="str">
            <v>초기</v>
          </cell>
          <cell r="I166" t="str">
            <v>청년</v>
          </cell>
          <cell r="J166">
            <v>0</v>
          </cell>
          <cell r="K166">
            <v>7</v>
          </cell>
          <cell r="L166">
            <v>7</v>
          </cell>
          <cell r="M166">
            <v>12</v>
          </cell>
          <cell r="N166">
            <v>12</v>
          </cell>
          <cell r="O166">
            <v>7</v>
          </cell>
          <cell r="P166">
            <v>7</v>
          </cell>
          <cell r="Q166">
            <v>12</v>
          </cell>
          <cell r="R166">
            <v>3</v>
          </cell>
          <cell r="S166">
            <v>67</v>
          </cell>
          <cell r="T166">
            <v>0</v>
          </cell>
          <cell r="U166">
            <v>67</v>
          </cell>
          <cell r="V166">
            <v>166</v>
          </cell>
          <cell r="W166" t="str">
            <v>제공하고자하는 목표서비스 구현을 위한 개발역량확보 계획과 초기시방 진입전략 구체화 필요함</v>
          </cell>
        </row>
        <row r="167">
          <cell r="B167">
            <v>20420684</v>
          </cell>
          <cell r="C167" t="str">
            <v>지역기반</v>
          </cell>
          <cell r="D167" t="str">
            <v>정보ㆍ통신3</v>
          </cell>
          <cell r="E167" t="str">
            <v>플랫폼 기반의 AI를 활용한 통합 미디어 제작 서비스</v>
          </cell>
          <cell r="F167" t="str">
            <v>50,000,000</v>
          </cell>
          <cell r="G167" t="str">
            <v>1</v>
          </cell>
          <cell r="H167" t="str">
            <v>초기</v>
          </cell>
          <cell r="I167" t="str">
            <v>청년</v>
          </cell>
          <cell r="J167">
            <v>0</v>
          </cell>
          <cell r="K167">
            <v>7</v>
          </cell>
          <cell r="L167">
            <v>7</v>
          </cell>
          <cell r="M167">
            <v>13</v>
          </cell>
          <cell r="N167">
            <v>12</v>
          </cell>
          <cell r="O167">
            <v>7</v>
          </cell>
          <cell r="P167">
            <v>6</v>
          </cell>
          <cell r="Q167">
            <v>12</v>
          </cell>
          <cell r="R167">
            <v>3</v>
          </cell>
          <cell r="S167">
            <v>67</v>
          </cell>
          <cell r="T167">
            <v>0</v>
          </cell>
          <cell r="U167">
            <v>67</v>
          </cell>
          <cell r="V167">
            <v>166</v>
          </cell>
          <cell r="W167" t="str">
            <v>유사경쟁서비스와의 차별화 요소를 지속발굴하고 고객확장 및 버티컬 시장 확장위한 마케팅전략 구체화 요망함</v>
          </cell>
        </row>
        <row r="168">
          <cell r="B168">
            <v>20408339</v>
          </cell>
          <cell r="C168" t="str">
            <v>지역기반</v>
          </cell>
          <cell r="D168" t="str">
            <v>정보ㆍ통신3</v>
          </cell>
          <cell r="E168" t="str">
            <v>&amp;quot;AI를 활용한 전통주 큐레이션 및 온오프라인  전통주 통합 플랫폼, ‘술며든다’&amp;quot;</v>
          </cell>
          <cell r="F168" t="str">
            <v>50,000,000</v>
          </cell>
          <cell r="G168" t="str">
            <v>1</v>
          </cell>
          <cell r="H168" t="str">
            <v>초기</v>
          </cell>
          <cell r="I168" t="str">
            <v>청년</v>
          </cell>
          <cell r="J168">
            <v>0</v>
          </cell>
          <cell r="K168">
            <v>7</v>
          </cell>
          <cell r="L168">
            <v>7</v>
          </cell>
          <cell r="M168">
            <v>12</v>
          </cell>
          <cell r="N168">
            <v>12</v>
          </cell>
          <cell r="O168">
            <v>7</v>
          </cell>
          <cell r="P168">
            <v>7</v>
          </cell>
          <cell r="Q168">
            <v>12</v>
          </cell>
          <cell r="R168">
            <v>3</v>
          </cell>
          <cell r="S168">
            <v>67</v>
          </cell>
          <cell r="T168">
            <v>0</v>
          </cell>
          <cell r="U168">
            <v>67</v>
          </cell>
          <cell r="V168">
            <v>166</v>
          </cell>
          <cell r="W168" t="str">
            <v xml:space="preserve">시장의 변화하는 니즈와 수용성을 지속적으로 서비스 개발 로드맵에 반영해주기바람. </v>
          </cell>
        </row>
        <row r="169">
          <cell r="B169">
            <v>20421076</v>
          </cell>
          <cell r="C169" t="str">
            <v>지역기반</v>
          </cell>
          <cell r="D169" t="str">
            <v>정보ㆍ통신3</v>
          </cell>
          <cell r="E169" t="str">
            <v>꼬리잡기 추론 기반 멀티플랫폼 사회적 추론 게임 ‘귀귀살전’</v>
          </cell>
          <cell r="F169" t="str">
            <v>112,762,452</v>
          </cell>
          <cell r="G169" t="str">
            <v>1</v>
          </cell>
          <cell r="H169" t="str">
            <v>초기</v>
          </cell>
          <cell r="I169" t="str">
            <v>청년</v>
          </cell>
          <cell r="J169">
            <v>0</v>
          </cell>
          <cell r="K169">
            <v>7</v>
          </cell>
          <cell r="L169">
            <v>7</v>
          </cell>
          <cell r="M169">
            <v>15</v>
          </cell>
          <cell r="N169">
            <v>15</v>
          </cell>
          <cell r="O169">
            <v>7</v>
          </cell>
          <cell r="P169">
            <v>7</v>
          </cell>
          <cell r="Q169">
            <v>12</v>
          </cell>
          <cell r="R169">
            <v>3</v>
          </cell>
          <cell r="S169">
            <v>73</v>
          </cell>
          <cell r="T169">
            <v>0</v>
          </cell>
          <cell r="U169">
            <v>73</v>
          </cell>
          <cell r="V169">
            <v>70</v>
          </cell>
          <cell r="W169" t="str">
            <v>게임개발 관련 유사 서비스를 제공하고 있는 경쟁사분석 및 향후 시장확대위한 마케팅 전략 고도화 필요함</v>
          </cell>
        </row>
        <row r="170">
          <cell r="B170">
            <v>20427970</v>
          </cell>
          <cell r="C170" t="str">
            <v>지역기반</v>
          </cell>
          <cell r="D170" t="str">
            <v>정보ㆍ통신3</v>
          </cell>
          <cell r="E170" t="str">
            <v>LLM을 적용한 마케팅 성과 자동 분석 및 리포팅 기능을 제공하는 비즈니스 통합 마케팅 AI 에이전트, 핀즈 그로스</v>
          </cell>
          <cell r="F170" t="str">
            <v>75,000,000</v>
          </cell>
          <cell r="G170" t="str">
            <v>2</v>
          </cell>
          <cell r="H170" t="str">
            <v>초기</v>
          </cell>
          <cell r="I170" t="str">
            <v>청년</v>
          </cell>
          <cell r="J170">
            <v>0</v>
          </cell>
          <cell r="K170">
            <v>7</v>
          </cell>
          <cell r="L170">
            <v>7</v>
          </cell>
          <cell r="M170">
            <v>17</v>
          </cell>
          <cell r="N170">
            <v>17</v>
          </cell>
          <cell r="O170">
            <v>8</v>
          </cell>
          <cell r="P170">
            <v>8</v>
          </cell>
          <cell r="Q170">
            <v>13</v>
          </cell>
          <cell r="R170">
            <v>3</v>
          </cell>
          <cell r="S170">
            <v>80</v>
          </cell>
          <cell r="T170">
            <v>0</v>
          </cell>
          <cell r="U170">
            <v>80</v>
          </cell>
          <cell r="V170">
            <v>34</v>
          </cell>
          <cell r="W170" t="str">
            <v>초기고객을 명확히하고 초기시장의 진입전략 구체화와 향후 연도별 성장에 따른 매출액의 예상액을 추정하여 수립필요함. 또한 현재의 예상시장 규모를 추정하여 보완하기 바람.</v>
          </cell>
        </row>
        <row r="171">
          <cell r="B171">
            <v>20401786</v>
          </cell>
          <cell r="C171" t="str">
            <v>지역기반</v>
          </cell>
          <cell r="D171" t="str">
            <v>정보ㆍ통신3</v>
          </cell>
          <cell r="E171" t="str">
            <v>머신비전 전용 데이터합성플랫폼 개발</v>
          </cell>
          <cell r="F171" t="str">
            <v>0</v>
          </cell>
          <cell r="G171" t="str">
            <v>1</v>
          </cell>
          <cell r="H171" t="str">
            <v>초기</v>
          </cell>
          <cell r="I171" t="str">
            <v>중장년</v>
          </cell>
          <cell r="J171">
            <v>0</v>
          </cell>
          <cell r="K171">
            <v>7</v>
          </cell>
          <cell r="L171">
            <v>7</v>
          </cell>
          <cell r="M171">
            <v>12</v>
          </cell>
          <cell r="N171">
            <v>12</v>
          </cell>
          <cell r="O171">
            <v>7</v>
          </cell>
          <cell r="P171">
            <v>6</v>
          </cell>
          <cell r="Q171">
            <v>12</v>
          </cell>
          <cell r="R171">
            <v>3</v>
          </cell>
          <cell r="S171">
            <v>66</v>
          </cell>
          <cell r="T171">
            <v>0</v>
          </cell>
          <cell r="U171">
            <v>66</v>
          </cell>
          <cell r="V171">
            <v>181</v>
          </cell>
          <cell r="W171" t="str">
            <v>유사경쟁서비스와의 차별화 요소를 지속발굴하고 고객확장 및 버티컬 시장 확장위한 마케팅전략 구체화 요망함</v>
          </cell>
        </row>
        <row r="172">
          <cell r="B172">
            <v>20427772</v>
          </cell>
          <cell r="C172" t="str">
            <v>지역기반</v>
          </cell>
          <cell r="D172" t="str">
            <v>정보ㆍ통신3</v>
          </cell>
          <cell r="E172" t="str">
            <v>부동산 매물 탐색의 기획노동 해소를 위한 초실감 체험 거점 설치 및 공인중개사 방문일정 통합관리 플랫폼</v>
          </cell>
          <cell r="F172" t="str">
            <v>13,200,000</v>
          </cell>
          <cell r="G172" t="str">
            <v>1</v>
          </cell>
          <cell r="H172" t="str">
            <v>초기</v>
          </cell>
          <cell r="I172" t="str">
            <v>청년</v>
          </cell>
          <cell r="J172">
            <v>0</v>
          </cell>
          <cell r="K172">
            <v>7</v>
          </cell>
          <cell r="L172">
            <v>7</v>
          </cell>
          <cell r="M172">
            <v>12</v>
          </cell>
          <cell r="N172">
            <v>12</v>
          </cell>
          <cell r="O172">
            <v>7</v>
          </cell>
          <cell r="P172">
            <v>6</v>
          </cell>
          <cell r="Q172">
            <v>12</v>
          </cell>
          <cell r="R172">
            <v>3</v>
          </cell>
          <cell r="S172">
            <v>66</v>
          </cell>
          <cell r="T172">
            <v>0</v>
          </cell>
          <cell r="U172">
            <v>66</v>
          </cell>
          <cell r="V172">
            <v>181</v>
          </cell>
          <cell r="W172" t="str">
            <v>시장수요 및 고객수용성분석을 기반으로 시장규모를 예측할 수 있는 데이터 확보와 초기시장규모를 예상할 필요가 있음.</v>
          </cell>
        </row>
        <row r="173">
          <cell r="B173">
            <v>20410693</v>
          </cell>
          <cell r="C173" t="str">
            <v>지역기반</v>
          </cell>
          <cell r="D173" t="str">
            <v>정보ㆍ통신3</v>
          </cell>
          <cell r="E173" t="str">
            <v>AI기술이 적용된 마트의 할인정보를 쉽게 비교하고 미끼상품을 알려 소비자의 오프라인 방문을 유도하는 지역형마트 고객유입플랫폼</v>
          </cell>
          <cell r="F173" t="str">
            <v>0</v>
          </cell>
          <cell r="G173" t="str">
            <v>0</v>
          </cell>
          <cell r="H173" t="str">
            <v>초기</v>
          </cell>
          <cell r="I173" t="str">
            <v>중장년</v>
          </cell>
          <cell r="J173">
            <v>0</v>
          </cell>
          <cell r="K173">
            <v>7</v>
          </cell>
          <cell r="L173">
            <v>7</v>
          </cell>
          <cell r="M173">
            <v>15</v>
          </cell>
          <cell r="N173">
            <v>15</v>
          </cell>
          <cell r="O173">
            <v>7</v>
          </cell>
          <cell r="P173">
            <v>7</v>
          </cell>
          <cell r="Q173">
            <v>12</v>
          </cell>
          <cell r="R173">
            <v>3</v>
          </cell>
          <cell r="S173">
            <v>73</v>
          </cell>
          <cell r="T173">
            <v>0</v>
          </cell>
          <cell r="U173">
            <v>73</v>
          </cell>
          <cell r="V173">
            <v>70</v>
          </cell>
          <cell r="W173" t="str">
            <v>AI기반 시장수요 및 고객수용성분석을 기반으로 시장규모를 예측할 수 있는 데이터 확보와 초기시장규모를 예상할 필요가 있음.</v>
          </cell>
        </row>
        <row r="174">
          <cell r="B174">
            <v>20431207</v>
          </cell>
          <cell r="C174" t="str">
            <v>지역기반</v>
          </cell>
          <cell r="D174" t="str">
            <v>정보ㆍ통신3</v>
          </cell>
          <cell r="E174" t="str">
            <v>QR 주문기반 POS 연동형 외식매장 AI시스템 ‘Xorder’</v>
          </cell>
          <cell r="F174" t="str">
            <v>0</v>
          </cell>
          <cell r="G174" t="str">
            <v>0</v>
          </cell>
          <cell r="H174" t="str">
            <v>초기</v>
          </cell>
          <cell r="I174" t="str">
            <v>중장년</v>
          </cell>
          <cell r="J174">
            <v>0</v>
          </cell>
          <cell r="K174">
            <v>7</v>
          </cell>
          <cell r="L174">
            <v>7</v>
          </cell>
          <cell r="M174">
            <v>13</v>
          </cell>
          <cell r="N174">
            <v>12</v>
          </cell>
          <cell r="O174">
            <v>7</v>
          </cell>
          <cell r="P174">
            <v>6</v>
          </cell>
          <cell r="Q174">
            <v>12</v>
          </cell>
          <cell r="R174">
            <v>3</v>
          </cell>
          <cell r="S174">
            <v>67</v>
          </cell>
          <cell r="T174">
            <v>0</v>
          </cell>
          <cell r="U174">
            <v>67</v>
          </cell>
          <cell r="V174">
            <v>166</v>
          </cell>
          <cell r="W174" t="str">
            <v xml:space="preserve">시장의 변화하는 니즈와 수용성을 지속적으로 서비스 개발 로드맵에 반영해주기바람. </v>
          </cell>
        </row>
        <row r="175">
          <cell r="B175">
            <v>20414636</v>
          </cell>
          <cell r="C175" t="str">
            <v>지역기반</v>
          </cell>
          <cell r="D175" t="str">
            <v>정보ㆍ통신3</v>
          </cell>
          <cell r="E175" t="str">
            <v>AI 에이전트 기반, 로스터리 카페 생산-구매-재고 통합 운영관리 플랫폼</v>
          </cell>
          <cell r="F175" t="str">
            <v>60,598,131</v>
          </cell>
          <cell r="G175" t="str">
            <v>2</v>
          </cell>
          <cell r="H175" t="str">
            <v>초기</v>
          </cell>
          <cell r="I175" t="str">
            <v>중장년</v>
          </cell>
          <cell r="J175">
            <v>0</v>
          </cell>
          <cell r="K175">
            <v>7</v>
          </cell>
          <cell r="L175">
            <v>7</v>
          </cell>
          <cell r="M175">
            <v>15</v>
          </cell>
          <cell r="N175">
            <v>15</v>
          </cell>
          <cell r="O175">
            <v>7</v>
          </cell>
          <cell r="P175">
            <v>7</v>
          </cell>
          <cell r="Q175">
            <v>12</v>
          </cell>
          <cell r="R175">
            <v>3</v>
          </cell>
          <cell r="S175">
            <v>73</v>
          </cell>
          <cell r="T175">
            <v>0</v>
          </cell>
          <cell r="U175">
            <v>73</v>
          </cell>
          <cell r="V175">
            <v>70</v>
          </cell>
          <cell r="W175" t="str">
            <v>시장수요 및 고객수용성분석을 기반으로 시장규모를 예측할 수 있는 데이터 확보와 초기시장규모를 예상할 필요가 있음.</v>
          </cell>
        </row>
        <row r="176">
          <cell r="B176">
            <v>20438934</v>
          </cell>
          <cell r="C176" t="str">
            <v>지역기반</v>
          </cell>
          <cell r="D176" t="str">
            <v>정보ㆍ통신3</v>
          </cell>
          <cell r="E176" t="str">
            <v>콕(KoK)</v>
          </cell>
          <cell r="F176" t="str">
            <v>0</v>
          </cell>
          <cell r="G176" t="str">
            <v>0</v>
          </cell>
          <cell r="H176" t="str">
            <v>초기</v>
          </cell>
          <cell r="I176" t="str">
            <v>청년</v>
          </cell>
          <cell r="J176">
            <v>0</v>
          </cell>
          <cell r="K176">
            <v>7</v>
          </cell>
          <cell r="L176">
            <v>7</v>
          </cell>
          <cell r="M176">
            <v>12</v>
          </cell>
          <cell r="N176">
            <v>12</v>
          </cell>
          <cell r="O176">
            <v>7</v>
          </cell>
          <cell r="P176">
            <v>6</v>
          </cell>
          <cell r="Q176">
            <v>12</v>
          </cell>
          <cell r="R176">
            <v>3</v>
          </cell>
          <cell r="S176">
            <v>66</v>
          </cell>
          <cell r="T176">
            <v>2</v>
          </cell>
          <cell r="U176">
            <v>68</v>
          </cell>
          <cell r="V176">
            <v>148</v>
          </cell>
          <cell r="W176" t="str">
            <v>시장수요 및 고객수용성분석을 기반으로 시장규모를 예측할 수 있는 데이터 확보와 초기시장규모를 예상할 필요가 있음.</v>
          </cell>
        </row>
        <row r="177">
          <cell r="B177">
            <v>20417844</v>
          </cell>
          <cell r="C177" t="str">
            <v>지역기반</v>
          </cell>
          <cell r="D177" t="str">
            <v>정보ㆍ통신3</v>
          </cell>
          <cell r="E177" t="str">
            <v>국제 표준 정량 데이터를 학습한 AI 기반 커피 향미 설계 및 원두 공급 · 추출 통합 솔루션, 브루와이(BrewAI)</v>
          </cell>
          <cell r="F177" t="str">
            <v>113,656,206</v>
          </cell>
          <cell r="G177" t="str">
            <v>2</v>
          </cell>
          <cell r="H177" t="str">
            <v>초기</v>
          </cell>
          <cell r="I177" t="str">
            <v>청년</v>
          </cell>
          <cell r="J177">
            <v>0</v>
          </cell>
          <cell r="K177">
            <v>7</v>
          </cell>
          <cell r="L177">
            <v>7</v>
          </cell>
          <cell r="M177">
            <v>15</v>
          </cell>
          <cell r="N177">
            <v>15</v>
          </cell>
          <cell r="O177">
            <v>7</v>
          </cell>
          <cell r="P177">
            <v>7</v>
          </cell>
          <cell r="Q177">
            <v>12</v>
          </cell>
          <cell r="R177">
            <v>3</v>
          </cell>
          <cell r="S177">
            <v>73</v>
          </cell>
          <cell r="T177">
            <v>0</v>
          </cell>
          <cell r="U177">
            <v>73</v>
          </cell>
          <cell r="V177">
            <v>70</v>
          </cell>
          <cell r="W177" t="str">
            <v>커피로스터리관련 AI기반 시장수요 및 고객수용성분석을 기반으로 시장규모를 예측할 수 있는 데이터 확보와 초기시장규모를 예상할 필요가 있음.</v>
          </cell>
        </row>
        <row r="178">
          <cell r="B178">
            <v>20402217</v>
          </cell>
          <cell r="C178" t="str">
            <v>지역기반</v>
          </cell>
          <cell r="D178" t="str">
            <v>정보ㆍ통신3</v>
          </cell>
          <cell r="E178" t="str">
            <v>삼육대학교 앱북 플랫폼(SU Libaray)</v>
          </cell>
          <cell r="F178" t="str">
            <v>254,707,012</v>
          </cell>
          <cell r="G178" t="str">
            <v>6</v>
          </cell>
          <cell r="H178" t="str">
            <v>도약</v>
          </cell>
          <cell r="I178" t="str">
            <v>중장년</v>
          </cell>
          <cell r="J178">
            <v>0</v>
          </cell>
          <cell r="K178">
            <v>7</v>
          </cell>
          <cell r="L178">
            <v>7</v>
          </cell>
          <cell r="M178">
            <v>15</v>
          </cell>
          <cell r="N178">
            <v>15</v>
          </cell>
          <cell r="O178">
            <v>7</v>
          </cell>
          <cell r="P178">
            <v>8</v>
          </cell>
          <cell r="Q178">
            <v>12</v>
          </cell>
          <cell r="R178">
            <v>3</v>
          </cell>
          <cell r="S178">
            <v>74</v>
          </cell>
          <cell r="T178">
            <v>0</v>
          </cell>
          <cell r="U178">
            <v>74</v>
          </cell>
          <cell r="V178">
            <v>63</v>
          </cell>
          <cell r="W178" t="str">
            <v>유사서비스대비 경쟁력 분석 보완 필요하며 기술적 우위에 대한 이론적 및 실체적 객관성 확보방안 보완 필요.</v>
          </cell>
        </row>
        <row r="179">
          <cell r="B179">
            <v>20411962</v>
          </cell>
          <cell r="C179" t="str">
            <v>지역기반</v>
          </cell>
          <cell r="D179" t="str">
            <v>정보ㆍ통신3</v>
          </cell>
          <cell r="E179" t="str">
            <v>다이내믹 프라이싱 및 JTT 엔진 기반의 골프 티타임 RWA 트레이딩 플랫폼, ‘티스닥(TeeSDAQ)’</v>
          </cell>
          <cell r="F179" t="str">
            <v>720,000,000</v>
          </cell>
          <cell r="G179" t="str">
            <v>5</v>
          </cell>
          <cell r="H179" t="str">
            <v>도약</v>
          </cell>
          <cell r="I179" t="str">
            <v>중장년</v>
          </cell>
          <cell r="J179">
            <v>0</v>
          </cell>
          <cell r="K179">
            <v>7</v>
          </cell>
          <cell r="L179">
            <v>7</v>
          </cell>
          <cell r="M179">
            <v>15</v>
          </cell>
          <cell r="N179">
            <v>15</v>
          </cell>
          <cell r="O179">
            <v>7</v>
          </cell>
          <cell r="P179">
            <v>8</v>
          </cell>
          <cell r="Q179">
            <v>12</v>
          </cell>
          <cell r="R179">
            <v>3</v>
          </cell>
          <cell r="S179">
            <v>74</v>
          </cell>
          <cell r="T179">
            <v>0</v>
          </cell>
          <cell r="U179">
            <v>74</v>
          </cell>
          <cell r="V179">
            <v>63</v>
          </cell>
          <cell r="W179" t="str">
            <v>기존시장의 유사서비스에 대한 서비스관점의 차별화 경쟁력요소 발굴과 초기고객 확보위한 구체적 마케팅번략 수립 필요함</v>
          </cell>
        </row>
        <row r="180">
          <cell r="B180">
            <v>20425300</v>
          </cell>
          <cell r="C180" t="str">
            <v>지역기반</v>
          </cell>
          <cell r="D180" t="str">
            <v>정보ㆍ통신3</v>
          </cell>
          <cell r="E180" t="str">
            <v>단기임대 운영자를 위한 소모품 통합관리 및 자동발주 플랫폼 ‘Whimstay’</v>
          </cell>
          <cell r="F180" t="str">
            <v>3,000,000</v>
          </cell>
          <cell r="G180" t="str">
            <v>0</v>
          </cell>
          <cell r="H180" t="str">
            <v>도약</v>
          </cell>
          <cell r="I180" t="str">
            <v>중장년</v>
          </cell>
          <cell r="J180">
            <v>0</v>
          </cell>
          <cell r="K180">
            <v>7</v>
          </cell>
          <cell r="L180">
            <v>7</v>
          </cell>
          <cell r="M180">
            <v>13</v>
          </cell>
          <cell r="N180">
            <v>12</v>
          </cell>
          <cell r="O180">
            <v>7</v>
          </cell>
          <cell r="P180">
            <v>7</v>
          </cell>
          <cell r="Q180">
            <v>12</v>
          </cell>
          <cell r="R180">
            <v>3</v>
          </cell>
          <cell r="S180">
            <v>68</v>
          </cell>
          <cell r="T180">
            <v>0</v>
          </cell>
          <cell r="U180">
            <v>68</v>
          </cell>
          <cell r="V180">
            <v>148</v>
          </cell>
          <cell r="W180" t="str">
            <v>현시장의 규모분석에 필요한 기본 데이터확보와 이를 기반으로 성장전략을 구체화할 필요 있음.</v>
          </cell>
        </row>
        <row r="181">
          <cell r="B181">
            <v>20415120</v>
          </cell>
          <cell r="C181" t="str">
            <v>지역기반</v>
          </cell>
          <cell r="D181" t="str">
            <v>정보ㆍ통신3</v>
          </cell>
          <cell r="E181" t="str">
            <v>멀티 에이전트(A2A) 기반 단톡방 문맥 개입형 하이퍼로컬 O2O 송객 비서 ‘Concierge’</v>
          </cell>
          <cell r="F181" t="str">
            <v>0</v>
          </cell>
          <cell r="G181" t="str">
            <v>0</v>
          </cell>
          <cell r="H181" t="str">
            <v>도약</v>
          </cell>
          <cell r="I181" t="str">
            <v>중장년</v>
          </cell>
          <cell r="J181">
            <v>0</v>
          </cell>
          <cell r="K181">
            <v>7</v>
          </cell>
          <cell r="L181">
            <v>7</v>
          </cell>
          <cell r="M181">
            <v>13</v>
          </cell>
          <cell r="N181">
            <v>12</v>
          </cell>
          <cell r="O181">
            <v>7</v>
          </cell>
          <cell r="P181">
            <v>7</v>
          </cell>
          <cell r="Q181">
            <v>12</v>
          </cell>
          <cell r="R181">
            <v>3</v>
          </cell>
          <cell r="S181">
            <v>68</v>
          </cell>
          <cell r="T181">
            <v>0</v>
          </cell>
          <cell r="U181">
            <v>68</v>
          </cell>
          <cell r="V181">
            <v>148</v>
          </cell>
          <cell r="W181" t="str">
            <v>초기시장진출전략의 구체화와 향후 성장전략에 대한 구체적 수치화가 필요함.</v>
          </cell>
        </row>
        <row r="182">
          <cell r="B182">
            <v>20427634</v>
          </cell>
          <cell r="C182" t="str">
            <v>지역기반</v>
          </cell>
          <cell r="D182" t="str">
            <v>정보ㆍ통신3</v>
          </cell>
          <cell r="E182" t="str">
            <v>해외 중소형 증권사를 위한 AI 기반 맞춤형 투자 인사이트 플랫폼 : 고객 거래 데이터를 분석해 투자 생존기간을 늘리고, 증권사 수익을 극대화하는 솔루션</v>
          </cell>
          <cell r="F182" t="str">
            <v>390,000,000</v>
          </cell>
          <cell r="G182" t="str">
            <v>4</v>
          </cell>
          <cell r="H182" t="str">
            <v>도약</v>
          </cell>
          <cell r="I182" t="str">
            <v>청년</v>
          </cell>
          <cell r="J182">
            <v>0</v>
          </cell>
          <cell r="K182">
            <v>7</v>
          </cell>
          <cell r="L182">
            <v>7</v>
          </cell>
          <cell r="M182">
            <v>13</v>
          </cell>
          <cell r="N182">
            <v>12</v>
          </cell>
          <cell r="O182">
            <v>7</v>
          </cell>
          <cell r="P182">
            <v>6</v>
          </cell>
          <cell r="Q182">
            <v>12</v>
          </cell>
          <cell r="R182">
            <v>3</v>
          </cell>
          <cell r="S182">
            <v>67</v>
          </cell>
          <cell r="T182">
            <v>0</v>
          </cell>
          <cell r="U182">
            <v>67</v>
          </cell>
          <cell r="V182">
            <v>166</v>
          </cell>
          <cell r="W182" t="str">
            <v>B2C기반의 사업으로 초기고객을 확보하기위한 구체적 마케팅 방안 수립 필요하며, 객관적이고 긍정적인 외부평가 화보방안 수립 요망됨.</v>
          </cell>
        </row>
        <row r="183">
          <cell r="B183">
            <v>20426671</v>
          </cell>
          <cell r="C183" t="str">
            <v>지역기반</v>
          </cell>
          <cell r="D183" t="str">
            <v>정보ㆍ통신3</v>
          </cell>
          <cell r="E183" t="str">
            <v>모아블 OS — 비아파트 주거공간 AI 관리 자동화 플랫폼 (Agent as a Service)</v>
          </cell>
          <cell r="F183" t="str">
            <v>360,000,000</v>
          </cell>
          <cell r="G183" t="str">
            <v>5</v>
          </cell>
          <cell r="H183" t="str">
            <v>도약</v>
          </cell>
          <cell r="I183" t="str">
            <v>청년</v>
          </cell>
          <cell r="J183">
            <v>0</v>
          </cell>
          <cell r="K183">
            <v>9</v>
          </cell>
          <cell r="L183">
            <v>9</v>
          </cell>
          <cell r="M183">
            <v>18</v>
          </cell>
          <cell r="N183">
            <v>18</v>
          </cell>
          <cell r="O183">
            <v>9</v>
          </cell>
          <cell r="P183">
            <v>9</v>
          </cell>
          <cell r="Q183">
            <v>14</v>
          </cell>
          <cell r="R183">
            <v>4</v>
          </cell>
          <cell r="S183">
            <v>90</v>
          </cell>
          <cell r="T183">
            <v>0</v>
          </cell>
          <cell r="U183">
            <v>90</v>
          </cell>
          <cell r="V183">
            <v>2</v>
          </cell>
          <cell r="W183" t="str">
            <v>26년도 15억 매출 및 프리 A 10억 투자유치위한 구체적 마케팅 방안과 IR계획 수립 요망함.</v>
          </cell>
        </row>
        <row r="184">
          <cell r="B184">
            <v>20433279</v>
          </cell>
          <cell r="C184" t="str">
            <v>지역기반</v>
          </cell>
          <cell r="D184" t="str">
            <v>정보ㆍ통신3</v>
          </cell>
          <cell r="E184" t="str">
            <v>산업용 모빌리티를 위한 합성데이터 기반 초경량 Edge AI 안전 시스템</v>
          </cell>
          <cell r="F184" t="str">
            <v>357,000,000</v>
          </cell>
          <cell r="G184" t="str">
            <v>4</v>
          </cell>
          <cell r="H184" t="str">
            <v>도약</v>
          </cell>
          <cell r="I184" t="str">
            <v>청년</v>
          </cell>
          <cell r="J184">
            <v>0</v>
          </cell>
          <cell r="K184">
            <v>8</v>
          </cell>
          <cell r="L184">
            <v>8</v>
          </cell>
          <cell r="M184">
            <v>18</v>
          </cell>
          <cell r="N184">
            <v>18</v>
          </cell>
          <cell r="O184">
            <v>8</v>
          </cell>
          <cell r="P184">
            <v>8</v>
          </cell>
          <cell r="Q184">
            <v>13</v>
          </cell>
          <cell r="R184">
            <v>3</v>
          </cell>
          <cell r="S184">
            <v>84</v>
          </cell>
          <cell r="T184">
            <v>0</v>
          </cell>
          <cell r="U184">
            <v>84</v>
          </cell>
          <cell r="V184">
            <v>21</v>
          </cell>
          <cell r="W184" t="str">
            <v>현대삼호와의 PoC결과가 중요하므로 사전 리스크를 미리 발굴하고 이에대한 선제적 헤징방안 수립 요망함.</v>
          </cell>
        </row>
        <row r="185">
          <cell r="B185">
            <v>20417287</v>
          </cell>
          <cell r="C185" t="str">
            <v>지역기반</v>
          </cell>
          <cell r="D185" t="str">
            <v>정보ㆍ통신3</v>
          </cell>
          <cell r="E185" t="str">
            <v>소셜 캐릭터챗 기반 IP 창작 플랫폼, 레플리</v>
          </cell>
          <cell r="F185" t="str">
            <v>200,000,000</v>
          </cell>
          <cell r="G185" t="str">
            <v>6</v>
          </cell>
          <cell r="H185" t="str">
            <v>도약</v>
          </cell>
          <cell r="I185" t="str">
            <v>중장년</v>
          </cell>
          <cell r="J185">
            <v>0</v>
          </cell>
          <cell r="K185">
            <v>8</v>
          </cell>
          <cell r="L185">
            <v>9</v>
          </cell>
          <cell r="M185">
            <v>18</v>
          </cell>
          <cell r="N185">
            <v>18</v>
          </cell>
          <cell r="O185">
            <v>8</v>
          </cell>
          <cell r="P185">
            <v>8</v>
          </cell>
          <cell r="Q185">
            <v>14</v>
          </cell>
          <cell r="R185">
            <v>3</v>
          </cell>
          <cell r="S185">
            <v>86</v>
          </cell>
          <cell r="T185">
            <v>0</v>
          </cell>
          <cell r="U185">
            <v>86</v>
          </cell>
          <cell r="V185">
            <v>17</v>
          </cell>
          <cell r="W185" t="str">
            <v>캐리터기반의 사업을 커뮤니케이션기반사업으로 확장하기위한 시장의 니즈분석에 대한 객관적 데이터 확보와 검증의 선재적 검증 필요함.</v>
          </cell>
        </row>
        <row r="186">
          <cell r="B186">
            <v>20426845</v>
          </cell>
          <cell r="C186" t="str">
            <v>지역기반</v>
          </cell>
          <cell r="D186" t="str">
            <v>정보ㆍ통신3</v>
          </cell>
          <cell r="E186" t="str">
            <v>프로야구 팀스피릿 매니저</v>
          </cell>
          <cell r="F186" t="str">
            <v>0</v>
          </cell>
          <cell r="G186" t="str">
            <v>4</v>
          </cell>
          <cell r="H186" t="str">
            <v>도약</v>
          </cell>
          <cell r="I186" t="str">
            <v>중장년</v>
          </cell>
          <cell r="J186">
            <v>0</v>
          </cell>
          <cell r="K186">
            <v>7</v>
          </cell>
          <cell r="L186">
            <v>7</v>
          </cell>
          <cell r="M186">
            <v>15</v>
          </cell>
          <cell r="N186">
            <v>15</v>
          </cell>
          <cell r="O186">
            <v>7</v>
          </cell>
          <cell r="P186">
            <v>7</v>
          </cell>
          <cell r="Q186">
            <v>12</v>
          </cell>
          <cell r="R186">
            <v>3</v>
          </cell>
          <cell r="S186">
            <v>73</v>
          </cell>
          <cell r="T186">
            <v>0</v>
          </cell>
          <cell r="U186">
            <v>73</v>
          </cell>
          <cell r="V186">
            <v>70</v>
          </cell>
          <cell r="W186" t="str">
            <v>시장의 수요 및 고객의 요구사항 변화에 대한 면밀한 분석과 이를 기반으로한 시장규모와 성장전략에 대한 수치화가 필요함</v>
          </cell>
        </row>
        <row r="187">
          <cell r="B187">
            <v>20400322</v>
          </cell>
          <cell r="C187" t="str">
            <v>지역기반</v>
          </cell>
          <cell r="D187" t="str">
            <v>정보ㆍ통신3</v>
          </cell>
          <cell r="E187" t="str">
            <v>AI 비전 인식 기반 시니어 신체 데이터 분석을 통한 개인 맞춤형 방문 이미용 케어 플랫폼</v>
          </cell>
          <cell r="F187" t="str">
            <v>138,076,812</v>
          </cell>
          <cell r="G187" t="str">
            <v>2</v>
          </cell>
          <cell r="H187" t="str">
            <v>도약</v>
          </cell>
          <cell r="I187" t="str">
            <v>청년</v>
          </cell>
          <cell r="J187">
            <v>0</v>
          </cell>
          <cell r="K187">
            <v>7</v>
          </cell>
          <cell r="L187">
            <v>7</v>
          </cell>
          <cell r="M187">
            <v>13</v>
          </cell>
          <cell r="N187">
            <v>12</v>
          </cell>
          <cell r="O187">
            <v>7</v>
          </cell>
          <cell r="P187">
            <v>7</v>
          </cell>
          <cell r="Q187">
            <v>12</v>
          </cell>
          <cell r="R187">
            <v>3</v>
          </cell>
          <cell r="S187">
            <v>68</v>
          </cell>
          <cell r="T187">
            <v>0</v>
          </cell>
          <cell r="U187">
            <v>68</v>
          </cell>
          <cell r="V187">
            <v>148</v>
          </cell>
          <cell r="W187" t="str">
            <v>본격적인 성장위한 시장수요변화 및 고객의 수용성에 대한객관적 분석을바탕으로 사업전략 및 마케팅방안 수정 보완 요망</v>
          </cell>
        </row>
        <row r="188">
          <cell r="B188">
            <v>20428346</v>
          </cell>
          <cell r="C188" t="str">
            <v>지역기반</v>
          </cell>
          <cell r="D188" t="str">
            <v>정보ㆍ통신3</v>
          </cell>
          <cell r="E188" t="str">
            <v>실시간 멀티플레이어 LBE AIoT 플랫폼 고도화</v>
          </cell>
          <cell r="F188" t="str">
            <v>1,006,196,911</v>
          </cell>
          <cell r="G188" t="str">
            <v>14</v>
          </cell>
          <cell r="H188" t="str">
            <v>도약</v>
          </cell>
          <cell r="I188" t="str">
            <v>청년</v>
          </cell>
          <cell r="J188">
            <v>0</v>
          </cell>
          <cell r="K188">
            <v>9</v>
          </cell>
          <cell r="L188">
            <v>9</v>
          </cell>
          <cell r="M188">
            <v>19</v>
          </cell>
          <cell r="N188">
            <v>19</v>
          </cell>
          <cell r="O188">
            <v>8</v>
          </cell>
          <cell r="P188">
            <v>9</v>
          </cell>
          <cell r="Q188">
            <v>14</v>
          </cell>
          <cell r="R188">
            <v>3</v>
          </cell>
          <cell r="S188">
            <v>90</v>
          </cell>
          <cell r="T188">
            <v>0</v>
          </cell>
          <cell r="U188">
            <v>90</v>
          </cell>
          <cell r="V188">
            <v>2</v>
          </cell>
          <cell r="W188" t="str">
            <v>LBE게임기반의 사업확장에 대한 근거데이터 확보와  객관성검증의 선제적 분석이 필요함. 향후 투자유치위한 IR게획의 구체화된 일정 보완 요망</v>
          </cell>
        </row>
        <row r="189">
          <cell r="B189">
            <v>20425933</v>
          </cell>
          <cell r="C189" t="str">
            <v>지역기반</v>
          </cell>
          <cell r="D189" t="str">
            <v>정보ㆍ통신3</v>
          </cell>
          <cell r="E189" t="str">
            <v>AI 심사역 ‘루트’를 활용한 스타트업 벤처투자 시뮬레이션 SaaS 플랫폼 ‘VC-Route’</v>
          </cell>
          <cell r="F189" t="str">
            <v>54,000,000</v>
          </cell>
          <cell r="G189" t="str">
            <v>2</v>
          </cell>
          <cell r="H189" t="str">
            <v>도약</v>
          </cell>
          <cell r="I189" t="str">
            <v>청년</v>
          </cell>
          <cell r="J189">
            <v>0</v>
          </cell>
          <cell r="K189">
            <v>7</v>
          </cell>
          <cell r="L189">
            <v>7</v>
          </cell>
          <cell r="M189">
            <v>15</v>
          </cell>
          <cell r="N189">
            <v>15</v>
          </cell>
          <cell r="O189">
            <v>7</v>
          </cell>
          <cell r="P189">
            <v>7</v>
          </cell>
          <cell r="Q189">
            <v>12</v>
          </cell>
          <cell r="R189">
            <v>3</v>
          </cell>
          <cell r="S189">
            <v>73</v>
          </cell>
          <cell r="T189">
            <v>0</v>
          </cell>
          <cell r="U189">
            <v>73</v>
          </cell>
          <cell r="V189">
            <v>70</v>
          </cell>
          <cell r="W189" t="str">
            <v>초기고객에 대한 명확화가 필요함. VC생태계에서 IR자료에 대한 객관적 검증과 함께 투자자관점에서의 정성적인 요소 및 창업가에 대한 객관적 인식이 투자결정의 주요한 요소이므로 이를 반용할 수 있는 총체적인 개발 방향 설정이 필요해보임.</v>
          </cell>
        </row>
        <row r="190">
          <cell r="B190">
            <v>20422134</v>
          </cell>
          <cell r="C190" t="str">
            <v>지역기반</v>
          </cell>
          <cell r="D190" t="str">
            <v>정보ㆍ통신3</v>
          </cell>
          <cell r="E190" t="str">
            <v>외국인 장기체류형 K-로드트립 올인원 예약 플랫폼 - AI 컨시어지 기반 캠핑카 공유 모빌리티</v>
          </cell>
          <cell r="F190" t="str">
            <v>100,000,000</v>
          </cell>
          <cell r="G190" t="str">
            <v>1</v>
          </cell>
          <cell r="H190" t="str">
            <v>도약</v>
          </cell>
          <cell r="I190" t="str">
            <v>중장년</v>
          </cell>
          <cell r="J190">
            <v>0</v>
          </cell>
          <cell r="K190">
            <v>7</v>
          </cell>
          <cell r="L190">
            <v>7</v>
          </cell>
          <cell r="M190">
            <v>15</v>
          </cell>
          <cell r="N190">
            <v>15</v>
          </cell>
          <cell r="O190">
            <v>7</v>
          </cell>
          <cell r="P190">
            <v>7</v>
          </cell>
          <cell r="Q190">
            <v>12</v>
          </cell>
          <cell r="R190">
            <v>3</v>
          </cell>
          <cell r="S190">
            <v>73</v>
          </cell>
          <cell r="T190">
            <v>0</v>
          </cell>
          <cell r="U190">
            <v>73</v>
          </cell>
          <cell r="V190">
            <v>70</v>
          </cell>
          <cell r="W190" t="str">
            <v>시장의 수요 및 고객의 요구사항 변화에 대한 면밀한 분석과 이를 기반으로한 시장규모와 성장전략에 대한 수치화가 필요함</v>
          </cell>
        </row>
        <row r="191">
          <cell r="B191">
            <v>20432101</v>
          </cell>
          <cell r="C191" t="str">
            <v>지역기반</v>
          </cell>
          <cell r="D191" t="str">
            <v>정보ㆍ통신3</v>
          </cell>
          <cell r="E191" t="str">
            <v>노어 고도화를 통한 웹·앱 구축 생산성 향상 및 구조 표준화 프레임워크 구축</v>
          </cell>
          <cell r="F191" t="str">
            <v>572,000,000</v>
          </cell>
          <cell r="G191" t="str">
            <v>10</v>
          </cell>
          <cell r="H191" t="str">
            <v>도약</v>
          </cell>
          <cell r="I191" t="str">
            <v>중장년</v>
          </cell>
          <cell r="J191">
            <v>0</v>
          </cell>
          <cell r="K191">
            <v>8</v>
          </cell>
          <cell r="L191">
            <v>8</v>
          </cell>
          <cell r="M191">
            <v>17</v>
          </cell>
          <cell r="N191">
            <v>17</v>
          </cell>
          <cell r="O191">
            <v>7</v>
          </cell>
          <cell r="P191">
            <v>7</v>
          </cell>
          <cell r="Q191">
            <v>13</v>
          </cell>
          <cell r="R191">
            <v>3</v>
          </cell>
          <cell r="S191">
            <v>80</v>
          </cell>
          <cell r="T191">
            <v>0</v>
          </cell>
          <cell r="U191">
            <v>80</v>
          </cell>
          <cell r="V191">
            <v>34</v>
          </cell>
          <cell r="W191" t="str">
            <v>목표한 서비스 개발과 사업화를 위한 사전 리스크를 분석하여 이에대한 헤징방안을 수립하고 투자유치위한 IR게획을 구체화하여 수립 바람.</v>
          </cell>
        </row>
        <row r="192">
          <cell r="B192">
            <v>20416461</v>
          </cell>
          <cell r="C192" t="str">
            <v>지역기반</v>
          </cell>
          <cell r="D192" t="str">
            <v>정보ㆍ통신3</v>
          </cell>
          <cell r="E192" t="str">
            <v>이미지DNA 추출 및 AI 분석 기반  딥페이크·저작권 침해 콘텐츠 필터링 서비스 'Fake Sift'</v>
          </cell>
          <cell r="F192" t="str">
            <v>510,000,000</v>
          </cell>
          <cell r="G192" t="str">
            <v>4</v>
          </cell>
          <cell r="H192" t="str">
            <v>도약</v>
          </cell>
          <cell r="I192" t="str">
            <v>중장년</v>
          </cell>
          <cell r="J192">
            <v>0</v>
          </cell>
          <cell r="K192">
            <v>7</v>
          </cell>
          <cell r="L192">
            <v>7</v>
          </cell>
          <cell r="M192">
            <v>15</v>
          </cell>
          <cell r="N192">
            <v>15</v>
          </cell>
          <cell r="O192">
            <v>7</v>
          </cell>
          <cell r="P192">
            <v>7</v>
          </cell>
          <cell r="Q192">
            <v>12</v>
          </cell>
          <cell r="R192">
            <v>3</v>
          </cell>
          <cell r="S192">
            <v>73</v>
          </cell>
          <cell r="T192">
            <v>0</v>
          </cell>
          <cell r="U192">
            <v>73</v>
          </cell>
          <cell r="V192">
            <v>70</v>
          </cell>
          <cell r="W192" t="str">
            <v>유사서비스대비 기술적 경쟁력을 확보하기위한 개발 로드맵을 구체화하고 투자유치위한 IR계획과 연도벼별 매출계획의 보완이 요구됨.</v>
          </cell>
        </row>
        <row r="193">
          <cell r="B193">
            <v>20425684</v>
          </cell>
          <cell r="C193" t="str">
            <v>지역기반</v>
          </cell>
          <cell r="D193" t="str">
            <v>정보ㆍ통신3</v>
          </cell>
          <cell r="E193" t="str">
            <v>품질 관리 시스템 자동화 기반, 커스터마이징 비빔밥 브랜드 비비밀</v>
          </cell>
          <cell r="F193" t="str">
            <v>450,000,000</v>
          </cell>
          <cell r="G193" t="str">
            <v>6</v>
          </cell>
          <cell r="H193" t="str">
            <v>도약</v>
          </cell>
          <cell r="I193" t="str">
            <v>청년</v>
          </cell>
          <cell r="J193">
            <v>0</v>
          </cell>
          <cell r="K193">
            <v>7</v>
          </cell>
          <cell r="L193">
            <v>7</v>
          </cell>
          <cell r="M193">
            <v>13</v>
          </cell>
          <cell r="N193">
            <v>12</v>
          </cell>
          <cell r="O193">
            <v>7</v>
          </cell>
          <cell r="P193">
            <v>7</v>
          </cell>
          <cell r="Q193">
            <v>12</v>
          </cell>
          <cell r="R193">
            <v>3</v>
          </cell>
          <cell r="S193">
            <v>68</v>
          </cell>
          <cell r="T193">
            <v>0</v>
          </cell>
          <cell r="U193">
            <v>68</v>
          </cell>
          <cell r="V193">
            <v>148</v>
          </cell>
          <cell r="W193" t="str">
            <v>잠재적 경쟁사에 대한 기술적 해자를 구축하기우한 개발 로드맵 수립과 시장의 수요와 변화에 대한 수용성 분석을 보완해주기바람.</v>
          </cell>
        </row>
        <row r="194">
          <cell r="B194">
            <v>20425910</v>
          </cell>
          <cell r="C194" t="str">
            <v>지역기반</v>
          </cell>
          <cell r="D194" t="str">
            <v>정보ㆍ통신3</v>
          </cell>
          <cell r="E194" t="str">
            <v>AI 가디언 기반의 의사결정 최적화 및 K_컨텐츠 피지털(Phygital) 플랫폼 :  [ Fruits Galaxy]</v>
          </cell>
          <cell r="F194" t="str">
            <v>44,620,000</v>
          </cell>
          <cell r="G194" t="str">
            <v>0</v>
          </cell>
          <cell r="H194" t="str">
            <v>도약</v>
          </cell>
          <cell r="I194" t="str">
            <v>중장년</v>
          </cell>
          <cell r="J194">
            <v>0</v>
          </cell>
          <cell r="K194">
            <v>7</v>
          </cell>
          <cell r="L194">
            <v>7</v>
          </cell>
          <cell r="M194">
            <v>12</v>
          </cell>
          <cell r="N194">
            <v>12</v>
          </cell>
          <cell r="O194">
            <v>7</v>
          </cell>
          <cell r="P194">
            <v>7</v>
          </cell>
          <cell r="Q194">
            <v>12</v>
          </cell>
          <cell r="R194">
            <v>3</v>
          </cell>
          <cell r="S194">
            <v>67</v>
          </cell>
          <cell r="T194">
            <v>0</v>
          </cell>
          <cell r="U194">
            <v>67</v>
          </cell>
          <cell r="V194">
            <v>166</v>
          </cell>
          <cell r="W194" t="str">
            <v>시장의 요구사항과 시장의 변화를 면밀히 분석하여 서비스의 수용성을 확인하고 이를 반영한 서비스 개발 방향성을 수립해주기 바람.</v>
          </cell>
        </row>
        <row r="195">
          <cell r="B195">
            <v>20415268</v>
          </cell>
          <cell r="C195" t="str">
            <v>지역기반</v>
          </cell>
          <cell r="D195" t="str">
            <v>정보ㆍ통신3</v>
          </cell>
          <cell r="E195" t="str">
            <v>FortunePic</v>
          </cell>
          <cell r="F195" t="str">
            <v>900,372,248</v>
          </cell>
          <cell r="G195" t="str">
            <v>6</v>
          </cell>
          <cell r="H195" t="str">
            <v>도약</v>
          </cell>
          <cell r="I195" t="str">
            <v>청년</v>
          </cell>
          <cell r="J195">
            <v>0</v>
          </cell>
          <cell r="K195">
            <v>9</v>
          </cell>
          <cell r="L195">
            <v>9</v>
          </cell>
          <cell r="M195">
            <v>17</v>
          </cell>
          <cell r="N195">
            <v>17</v>
          </cell>
          <cell r="O195">
            <v>8</v>
          </cell>
          <cell r="P195">
            <v>8</v>
          </cell>
          <cell r="Q195">
            <v>14</v>
          </cell>
          <cell r="R195">
            <v>3</v>
          </cell>
          <cell r="S195">
            <v>85</v>
          </cell>
          <cell r="T195">
            <v>0</v>
          </cell>
          <cell r="U195">
            <v>85</v>
          </cell>
          <cell r="V195">
            <v>19</v>
          </cell>
          <cell r="W195" t="str">
            <v>시장의 수요 및 고객의 요구사항 변화에 대한 면밀한 분석과 이를 기반으로한 시장규모와 성장전략에 대한 수치화가 필요함</v>
          </cell>
        </row>
        <row r="196">
          <cell r="B196">
            <v>20431373</v>
          </cell>
          <cell r="C196" t="str">
            <v>지역기반</v>
          </cell>
          <cell r="D196" t="str">
            <v>정보ㆍ통신3</v>
          </cell>
          <cell r="E196" t="str">
            <v>AI 시뮬레이션 게임을 통한 아동 청소년 사회정서학습 : Global Mind School</v>
          </cell>
          <cell r="F196" t="str">
            <v>0</v>
          </cell>
          <cell r="G196" t="str">
            <v>0</v>
          </cell>
          <cell r="H196" t="str">
            <v>도약</v>
          </cell>
          <cell r="I196" t="str">
            <v>청년</v>
          </cell>
          <cell r="J196">
            <v>0</v>
          </cell>
          <cell r="K196">
            <v>7</v>
          </cell>
          <cell r="L196">
            <v>7</v>
          </cell>
          <cell r="M196">
            <v>13</v>
          </cell>
          <cell r="N196">
            <v>12</v>
          </cell>
          <cell r="O196">
            <v>7</v>
          </cell>
          <cell r="P196">
            <v>7</v>
          </cell>
          <cell r="Q196">
            <v>12</v>
          </cell>
          <cell r="R196">
            <v>3</v>
          </cell>
          <cell r="S196">
            <v>68</v>
          </cell>
          <cell r="T196">
            <v>0</v>
          </cell>
          <cell r="U196">
            <v>68</v>
          </cell>
          <cell r="V196">
            <v>148</v>
          </cell>
          <cell r="W196" t="str">
            <v>서비스개발 로드맵을 명확히하고 teaming에 대한 보완이 필요함.시장의 수요 및 고객의 요구사항 변화에 대한 면밀한 분석과 이를 기반으로한 시장규모와 성장전략에 대한 수치화가 필요함</v>
          </cell>
        </row>
        <row r="197">
          <cell r="B197">
            <v>20428504</v>
          </cell>
          <cell r="C197" t="str">
            <v>지역기반</v>
          </cell>
          <cell r="D197" t="str">
            <v>정보ㆍ통신3</v>
          </cell>
          <cell r="E197" t="str">
            <v>AI 기반 취향 분석 기술이 적용된 개인 맞춤형 의류 큐레이션 및 근거리 팝업 유통 서비스</v>
          </cell>
          <cell r="F197" t="str">
            <v>100,000,000</v>
          </cell>
          <cell r="G197" t="str">
            <v>0</v>
          </cell>
          <cell r="H197" t="str">
            <v>도약</v>
          </cell>
          <cell r="I197" t="str">
            <v>중장년</v>
          </cell>
          <cell r="J197">
            <v>0</v>
          </cell>
          <cell r="K197">
            <v>8</v>
          </cell>
          <cell r="L197">
            <v>8</v>
          </cell>
          <cell r="M197">
            <v>17</v>
          </cell>
          <cell r="N197">
            <v>17</v>
          </cell>
          <cell r="O197">
            <v>8</v>
          </cell>
          <cell r="P197">
            <v>8</v>
          </cell>
          <cell r="Q197">
            <v>14</v>
          </cell>
          <cell r="R197">
            <v>4</v>
          </cell>
          <cell r="S197">
            <v>84</v>
          </cell>
          <cell r="T197">
            <v>0</v>
          </cell>
          <cell r="U197">
            <v>84</v>
          </cell>
          <cell r="V197">
            <v>21</v>
          </cell>
          <cell r="W197" t="str">
            <v>시장의 수요와 현장 니즈의 변화를 반영한 초기고객 및 시장진입전략 구체화 필요함.</v>
          </cell>
        </row>
        <row r="198">
          <cell r="B198">
            <v>20413241</v>
          </cell>
          <cell r="C198" t="str">
            <v>지역기반</v>
          </cell>
          <cell r="D198" t="str">
            <v>정보ㆍ통신3</v>
          </cell>
          <cell r="E198" t="str">
            <v>모바일 원격 실시간 화재감지인지 기술이 적용된  방송 제어 기능의 AI 스마트 비상방송 시스템</v>
          </cell>
          <cell r="F198" t="str">
            <v>1,068,500,000</v>
          </cell>
          <cell r="G198" t="str">
            <v>9</v>
          </cell>
          <cell r="H198" t="str">
            <v>도약</v>
          </cell>
          <cell r="I198" t="str">
            <v>중장년</v>
          </cell>
          <cell r="J198">
            <v>0</v>
          </cell>
          <cell r="K198">
            <v>8</v>
          </cell>
          <cell r="L198">
            <v>7</v>
          </cell>
          <cell r="M198">
            <v>17</v>
          </cell>
          <cell r="N198">
            <v>16</v>
          </cell>
          <cell r="O198">
            <v>8</v>
          </cell>
          <cell r="P198">
            <v>7</v>
          </cell>
          <cell r="Q198">
            <v>13</v>
          </cell>
          <cell r="R198">
            <v>4</v>
          </cell>
          <cell r="S198">
            <v>80</v>
          </cell>
          <cell r="T198">
            <v>0</v>
          </cell>
          <cell r="U198">
            <v>80</v>
          </cell>
          <cell r="V198">
            <v>34</v>
          </cell>
          <cell r="W198" t="str">
            <v>유사 서비스를 제공하고 있는 경쟁사분석을 통한 차별화 경쟁력 확보방안에 대한 구체화된 개발 로드맵 보완 필요함.</v>
          </cell>
        </row>
        <row r="199">
          <cell r="B199">
            <v>20427362</v>
          </cell>
          <cell r="C199" t="str">
            <v>지역기반</v>
          </cell>
          <cell r="D199" t="str">
            <v>정보ㆍ통신3</v>
          </cell>
          <cell r="E199" t="str">
            <v>AI 기반 리서치 서비스 솔루션의 사업화 및 수출화</v>
          </cell>
          <cell r="F199" t="str">
            <v>173,549,139</v>
          </cell>
          <cell r="G199" t="str">
            <v>3</v>
          </cell>
          <cell r="H199" t="str">
            <v>도약</v>
          </cell>
          <cell r="I199" t="str">
            <v>청년</v>
          </cell>
          <cell r="J199">
            <v>0</v>
          </cell>
          <cell r="K199">
            <v>7</v>
          </cell>
          <cell r="L199">
            <v>7</v>
          </cell>
          <cell r="M199">
            <v>15</v>
          </cell>
          <cell r="N199">
            <v>15</v>
          </cell>
          <cell r="O199">
            <v>7</v>
          </cell>
          <cell r="P199">
            <v>7</v>
          </cell>
          <cell r="Q199">
            <v>13</v>
          </cell>
          <cell r="R199">
            <v>3</v>
          </cell>
          <cell r="S199">
            <v>74</v>
          </cell>
          <cell r="T199">
            <v>0</v>
          </cell>
          <cell r="U199">
            <v>74</v>
          </cell>
          <cell r="V199">
            <v>63</v>
          </cell>
          <cell r="W199" t="str">
            <v>IR관련 일정을 구체화하여 보완해주기 바람./시장의 요구사항과 시장의 변화를 면밀히 분석하여 서비스의 수용성을 확인하고 이를 반영한 서비스 개발 방향성을 수립해주기 바람.</v>
          </cell>
        </row>
        <row r="200">
          <cell r="B200">
            <v>20424102</v>
          </cell>
          <cell r="C200" t="str">
            <v>지역기반</v>
          </cell>
          <cell r="D200" t="str">
            <v>정보ㆍ통신3</v>
          </cell>
          <cell r="E200" t="str">
            <v>센서 데이터 기반 배설 상태 자동기록 및 AI 판단 시스템 개발</v>
          </cell>
          <cell r="F200" t="str">
            <v>543,000,000</v>
          </cell>
          <cell r="G200" t="str">
            <v>4</v>
          </cell>
          <cell r="H200" t="str">
            <v>도약</v>
          </cell>
          <cell r="I200" t="str">
            <v>중장년</v>
          </cell>
          <cell r="J200">
            <v>0</v>
          </cell>
          <cell r="K200">
            <v>7</v>
          </cell>
          <cell r="L200">
            <v>7</v>
          </cell>
          <cell r="M200">
            <v>15</v>
          </cell>
          <cell r="N200">
            <v>15</v>
          </cell>
          <cell r="O200">
            <v>7</v>
          </cell>
          <cell r="P200">
            <v>7</v>
          </cell>
          <cell r="Q200">
            <v>12</v>
          </cell>
          <cell r="R200">
            <v>3</v>
          </cell>
          <cell r="S200">
            <v>73</v>
          </cell>
          <cell r="T200">
            <v>0</v>
          </cell>
          <cell r="U200">
            <v>73</v>
          </cell>
          <cell r="V200">
            <v>70</v>
          </cell>
          <cell r="W200" t="str">
            <v>기존 스마트 기저귀시장에서의 메이저 기업들과의 차별화 마케팅 포인트를 분명히하여 개발로드맵 수립필요.국외의 P&amp;G,Ontex,Essity 그리고 국내의 에스디센스 등과의 경쟁력 비교분석이 필요함.</v>
          </cell>
        </row>
        <row r="201">
          <cell r="B201">
            <v>20414935</v>
          </cell>
          <cell r="C201" t="str">
            <v>지역기반</v>
          </cell>
          <cell r="D201" t="str">
            <v>정보ㆍ통신3</v>
          </cell>
          <cell r="E201" t="str">
            <v>AI 기반 간호인력 커리어 플랫폼 및 병원 HR SaaS 솔루션</v>
          </cell>
          <cell r="F201" t="str">
            <v>30,000,000</v>
          </cell>
          <cell r="G201" t="str">
            <v>1</v>
          </cell>
          <cell r="H201" t="str">
            <v>도약</v>
          </cell>
          <cell r="I201" t="str">
            <v>청년</v>
          </cell>
          <cell r="J201">
            <v>0</v>
          </cell>
          <cell r="K201">
            <v>9</v>
          </cell>
          <cell r="L201">
            <v>9</v>
          </cell>
          <cell r="M201">
            <v>17</v>
          </cell>
          <cell r="N201">
            <v>17</v>
          </cell>
          <cell r="O201">
            <v>8</v>
          </cell>
          <cell r="P201">
            <v>8</v>
          </cell>
          <cell r="Q201">
            <v>13</v>
          </cell>
          <cell r="R201">
            <v>4</v>
          </cell>
          <cell r="S201">
            <v>85</v>
          </cell>
          <cell r="T201">
            <v>0</v>
          </cell>
          <cell r="U201">
            <v>85</v>
          </cell>
          <cell r="V201">
            <v>19</v>
          </cell>
          <cell r="W201" t="str">
            <v>빠른 MVP완성으로 시장의 피드백을 반영하고 시장의 변화 및 요구를반영한 서비스로드맵 수립 및 추진 필요</v>
          </cell>
        </row>
        <row r="202">
          <cell r="B202">
            <v>20431043</v>
          </cell>
          <cell r="C202" t="str">
            <v>지역기반</v>
          </cell>
          <cell r="D202" t="str">
            <v>정보ㆍ통신3</v>
          </cell>
          <cell r="E202" t="str">
            <v>로컬 LLM·RAG 기술이 적용된 보안 완결형 제조 지식검색 및 업무자동화 기능의 제조혁신형 AI SaaS</v>
          </cell>
          <cell r="F202" t="str">
            <v>510,673,468</v>
          </cell>
          <cell r="G202" t="str">
            <v>7</v>
          </cell>
          <cell r="H202" t="str">
            <v>도약</v>
          </cell>
          <cell r="I202" t="str">
            <v>중장년</v>
          </cell>
          <cell r="J202">
            <v>0</v>
          </cell>
          <cell r="K202">
            <v>9</v>
          </cell>
          <cell r="L202">
            <v>9</v>
          </cell>
          <cell r="M202">
            <v>18</v>
          </cell>
          <cell r="N202">
            <v>18</v>
          </cell>
          <cell r="O202">
            <v>9</v>
          </cell>
          <cell r="P202">
            <v>9</v>
          </cell>
          <cell r="Q202">
            <v>14</v>
          </cell>
          <cell r="R202">
            <v>4</v>
          </cell>
          <cell r="S202">
            <v>90</v>
          </cell>
          <cell r="T202">
            <v>0</v>
          </cell>
          <cell r="U202">
            <v>90</v>
          </cell>
          <cell r="V202">
            <v>2</v>
          </cell>
          <cell r="W202" t="str">
            <v>PoC 및 시장의 변화하는 요구사항을 지속적으로 반영한 기술 및 서비스 로드맵 수립 요망함. 추가 IR 로드맵도 보완 필요함.</v>
          </cell>
        </row>
        <row r="203">
          <cell r="B203">
            <v>20416852</v>
          </cell>
          <cell r="C203" t="str">
            <v>지역기반</v>
          </cell>
          <cell r="D203" t="str">
            <v>정보ㆍ통신3</v>
          </cell>
          <cell r="E203" t="str">
            <v>신규 아날로그 필름 제조 및 AI 플랫폼 구축 사업</v>
          </cell>
          <cell r="F203" t="str">
            <v>246,000,000</v>
          </cell>
          <cell r="G203" t="str">
            <v>1</v>
          </cell>
          <cell r="H203" t="str">
            <v>도약</v>
          </cell>
          <cell r="I203" t="str">
            <v>중장년</v>
          </cell>
          <cell r="J203">
            <v>0</v>
          </cell>
          <cell r="K203">
            <v>7</v>
          </cell>
          <cell r="L203">
            <v>7</v>
          </cell>
          <cell r="M203">
            <v>15</v>
          </cell>
          <cell r="N203">
            <v>15</v>
          </cell>
          <cell r="O203">
            <v>7</v>
          </cell>
          <cell r="P203">
            <v>7</v>
          </cell>
          <cell r="Q203">
            <v>12</v>
          </cell>
          <cell r="R203">
            <v>3</v>
          </cell>
          <cell r="S203">
            <v>73</v>
          </cell>
          <cell r="T203">
            <v>0</v>
          </cell>
          <cell r="U203">
            <v>73</v>
          </cell>
          <cell r="V203">
            <v>70</v>
          </cell>
          <cell r="W203" t="str">
            <v>시장의 수요와 현장 니즈의 변화를 반영한 초기고객 및 시장진입전략 구체화 필요함.</v>
          </cell>
        </row>
        <row r="204">
          <cell r="B204">
            <v>20426964</v>
          </cell>
          <cell r="C204" t="str">
            <v>지역기반</v>
          </cell>
          <cell r="D204" t="str">
            <v>정보ㆍ통신3</v>
          </cell>
          <cell r="E204" t="str">
            <v>AI 감정 분석 기반 편지 생성·손글씨 재현 및 실물 편지 제작·발송 통합 플랫폼</v>
          </cell>
          <cell r="F204" t="str">
            <v>0</v>
          </cell>
          <cell r="G204" t="str">
            <v>0</v>
          </cell>
          <cell r="H204" t="str">
            <v>초기</v>
          </cell>
          <cell r="I204" t="str">
            <v>청년</v>
          </cell>
          <cell r="J204">
            <v>0</v>
          </cell>
          <cell r="K204">
            <v>6</v>
          </cell>
          <cell r="L204">
            <v>6</v>
          </cell>
          <cell r="M204">
            <v>12</v>
          </cell>
          <cell r="N204">
            <v>12</v>
          </cell>
          <cell r="O204">
            <v>6</v>
          </cell>
          <cell r="P204">
            <v>6</v>
          </cell>
          <cell r="Q204">
            <v>11</v>
          </cell>
          <cell r="R204">
            <v>3</v>
          </cell>
          <cell r="S204">
            <v>62</v>
          </cell>
          <cell r="T204">
            <v>0</v>
          </cell>
          <cell r="U204">
            <v>62</v>
          </cell>
          <cell r="V204">
            <v>197</v>
          </cell>
          <cell r="W204" t="str">
            <v>시장의 수요에 기반한 요구사항과 상시적 변화사항을 면밀히 분석하여 개발 로드맵에 반영해주기 바람.</v>
          </cell>
        </row>
        <row r="205">
          <cell r="B205">
            <v>20426115</v>
          </cell>
          <cell r="C205" t="str">
            <v>지역기반</v>
          </cell>
          <cell r="D205" t="str">
            <v>정보ㆍ통신3</v>
          </cell>
          <cell r="E205" t="str">
            <v>데이터 기반 AI 융합 두피·브레인 통합관리 혁신 플랫폼, 모앤브레인</v>
          </cell>
          <cell r="F205" t="str">
            <v>45,000,000</v>
          </cell>
          <cell r="G205" t="str">
            <v>0</v>
          </cell>
          <cell r="H205" t="str">
            <v>초기</v>
          </cell>
          <cell r="I205" t="str">
            <v>청년</v>
          </cell>
          <cell r="J205">
            <v>0</v>
          </cell>
          <cell r="K205">
            <v>6</v>
          </cell>
          <cell r="L205">
            <v>6</v>
          </cell>
          <cell r="M205">
            <v>12</v>
          </cell>
          <cell r="N205">
            <v>12</v>
          </cell>
          <cell r="O205">
            <v>6</v>
          </cell>
          <cell r="P205">
            <v>6</v>
          </cell>
          <cell r="Q205">
            <v>10</v>
          </cell>
          <cell r="R205">
            <v>3</v>
          </cell>
          <cell r="S205">
            <v>61</v>
          </cell>
          <cell r="T205">
            <v>0</v>
          </cell>
          <cell r="U205">
            <v>61</v>
          </cell>
          <cell r="V205">
            <v>198</v>
          </cell>
          <cell r="W205" t="str">
            <v>레드오션화되어있는 기존의 두피관리 시장에서의 차별화 경쟁력확보위한 MVP제품의 시장 피드백을 조기에 반영하여 서비스 및 제품 개발 로드맵에 반영해주기 바람./브레인 케어와의 결합에 대한 시장 수용성 분석이 선행되기 바람.</v>
          </cell>
        </row>
        <row r="206">
          <cell r="B206">
            <v>20439802</v>
          </cell>
          <cell r="C206" t="str">
            <v>지역기반</v>
          </cell>
          <cell r="D206" t="str">
            <v>정보ㆍ통신3</v>
          </cell>
          <cell r="E206" t="str">
            <v>“외식 창업을 대신 완성해주는 푸드 디렉팅 서비스 SOP”</v>
          </cell>
          <cell r="F206" t="str">
            <v>0</v>
          </cell>
          <cell r="G206" t="str">
            <v>0</v>
          </cell>
          <cell r="H206" t="str">
            <v>예비</v>
          </cell>
          <cell r="I206" t="str">
            <v>청년</v>
          </cell>
          <cell r="J206" t="str">
            <v>요건탈락</v>
          </cell>
          <cell r="S206" t="str">
            <v/>
          </cell>
          <cell r="T206">
            <v>0</v>
          </cell>
          <cell r="U206" t="str">
            <v/>
          </cell>
          <cell r="V206" t="str">
            <v/>
          </cell>
        </row>
        <row r="207">
          <cell r="B207">
            <v>20415817</v>
          </cell>
          <cell r="C207" t="str">
            <v>지역기반</v>
          </cell>
          <cell r="D207" t="str">
            <v>정보ㆍ통신3</v>
          </cell>
          <cell r="E207" t="str">
            <v>AI 기반 인재 역량 데이터 분석 및 교육·채용·재교육 연계 플랫폼</v>
          </cell>
          <cell r="F207" t="str">
            <v>29,909,091</v>
          </cell>
          <cell r="G207" t="str">
            <v>4</v>
          </cell>
          <cell r="H207" t="str">
            <v>초기</v>
          </cell>
          <cell r="I207" t="str">
            <v>중장년</v>
          </cell>
          <cell r="J207" t="str">
            <v>면제</v>
          </cell>
          <cell r="S207" t="str">
            <v/>
          </cell>
          <cell r="T207">
            <v>0</v>
          </cell>
          <cell r="U207">
            <v>100</v>
          </cell>
          <cell r="V207" t="str">
            <v/>
          </cell>
        </row>
        <row r="208">
          <cell r="B208">
            <v>20415420</v>
          </cell>
          <cell r="C208" t="str">
            <v>지역기반</v>
          </cell>
          <cell r="D208" t="str">
            <v>정보ㆍ통신3</v>
          </cell>
          <cell r="E208" t="str">
            <v>1인창업</v>
          </cell>
          <cell r="F208" t="str">
            <v>115,000,000</v>
          </cell>
          <cell r="G208" t="str">
            <v>1</v>
          </cell>
          <cell r="H208" t="str">
            <v>초기</v>
          </cell>
          <cell r="I208" t="str">
            <v>청년</v>
          </cell>
          <cell r="J208" t="str">
            <v>요건탈락</v>
          </cell>
          <cell r="S208" t="str">
            <v/>
          </cell>
          <cell r="T208">
            <v>0</v>
          </cell>
          <cell r="U208" t="str">
            <v/>
          </cell>
          <cell r="V208"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60.349999999999994</v>
          </cell>
          <cell r="H2">
            <v>80.400000000000006</v>
          </cell>
          <cell r="I2">
            <v>50.25</v>
          </cell>
          <cell r="J2">
            <v>10</v>
          </cell>
          <cell r="K2">
            <v>1</v>
          </cell>
          <cell r="L2">
            <v>11</v>
          </cell>
          <cell r="M2">
            <v>201</v>
          </cell>
          <cell r="N2" t="str">
            <v>90점 이상 합격
*예비 87~89점 1~2명</v>
          </cell>
          <cell r="Q2" t="str">
            <v>지역기반</v>
          </cell>
          <cell r="R2">
            <v>11</v>
          </cell>
          <cell r="S2">
            <v>7</v>
          </cell>
          <cell r="T2">
            <v>10</v>
          </cell>
          <cell r="U2">
            <v>1</v>
          </cell>
          <cell r="V2">
            <v>11</v>
          </cell>
        </row>
        <row r="3">
          <cell r="E3" t="str">
            <v>평가
현황</v>
          </cell>
          <cell r="F3">
            <v>2</v>
          </cell>
          <cell r="G3">
            <v>58</v>
          </cell>
          <cell r="H3">
            <v>80</v>
          </cell>
          <cell r="I3">
            <v>50</v>
          </cell>
          <cell r="J3">
            <v>10</v>
          </cell>
          <cell r="K3">
            <v>1</v>
          </cell>
          <cell r="L3">
            <v>11</v>
          </cell>
          <cell r="M3">
            <v>201</v>
          </cell>
          <cell r="Q3" t="str">
            <v>대학발</v>
          </cell>
          <cell r="R3">
            <v>0</v>
          </cell>
          <cell r="S3">
            <v>0</v>
          </cell>
          <cell r="T3">
            <v>0</v>
          </cell>
          <cell r="U3">
            <v>0</v>
          </cell>
          <cell r="V3">
            <v>0</v>
          </cell>
        </row>
        <row r="4">
          <cell r="E4" t="str">
            <v>청년</v>
          </cell>
          <cell r="F4" t="str">
            <v>*지역기반만 집계</v>
          </cell>
          <cell r="J4">
            <v>8</v>
          </cell>
          <cell r="K4">
            <v>0</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20426671</v>
          </cell>
          <cell r="C8" t="str">
            <v>지역기반</v>
          </cell>
          <cell r="D8" t="str">
            <v>정보ㆍ통신3</v>
          </cell>
          <cell r="E8" t="str">
            <v>모아블 OS — 비아파트 주거공간 AI 관리 자동화 플랫폼 (Agent as a Service)</v>
          </cell>
          <cell r="F8" t="str">
            <v>360,000,000</v>
          </cell>
          <cell r="G8" t="str">
            <v>5</v>
          </cell>
          <cell r="H8" t="str">
            <v>도약</v>
          </cell>
          <cell r="I8" t="str">
            <v>청년</v>
          </cell>
          <cell r="J8">
            <v>0</v>
          </cell>
          <cell r="K8">
            <v>10</v>
          </cell>
          <cell r="L8">
            <v>9</v>
          </cell>
          <cell r="M8">
            <v>19</v>
          </cell>
          <cell r="N8">
            <v>19</v>
          </cell>
          <cell r="O8">
            <v>9</v>
          </cell>
          <cell r="P8">
            <v>10</v>
          </cell>
          <cell r="Q8">
            <v>14</v>
          </cell>
          <cell r="R8">
            <v>5</v>
          </cell>
          <cell r="S8">
            <v>95</v>
          </cell>
          <cell r="T8">
            <v>0</v>
          </cell>
          <cell r="U8">
            <v>95</v>
          </cell>
          <cell r="V8">
            <v>1</v>
          </cell>
          <cell r="W8" t="str">
            <v>5년간 4천호실 운영 실데이터를 보유하고 있으며 이를 활용한 AI 모델 구축을 통해 국내외 시장 확대가 가능할 것으로 보임</v>
          </cell>
        </row>
        <row r="9">
          <cell r="B9">
            <v>20431043</v>
          </cell>
          <cell r="C9" t="str">
            <v>지역기반</v>
          </cell>
          <cell r="D9" t="str">
            <v>정보ㆍ통신3</v>
          </cell>
          <cell r="E9" t="str">
            <v>로컬 LLM·RAG 기술이 적용된 보안 완결형 제조 지식검색 및 업무자동화 기능의 제조혁신형 AI SaaS</v>
          </cell>
          <cell r="F9" t="str">
            <v>510,673,468</v>
          </cell>
          <cell r="G9" t="str">
            <v>7</v>
          </cell>
          <cell r="H9" t="str">
            <v>도약</v>
          </cell>
          <cell r="I9" t="str">
            <v>중장년</v>
          </cell>
          <cell r="J9">
            <v>0</v>
          </cell>
          <cell r="K9">
            <v>10</v>
          </cell>
          <cell r="L9">
            <v>10</v>
          </cell>
          <cell r="M9">
            <v>18</v>
          </cell>
          <cell r="N9">
            <v>18</v>
          </cell>
          <cell r="O9">
            <v>9</v>
          </cell>
          <cell r="P9">
            <v>9</v>
          </cell>
          <cell r="Q9">
            <v>15</v>
          </cell>
          <cell r="R9">
            <v>5</v>
          </cell>
          <cell r="S9">
            <v>94</v>
          </cell>
          <cell r="T9">
            <v>0</v>
          </cell>
          <cell r="U9">
            <v>94</v>
          </cell>
          <cell r="V9">
            <v>2</v>
          </cell>
          <cell r="W9" t="str">
            <v>제조 특화 LLM 구축을 통한 특장점을 가져가고 있으며, 투자유치 가능성도 높은 상황으로 보여짐</v>
          </cell>
        </row>
        <row r="10">
          <cell r="B10">
            <v>20426148</v>
          </cell>
          <cell r="C10" t="str">
            <v>지역기반</v>
          </cell>
          <cell r="D10" t="str">
            <v>정보ㆍ통신3</v>
          </cell>
          <cell r="E10" t="str">
            <v>소상공인에게는 매출전환 콘텐츠를, 청년에게는 실무·수익화를 연결하는 양면 콘텐츠 운영 플랫폼, 컨테니파이</v>
          </cell>
          <cell r="F10" t="str">
            <v>0</v>
          </cell>
          <cell r="G10" t="str">
            <v>0</v>
          </cell>
          <cell r="H10" t="str">
            <v>예비</v>
          </cell>
          <cell r="I10" t="str">
            <v>청년</v>
          </cell>
          <cell r="J10">
            <v>0</v>
          </cell>
          <cell r="K10">
            <v>9</v>
          </cell>
          <cell r="L10">
            <v>9</v>
          </cell>
          <cell r="M10">
            <v>18</v>
          </cell>
          <cell r="N10">
            <v>18</v>
          </cell>
          <cell r="O10">
            <v>9</v>
          </cell>
          <cell r="P10">
            <v>9</v>
          </cell>
          <cell r="Q10">
            <v>15</v>
          </cell>
          <cell r="R10">
            <v>4</v>
          </cell>
          <cell r="S10">
            <v>91</v>
          </cell>
          <cell r="T10">
            <v>2</v>
          </cell>
          <cell r="U10">
            <v>93</v>
          </cell>
          <cell r="V10">
            <v>3</v>
          </cell>
          <cell r="W10" t="str">
            <v>콘텐츠 제작완료 등 검증 진행중으로 보이고 시장성 있어 보임. 검증 내용 기반 시장성 분석에 대한 내용과 이를 어떻게 활용할지에 대한 전략적인 부분들이 보완되면 더욱 좋을 것임</v>
          </cell>
        </row>
        <row r="11">
          <cell r="B11">
            <v>20426678</v>
          </cell>
          <cell r="C11" t="str">
            <v>지역기반</v>
          </cell>
          <cell r="D11" t="str">
            <v>정보ㆍ통신3</v>
          </cell>
          <cell r="E11" t="str">
            <v>Opti AI</v>
          </cell>
          <cell r="F11" t="str">
            <v>140,000,000</v>
          </cell>
          <cell r="G11" t="str">
            <v>7</v>
          </cell>
          <cell r="H11" t="str">
            <v>초기</v>
          </cell>
          <cell r="I11" t="str">
            <v>청년</v>
          </cell>
          <cell r="J11">
            <v>0</v>
          </cell>
          <cell r="K11">
            <v>9</v>
          </cell>
          <cell r="L11">
            <v>9</v>
          </cell>
          <cell r="M11">
            <v>18</v>
          </cell>
          <cell r="N11">
            <v>18</v>
          </cell>
          <cell r="O11">
            <v>10</v>
          </cell>
          <cell r="P11">
            <v>9</v>
          </cell>
          <cell r="Q11">
            <v>14</v>
          </cell>
          <cell r="R11">
            <v>5</v>
          </cell>
          <cell r="S11">
            <v>92</v>
          </cell>
          <cell r="T11">
            <v>0</v>
          </cell>
          <cell r="U11">
            <v>92</v>
          </cell>
          <cell r="V11">
            <v>4</v>
          </cell>
          <cell r="W11" t="str">
            <v>POC 검증 완료 및 정식 추리를 앞두고 있는 상황으로 시드 투자 확정 등 향후 지속 성장기반 마련중</v>
          </cell>
        </row>
        <row r="12">
          <cell r="B12">
            <v>20412041</v>
          </cell>
          <cell r="C12" t="str">
            <v>지역기반</v>
          </cell>
          <cell r="D12" t="str">
            <v>정보ㆍ통신3</v>
          </cell>
          <cell r="E12" t="str">
            <v>AI기반 맞춤형 점술 서비스 중개 플랫폼, ‘맞점’</v>
          </cell>
          <cell r="F12" t="str">
            <v>2,410,295,054</v>
          </cell>
          <cell r="G12" t="str">
            <v>12</v>
          </cell>
          <cell r="H12" t="str">
            <v>초기</v>
          </cell>
          <cell r="I12" t="str">
            <v>중장년</v>
          </cell>
          <cell r="J12">
            <v>0</v>
          </cell>
          <cell r="K12">
            <v>9</v>
          </cell>
          <cell r="L12">
            <v>9</v>
          </cell>
          <cell r="M12">
            <v>19</v>
          </cell>
          <cell r="N12">
            <v>19</v>
          </cell>
          <cell r="O12">
            <v>9</v>
          </cell>
          <cell r="P12">
            <v>9</v>
          </cell>
          <cell r="Q12">
            <v>14</v>
          </cell>
          <cell r="R12">
            <v>4</v>
          </cell>
          <cell r="S12">
            <v>92</v>
          </cell>
          <cell r="T12">
            <v>0</v>
          </cell>
          <cell r="U12">
            <v>92</v>
          </cell>
          <cell r="V12">
            <v>4</v>
          </cell>
          <cell r="W12" t="str">
            <v>mau 15만명 및 매출 성과를 보여주고 있으며, 향후 글로벌 진출까지 고려된 사업화가 추진되면 좋을 것으로 보임</v>
          </cell>
        </row>
        <row r="13">
          <cell r="B13">
            <v>20425943</v>
          </cell>
          <cell r="C13" t="str">
            <v>지역기반</v>
          </cell>
          <cell r="D13" t="str">
            <v>정보ㆍ통신3</v>
          </cell>
          <cell r="E13" t="str">
            <v>바쁜 현대인 부모를 위한 아이 식단 데이터 기반 AI 영양소 맞춤화 관리 서비스</v>
          </cell>
          <cell r="F13" t="str">
            <v>37,605,000</v>
          </cell>
          <cell r="G13" t="str">
            <v>1</v>
          </cell>
          <cell r="H13" t="str">
            <v>초기</v>
          </cell>
          <cell r="I13" t="str">
            <v>청년</v>
          </cell>
          <cell r="J13">
            <v>0</v>
          </cell>
          <cell r="K13">
            <v>9</v>
          </cell>
          <cell r="L13">
            <v>9</v>
          </cell>
          <cell r="M13">
            <v>19</v>
          </cell>
          <cell r="N13">
            <v>19</v>
          </cell>
          <cell r="O13">
            <v>9</v>
          </cell>
          <cell r="P13">
            <v>9</v>
          </cell>
          <cell r="Q13">
            <v>14</v>
          </cell>
          <cell r="R13">
            <v>4</v>
          </cell>
          <cell r="S13">
            <v>92</v>
          </cell>
          <cell r="T13">
            <v>0</v>
          </cell>
          <cell r="U13">
            <v>92</v>
          </cell>
          <cell r="V13">
            <v>4</v>
          </cell>
          <cell r="W13" t="str">
            <v>실질적인 성과들이 나오는 시점으로 지속적인 서비스고도화가 진행되면 해당 시장에서의 시장 점유율을 홥대해 나갈 수 있을 것으로 보임.  예상 매출치가 낮은데 이를 확대시킬 수 있는 방안 마련 필요. B2B 매출 확장 전략 보완이 되면 좋을것임</v>
          </cell>
        </row>
        <row r="14">
          <cell r="B14">
            <v>20428945</v>
          </cell>
          <cell r="C14" t="str">
            <v>지역기반</v>
          </cell>
          <cell r="D14" t="str">
            <v>정보ㆍ통신3</v>
          </cell>
          <cell r="E14" t="str">
            <v>캐릭터 IP를 살아 말하게 하는 감성 AI 보이스 솔루션 개발 및 IP 사업자 공급형 사업화 (On the Voice — 캐릭터 온톨로지 기반 범용 SaaS)</v>
          </cell>
          <cell r="F14" t="str">
            <v>1,331,624,648</v>
          </cell>
          <cell r="G14" t="str">
            <v>4</v>
          </cell>
          <cell r="H14" t="str">
            <v>초기</v>
          </cell>
          <cell r="I14" t="str">
            <v>청년</v>
          </cell>
          <cell r="J14">
            <v>0</v>
          </cell>
          <cell r="K14">
            <v>9</v>
          </cell>
          <cell r="L14">
            <v>9</v>
          </cell>
          <cell r="M14">
            <v>19</v>
          </cell>
          <cell r="N14">
            <v>19</v>
          </cell>
          <cell r="O14">
            <v>9</v>
          </cell>
          <cell r="P14">
            <v>9</v>
          </cell>
          <cell r="Q14">
            <v>14</v>
          </cell>
          <cell r="R14">
            <v>4</v>
          </cell>
          <cell r="S14">
            <v>92</v>
          </cell>
          <cell r="T14">
            <v>0</v>
          </cell>
          <cell r="U14">
            <v>92</v>
          </cell>
          <cell r="V14">
            <v>4</v>
          </cell>
          <cell r="W14" t="str">
            <v>시장 포지셔닝과 차별성은 잘 가져가고 있음. 개발 아이템에 대한 구체적인 개발 및 구현, 서비스 제공 등에 대한 내용이 세세하게 설명될 필요는 있음</v>
          </cell>
        </row>
        <row r="15">
          <cell r="B15">
            <v>20414883</v>
          </cell>
          <cell r="C15" t="str">
            <v>지역기반</v>
          </cell>
          <cell r="D15" t="str">
            <v>정보ㆍ통신3</v>
          </cell>
          <cell r="E15" t="str">
            <v>A.I.기술 기반 몸캠피싱 영상 유포방지 솔루션</v>
          </cell>
          <cell r="F15" t="str">
            <v>1,500,000,000</v>
          </cell>
          <cell r="G15" t="str">
            <v>7</v>
          </cell>
          <cell r="H15" t="str">
            <v>초기</v>
          </cell>
          <cell r="I15" t="str">
            <v>청년</v>
          </cell>
          <cell r="J15">
            <v>0</v>
          </cell>
          <cell r="K15">
            <v>10</v>
          </cell>
          <cell r="L15">
            <v>9</v>
          </cell>
          <cell r="M15">
            <v>18</v>
          </cell>
          <cell r="N15">
            <v>16</v>
          </cell>
          <cell r="O15">
            <v>9</v>
          </cell>
          <cell r="P15">
            <v>9</v>
          </cell>
          <cell r="Q15">
            <v>14</v>
          </cell>
          <cell r="R15">
            <v>4</v>
          </cell>
          <cell r="S15">
            <v>89</v>
          </cell>
          <cell r="T15">
            <v>2</v>
          </cell>
          <cell r="U15">
            <v>91</v>
          </cell>
          <cell r="V15">
            <v>8</v>
          </cell>
          <cell r="W15" t="str">
            <v xml:space="preserve">실제 해당 분야에서의 매출이 발생하고 있는 상황으로 솔루션 고도화를 통한 글로벌 진출도 가능해 보임 </v>
          </cell>
        </row>
        <row r="16">
          <cell r="B16">
            <v>20425812</v>
          </cell>
          <cell r="C16" t="str">
            <v>지역기반</v>
          </cell>
          <cell r="D16" t="str">
            <v>정보ㆍ통신3</v>
          </cell>
          <cell r="E16" t="str">
            <v>교배·해칭 기록 기반 양서파충류 모프 유전 확률 및 혈통 신뢰도 AI 시뮬레이션 기술</v>
          </cell>
          <cell r="F16" t="str">
            <v>21,624,500</v>
          </cell>
          <cell r="G16" t="str">
            <v>2</v>
          </cell>
          <cell r="H16" t="str">
            <v>초기</v>
          </cell>
          <cell r="I16" t="str">
            <v>청년</v>
          </cell>
          <cell r="J16">
            <v>0</v>
          </cell>
          <cell r="K16">
            <v>9</v>
          </cell>
          <cell r="L16">
            <v>9</v>
          </cell>
          <cell r="M16">
            <v>18</v>
          </cell>
          <cell r="N16">
            <v>18</v>
          </cell>
          <cell r="O16">
            <v>8</v>
          </cell>
          <cell r="P16">
            <v>8</v>
          </cell>
          <cell r="Q16">
            <v>14</v>
          </cell>
          <cell r="R16">
            <v>4</v>
          </cell>
          <cell r="S16">
            <v>88</v>
          </cell>
          <cell r="T16">
            <v>2</v>
          </cell>
          <cell r="U16">
            <v>90</v>
          </cell>
          <cell r="V16">
            <v>9</v>
          </cell>
          <cell r="W16" t="str">
            <v>12만 마리 규모의 데이터 확보를 기반으로 본 아이템을 추진중인 것으로 보이며, 홍보를 위한 풀 및 채널도 보유중으로 실현가능성 높아 보임. 수익모델은 다소 약해보이긴 하여 이에 대한 고민은 필요해 보임</v>
          </cell>
        </row>
        <row r="17">
          <cell r="B17">
            <v>20428346</v>
          </cell>
          <cell r="C17" t="str">
            <v>지역기반</v>
          </cell>
          <cell r="D17" t="str">
            <v>정보ㆍ통신3</v>
          </cell>
          <cell r="E17" t="str">
            <v>실시간 멀티플레이어 LBE AIoT 플랫폼 고도화</v>
          </cell>
          <cell r="F17" t="str">
            <v>1,006,196,911</v>
          </cell>
          <cell r="G17" t="str">
            <v>14</v>
          </cell>
          <cell r="H17" t="str">
            <v>도약</v>
          </cell>
          <cell r="I17" t="str">
            <v>청년</v>
          </cell>
          <cell r="J17">
            <v>0</v>
          </cell>
          <cell r="K17">
            <v>10</v>
          </cell>
          <cell r="L17">
            <v>10</v>
          </cell>
          <cell r="M17">
            <v>17</v>
          </cell>
          <cell r="N17">
            <v>17</v>
          </cell>
          <cell r="O17">
            <v>9</v>
          </cell>
          <cell r="P17">
            <v>9</v>
          </cell>
          <cell r="Q17">
            <v>14</v>
          </cell>
          <cell r="R17">
            <v>4</v>
          </cell>
          <cell r="S17">
            <v>90</v>
          </cell>
          <cell r="T17">
            <v>0</v>
          </cell>
          <cell r="U17">
            <v>90</v>
          </cell>
          <cell r="V17">
            <v>9</v>
          </cell>
          <cell r="W17" t="str">
            <v>기술기반의 아이템이 좋고 매출 성장이 기대됨</v>
          </cell>
        </row>
        <row r="18">
          <cell r="B18">
            <v>20408201</v>
          </cell>
          <cell r="C18" t="str">
            <v>지역기반</v>
          </cell>
          <cell r="D18" t="str">
            <v>정보ㆍ통신3</v>
          </cell>
          <cell r="E18" t="str">
            <v>AI 추천 특허 기반 소비자 요청형 골프 레슨 매칭 플랫폼 “스승님”</v>
          </cell>
          <cell r="F18" t="str">
            <v>7,700,000</v>
          </cell>
          <cell r="G18" t="str">
            <v>1</v>
          </cell>
          <cell r="H18" t="str">
            <v>초기</v>
          </cell>
          <cell r="I18" t="str">
            <v>청년</v>
          </cell>
          <cell r="J18">
            <v>0</v>
          </cell>
          <cell r="K18">
            <v>9</v>
          </cell>
          <cell r="L18">
            <v>9</v>
          </cell>
          <cell r="M18">
            <v>17</v>
          </cell>
          <cell r="N18">
            <v>17</v>
          </cell>
          <cell r="O18">
            <v>8</v>
          </cell>
          <cell r="P18">
            <v>8</v>
          </cell>
          <cell r="Q18">
            <v>14</v>
          </cell>
          <cell r="R18">
            <v>4</v>
          </cell>
          <cell r="S18">
            <v>86</v>
          </cell>
          <cell r="T18">
            <v>2</v>
          </cell>
          <cell r="U18">
            <v>88</v>
          </cell>
          <cell r="V18">
            <v>11</v>
          </cell>
          <cell r="W18" t="str">
            <v>mvp 개발 후 Poc 진행중이며 매칭 성사률 및 전환률 기반 테스트 진행중임. 시장성을 높이기 위한 고객 확대 전략이 보강되면 좋음</v>
          </cell>
        </row>
        <row r="19">
          <cell r="B19">
            <v>20414935</v>
          </cell>
          <cell r="C19" t="str">
            <v>지역기반</v>
          </cell>
          <cell r="D19" t="str">
            <v>정보ㆍ통신3</v>
          </cell>
          <cell r="E19" t="str">
            <v>AI 기반 간호인력 커리어 플랫폼 및 병원 HR SaaS 솔루션</v>
          </cell>
          <cell r="F19" t="str">
            <v>30,000,000</v>
          </cell>
          <cell r="G19" t="str">
            <v>1</v>
          </cell>
          <cell r="H19" t="str">
            <v>도약</v>
          </cell>
          <cell r="I19" t="str">
            <v>청년</v>
          </cell>
          <cell r="J19">
            <v>0</v>
          </cell>
          <cell r="K19">
            <v>9</v>
          </cell>
          <cell r="L19">
            <v>8</v>
          </cell>
          <cell r="M19">
            <v>16</v>
          </cell>
          <cell r="N19">
            <v>17</v>
          </cell>
          <cell r="O19">
            <v>9</v>
          </cell>
          <cell r="P19">
            <v>9</v>
          </cell>
          <cell r="Q19">
            <v>15</v>
          </cell>
          <cell r="R19">
            <v>4</v>
          </cell>
          <cell r="S19">
            <v>87</v>
          </cell>
          <cell r="T19">
            <v>0</v>
          </cell>
          <cell r="U19">
            <v>87</v>
          </cell>
          <cell r="V19">
            <v>12</v>
          </cell>
          <cell r="W19" t="str">
            <v>창업자의 관련 시장에서의 전문성과 이해도가 높음. 경쟁사 분석을 통한 자사의 포지셔닝을 명확하게 가져가고 있음. 기술개발 및 서비스 구현에 대한 구체적인 내용은 다소 부족함. 수익모델 고도화도 필요해 보임</v>
          </cell>
        </row>
        <row r="20">
          <cell r="B20">
            <v>20407993</v>
          </cell>
          <cell r="C20" t="str">
            <v>지역기반</v>
          </cell>
          <cell r="D20" t="str">
            <v>정보ㆍ통신3</v>
          </cell>
          <cell r="E20" t="str">
            <v>AI 대화 기반 요양시설 입소자 상태 관리 및 돌봄 인력 리포트 자동화 솔루션 개발</v>
          </cell>
          <cell r="F20" t="str">
            <v>0</v>
          </cell>
          <cell r="G20" t="str">
            <v>0</v>
          </cell>
          <cell r="H20" t="str">
            <v>예비</v>
          </cell>
          <cell r="I20" t="str">
            <v>청년</v>
          </cell>
          <cell r="J20">
            <v>0</v>
          </cell>
          <cell r="K20">
            <v>9</v>
          </cell>
          <cell r="L20">
            <v>9</v>
          </cell>
          <cell r="M20">
            <v>17</v>
          </cell>
          <cell r="N20">
            <v>17</v>
          </cell>
          <cell r="O20">
            <v>9</v>
          </cell>
          <cell r="P20">
            <v>8</v>
          </cell>
          <cell r="Q20">
            <v>14</v>
          </cell>
          <cell r="R20">
            <v>4</v>
          </cell>
          <cell r="S20">
            <v>87</v>
          </cell>
          <cell r="T20">
            <v>0</v>
          </cell>
          <cell r="U20">
            <v>87</v>
          </cell>
          <cell r="V20">
            <v>12</v>
          </cell>
          <cell r="W20" t="str">
            <v>실제 테스트 진행중으로 돌봄 공백을 상당히 매꿀 수 있는 대안으로 제시될 수 있는 아이템임. 돌봄 기관 등으로의 확대 방안에 대한 구체적 전략 수립은 필요해 보임</v>
          </cell>
        </row>
        <row r="21">
          <cell r="B21">
            <v>20409745</v>
          </cell>
          <cell r="C21" t="str">
            <v>지역기반</v>
          </cell>
          <cell r="D21" t="str">
            <v>정보ㆍ통신3</v>
          </cell>
          <cell r="E21" t="str">
            <v>[K-TOUR] 지자체·기업용 공공/현장데이터 기반 테마지도 자동생성 구독형(SaaS) 플랫폼</v>
          </cell>
          <cell r="F21" t="str">
            <v>0</v>
          </cell>
          <cell r="G21" t="str">
            <v>0</v>
          </cell>
          <cell r="H21" t="str">
            <v>예비</v>
          </cell>
          <cell r="I21" t="str">
            <v>중장년</v>
          </cell>
          <cell r="J21">
            <v>0</v>
          </cell>
          <cell r="K21">
            <v>9</v>
          </cell>
          <cell r="L21">
            <v>9</v>
          </cell>
          <cell r="M21">
            <v>17</v>
          </cell>
          <cell r="N21">
            <v>17</v>
          </cell>
          <cell r="O21">
            <v>9</v>
          </cell>
          <cell r="P21">
            <v>8</v>
          </cell>
          <cell r="Q21">
            <v>14</v>
          </cell>
          <cell r="R21">
            <v>4</v>
          </cell>
          <cell r="S21">
            <v>87</v>
          </cell>
          <cell r="T21">
            <v>0</v>
          </cell>
          <cell r="U21">
            <v>87</v>
          </cell>
          <cell r="V21">
            <v>12</v>
          </cell>
          <cell r="W21" t="str">
            <v>공공데이터 활용 전략이 우수하고, 실현가능성 높아 보임. 우리 서비스에 대한 이해도를 높일 수 있는 자료들이 보다 추가되면 좋을 것임. 또한 수익성에 대한 고민은 지속적으로 필요해 보임</v>
          </cell>
        </row>
        <row r="22">
          <cell r="B22">
            <v>20421118</v>
          </cell>
          <cell r="C22" t="str">
            <v>지역기반</v>
          </cell>
          <cell r="D22" t="str">
            <v>정보ㆍ통신3</v>
          </cell>
          <cell r="E22" t="str">
            <v>PC방 휴게음식점 등을 위한 AI 자동발주 기술이 적용된 레시피 기반 원가·재고·발주 통합관리 F&amp;B 운영 자동화 플랫폼</v>
          </cell>
          <cell r="F22" t="str">
            <v>0</v>
          </cell>
          <cell r="G22" t="str">
            <v>0</v>
          </cell>
          <cell r="H22" t="str">
            <v>예비</v>
          </cell>
          <cell r="I22" t="str">
            <v>중장년</v>
          </cell>
          <cell r="J22">
            <v>0</v>
          </cell>
          <cell r="K22">
            <v>9</v>
          </cell>
          <cell r="L22">
            <v>9</v>
          </cell>
          <cell r="M22">
            <v>16</v>
          </cell>
          <cell r="N22">
            <v>16</v>
          </cell>
          <cell r="O22">
            <v>9</v>
          </cell>
          <cell r="P22">
            <v>9</v>
          </cell>
          <cell r="Q22">
            <v>14</v>
          </cell>
          <cell r="R22">
            <v>5</v>
          </cell>
          <cell r="S22">
            <v>87</v>
          </cell>
          <cell r="T22">
            <v>0</v>
          </cell>
          <cell r="U22">
            <v>87</v>
          </cell>
          <cell r="V22">
            <v>12</v>
          </cell>
          <cell r="W22" t="str">
            <v>PC방 타겟으로 필요한 물류를 원스톱으로 제공하는 아이템 구상이 좋고, 이를 위한 준비도도 좋고 향후 매출 확보 가능성 높아 보임. 3대 핵심기능에 대해서는 보다 구체적인 실행계획을 제시해 주면 좋을 것임</v>
          </cell>
        </row>
        <row r="23">
          <cell r="B23">
            <v>20422944</v>
          </cell>
          <cell r="C23" t="str">
            <v>지역기반</v>
          </cell>
          <cell r="D23" t="str">
            <v>정보ㆍ통신3</v>
          </cell>
          <cell r="E23" t="str">
            <v>Recipe 독립형 H/W 시계열 AI 앙상블 기술이 적용된 On-Premise 반도체 제조 장비 실시간 고장 예지보전</v>
          </cell>
          <cell r="F23" t="str">
            <v>0</v>
          </cell>
          <cell r="G23" t="str">
            <v>1</v>
          </cell>
          <cell r="H23" t="str">
            <v>초기</v>
          </cell>
          <cell r="I23" t="str">
            <v>중장년</v>
          </cell>
          <cell r="J23">
            <v>0</v>
          </cell>
          <cell r="K23">
            <v>8</v>
          </cell>
          <cell r="L23">
            <v>8</v>
          </cell>
          <cell r="M23">
            <v>18</v>
          </cell>
          <cell r="N23">
            <v>18</v>
          </cell>
          <cell r="O23">
            <v>8</v>
          </cell>
          <cell r="P23">
            <v>9</v>
          </cell>
          <cell r="Q23">
            <v>14</v>
          </cell>
          <cell r="R23">
            <v>4</v>
          </cell>
          <cell r="S23">
            <v>87</v>
          </cell>
          <cell r="T23">
            <v>0</v>
          </cell>
          <cell r="U23">
            <v>87</v>
          </cell>
          <cell r="V23">
            <v>12</v>
          </cell>
          <cell r="W23" t="str">
            <v>기술적인 실현 가능성은 현재 poc도 진행되고 있는 등 무리는 없어 보임. 사업적인 측면에서의 시장 니즈를 충족시키고 기존 경쟁사 대비 특장점을 갖추기 위한 노력은 지속되어야 하는 상황으로 보임. 자금 확보가 필요해 보이는데 이에 대한 대비 마련이 필요할 것임</v>
          </cell>
        </row>
        <row r="24">
          <cell r="B24">
            <v>20413241</v>
          </cell>
          <cell r="C24" t="str">
            <v>지역기반</v>
          </cell>
          <cell r="D24" t="str">
            <v>정보ㆍ통신3</v>
          </cell>
          <cell r="E24" t="str">
            <v>모바일 원격 실시간 화재감지인지 기술이 적용된  방송 제어 기능의 AI 스마트 비상방송 시스템</v>
          </cell>
          <cell r="F24" t="str">
            <v>1,068,500,000</v>
          </cell>
          <cell r="G24" t="str">
            <v>9</v>
          </cell>
          <cell r="H24" t="str">
            <v>도약</v>
          </cell>
          <cell r="I24" t="str">
            <v>중장년</v>
          </cell>
          <cell r="J24">
            <v>0</v>
          </cell>
          <cell r="K24">
            <v>9</v>
          </cell>
          <cell r="L24">
            <v>9</v>
          </cell>
          <cell r="M24">
            <v>17</v>
          </cell>
          <cell r="N24">
            <v>17</v>
          </cell>
          <cell r="O24">
            <v>8</v>
          </cell>
          <cell r="P24">
            <v>8</v>
          </cell>
          <cell r="Q24">
            <v>15</v>
          </cell>
          <cell r="R24">
            <v>4</v>
          </cell>
          <cell r="S24">
            <v>87</v>
          </cell>
          <cell r="T24">
            <v>0</v>
          </cell>
          <cell r="U24">
            <v>87</v>
          </cell>
          <cell r="V24">
            <v>12</v>
          </cell>
          <cell r="W24" t="str">
            <v>지속적인 기술개발을 통해 사업화 가능해 보이나, 사업성 제고를 위한 비즈니스 모델은 보다 고도화 하고 구체적인 수익화 모델과 연계시킬 필요 있음</v>
          </cell>
        </row>
        <row r="25">
          <cell r="B25">
            <v>20411962</v>
          </cell>
          <cell r="C25" t="str">
            <v>지역기반</v>
          </cell>
          <cell r="D25" t="str">
            <v>정보ㆍ통신3</v>
          </cell>
          <cell r="E25" t="str">
            <v>다이내믹 프라이싱 및 JTT 엔진 기반의 골프 티타임 RWA 트레이딩 플랫폼, ‘티스닥(TeeSDAQ)’</v>
          </cell>
          <cell r="F25" t="str">
            <v>720,000,000</v>
          </cell>
          <cell r="G25" t="str">
            <v>5</v>
          </cell>
          <cell r="H25" t="str">
            <v>도약</v>
          </cell>
          <cell r="I25" t="str">
            <v>중장년</v>
          </cell>
          <cell r="J25">
            <v>0</v>
          </cell>
          <cell r="K25">
            <v>7</v>
          </cell>
          <cell r="L25">
            <v>7</v>
          </cell>
          <cell r="M25">
            <v>17</v>
          </cell>
          <cell r="N25">
            <v>19</v>
          </cell>
          <cell r="O25">
            <v>9</v>
          </cell>
          <cell r="P25">
            <v>9</v>
          </cell>
          <cell r="Q25">
            <v>14</v>
          </cell>
          <cell r="R25">
            <v>4</v>
          </cell>
          <cell r="S25">
            <v>86</v>
          </cell>
          <cell r="T25">
            <v>0</v>
          </cell>
          <cell r="U25">
            <v>86</v>
          </cell>
          <cell r="V25">
            <v>18</v>
          </cell>
          <cell r="W25" t="str">
            <v>모바일앱 상용화 및 매출 창출 중으로 시장진입에는 성공한듯 보임. 보다 세부적인 중장기 전략에 대한 로드맵 수립을 통해 지속가능성을 보여주면 좋을 것임</v>
          </cell>
        </row>
        <row r="26">
          <cell r="B26">
            <v>20427634</v>
          </cell>
          <cell r="C26" t="str">
            <v>지역기반</v>
          </cell>
          <cell r="D26" t="str">
            <v>정보ㆍ통신3</v>
          </cell>
          <cell r="E26" t="str">
            <v>해외 중소형 증권사를 위한 AI 기반 맞춤형 투자 인사이트 플랫폼 : 고객 거래 데이터를 분석해 투자 생존기간을 늘리고, 증권사 수익을 극대화하는 솔루션</v>
          </cell>
          <cell r="F26" t="str">
            <v>390,000,000</v>
          </cell>
          <cell r="G26" t="str">
            <v>4</v>
          </cell>
          <cell r="H26" t="str">
            <v>도약</v>
          </cell>
          <cell r="I26" t="str">
            <v>청년</v>
          </cell>
          <cell r="J26">
            <v>0</v>
          </cell>
          <cell r="K26">
            <v>9</v>
          </cell>
          <cell r="L26">
            <v>9</v>
          </cell>
          <cell r="M26">
            <v>16</v>
          </cell>
          <cell r="N26">
            <v>16</v>
          </cell>
          <cell r="O26">
            <v>9</v>
          </cell>
          <cell r="P26">
            <v>9</v>
          </cell>
          <cell r="Q26">
            <v>14</v>
          </cell>
          <cell r="R26">
            <v>4</v>
          </cell>
          <cell r="S26">
            <v>86</v>
          </cell>
          <cell r="T26">
            <v>0</v>
          </cell>
          <cell r="U26">
            <v>86</v>
          </cell>
          <cell r="V26">
            <v>18</v>
          </cell>
          <cell r="W26" t="str">
            <v>국내외 매출 발생 등 상용화 진행 중. 서비스 고도화의 필요성 적정함. 성장 로드맵 수립은 필요해 보임</v>
          </cell>
        </row>
        <row r="27">
          <cell r="B27">
            <v>20401903</v>
          </cell>
          <cell r="C27" t="str">
            <v>지역기반</v>
          </cell>
          <cell r="D27" t="str">
            <v>정보ㆍ통신3</v>
          </cell>
          <cell r="E27" t="str">
            <v>반복구매/리텐션 CRM 자동화 기술 적용된 주간 식생활 운영형 공동구매 서비스 개발</v>
          </cell>
          <cell r="F27" t="str">
            <v>0</v>
          </cell>
          <cell r="G27" t="str">
            <v>0</v>
          </cell>
          <cell r="H27" t="str">
            <v>예비</v>
          </cell>
          <cell r="I27" t="str">
            <v>중장년</v>
          </cell>
          <cell r="J27">
            <v>0</v>
          </cell>
          <cell r="K27">
            <v>9</v>
          </cell>
          <cell r="L27">
            <v>9</v>
          </cell>
          <cell r="M27">
            <v>16</v>
          </cell>
          <cell r="N27">
            <v>16</v>
          </cell>
          <cell r="O27">
            <v>9</v>
          </cell>
          <cell r="P27">
            <v>9</v>
          </cell>
          <cell r="Q27">
            <v>14</v>
          </cell>
          <cell r="R27">
            <v>4</v>
          </cell>
          <cell r="S27">
            <v>86</v>
          </cell>
          <cell r="T27">
            <v>0</v>
          </cell>
          <cell r="U27">
            <v>86</v>
          </cell>
          <cell r="V27">
            <v>18</v>
          </cell>
          <cell r="W27" t="str">
            <v xml:space="preserve">2개월간의 테스트를 통해 상당금액의 매출을 달성하는 등 고객의 니즈 확보에 성공한 것으로 보여짐. 지속적인 고객 및 현장 피드백을 통한 사업화 고도화 및 수익성 강화를 통해 중장기적 성장 로드랩을 수립해 나가면 좋을 것임  </v>
          </cell>
        </row>
        <row r="28">
          <cell r="B28">
            <v>20419197</v>
          </cell>
          <cell r="C28" t="str">
            <v>지역기반</v>
          </cell>
          <cell r="D28" t="str">
            <v>정보ㆍ통신3</v>
          </cell>
          <cell r="E28" t="str">
            <v>마히(마감히어로)</v>
          </cell>
          <cell r="F28" t="str">
            <v>143,279,685</v>
          </cell>
          <cell r="G28" t="str">
            <v>3</v>
          </cell>
          <cell r="H28" t="str">
            <v>초기</v>
          </cell>
          <cell r="I28" t="str">
            <v>청년</v>
          </cell>
          <cell r="J28">
            <v>0</v>
          </cell>
          <cell r="K28">
            <v>9</v>
          </cell>
          <cell r="L28">
            <v>9</v>
          </cell>
          <cell r="M28">
            <v>16</v>
          </cell>
          <cell r="N28">
            <v>16</v>
          </cell>
          <cell r="O28">
            <v>9</v>
          </cell>
          <cell r="P28">
            <v>9</v>
          </cell>
          <cell r="Q28">
            <v>14</v>
          </cell>
          <cell r="R28">
            <v>4</v>
          </cell>
          <cell r="S28">
            <v>86</v>
          </cell>
          <cell r="T28">
            <v>0</v>
          </cell>
          <cell r="U28">
            <v>86</v>
          </cell>
          <cell r="V28">
            <v>18</v>
          </cell>
          <cell r="W28" t="str">
            <v>PMF가 잘 진행되고 있으며, 시장 확대 전략을 단계적으로 잘 수립하여 진행중임. B2B 매출 확대가 중요한 매출 상승 포인트로 보여짐</v>
          </cell>
        </row>
        <row r="29">
          <cell r="B29">
            <v>20425535</v>
          </cell>
          <cell r="C29" t="str">
            <v>지역기반</v>
          </cell>
          <cell r="D29" t="str">
            <v>정보ㆍ통신3</v>
          </cell>
          <cell r="E29" t="str">
            <v>ECHO</v>
          </cell>
          <cell r="F29" t="str">
            <v>0</v>
          </cell>
          <cell r="G29" t="str">
            <v>0</v>
          </cell>
          <cell r="H29" t="str">
            <v>예비</v>
          </cell>
          <cell r="I29" t="str">
            <v>청년</v>
          </cell>
          <cell r="J29">
            <v>0</v>
          </cell>
          <cell r="K29">
            <v>9</v>
          </cell>
          <cell r="L29">
            <v>9</v>
          </cell>
          <cell r="M29">
            <v>17</v>
          </cell>
          <cell r="N29">
            <v>17</v>
          </cell>
          <cell r="O29">
            <v>9</v>
          </cell>
          <cell r="P29">
            <v>8</v>
          </cell>
          <cell r="Q29">
            <v>14</v>
          </cell>
          <cell r="R29">
            <v>3</v>
          </cell>
          <cell r="S29">
            <v>86</v>
          </cell>
          <cell r="T29">
            <v>0</v>
          </cell>
          <cell r="U29">
            <v>86</v>
          </cell>
          <cell r="V29">
            <v>18</v>
          </cell>
          <cell r="W29" t="str">
            <v>교회 파일럿 진행중으로 시장성 검증 진행 중임. 향후 적용현장 다각화를 통해 성장성 기대됨. 기술적인 부분에 대해 실시간 통역 부분에 대해 지속적인 고도화 필요</v>
          </cell>
        </row>
        <row r="30">
          <cell r="B30">
            <v>20426115</v>
          </cell>
          <cell r="C30" t="str">
            <v>지역기반</v>
          </cell>
          <cell r="D30" t="str">
            <v>정보ㆍ통신3</v>
          </cell>
          <cell r="E30" t="str">
            <v>데이터 기반 AI 융합 두피·브레인 통합관리 혁신 플랫폼, 모앤브레인</v>
          </cell>
          <cell r="F30" t="str">
            <v>45,000,000</v>
          </cell>
          <cell r="G30" t="str">
            <v>0</v>
          </cell>
          <cell r="H30" t="str">
            <v>초기</v>
          </cell>
          <cell r="I30" t="str">
            <v>청년</v>
          </cell>
          <cell r="J30">
            <v>0</v>
          </cell>
          <cell r="K30">
            <v>9</v>
          </cell>
          <cell r="L30">
            <v>9</v>
          </cell>
          <cell r="M30">
            <v>17</v>
          </cell>
          <cell r="N30">
            <v>17</v>
          </cell>
          <cell r="O30">
            <v>8</v>
          </cell>
          <cell r="P30">
            <v>8</v>
          </cell>
          <cell r="Q30">
            <v>14</v>
          </cell>
          <cell r="R30">
            <v>4</v>
          </cell>
          <cell r="S30">
            <v>86</v>
          </cell>
          <cell r="T30">
            <v>0</v>
          </cell>
          <cell r="U30">
            <v>86</v>
          </cell>
          <cell r="V30">
            <v>18</v>
          </cell>
          <cell r="W30" t="str">
            <v>성장중인 두피케어 시장에서의 포지셔닝을 잘 잡은 것 같음. 중장기적으로 제휴 매장 등을 통한 확장전략이 중요해 보이는데 이에 대해 보다 구체적인 계획과 방향성을 제시할 필요는 있어보임</v>
          </cell>
        </row>
        <row r="31">
          <cell r="B31">
            <v>20418560</v>
          </cell>
          <cell r="C31" t="str">
            <v>지역기반</v>
          </cell>
          <cell r="D31" t="str">
            <v>정보ㆍ통신3</v>
          </cell>
          <cell r="E31" t="str">
            <v>AI 도슨트 기반 글로벌 K-전통공예 뉴리티지(New+Heritage)  O2O 큐레이션 플랫폼 아울(A.OULL)</v>
          </cell>
          <cell r="F31" t="str">
            <v>12,086,727</v>
          </cell>
          <cell r="G31" t="str">
            <v>0</v>
          </cell>
          <cell r="H31" t="str">
            <v>초기</v>
          </cell>
          <cell r="I31" t="str">
            <v>청년</v>
          </cell>
          <cell r="J31">
            <v>0</v>
          </cell>
          <cell r="K31">
            <v>8</v>
          </cell>
          <cell r="L31">
            <v>9</v>
          </cell>
          <cell r="M31">
            <v>16</v>
          </cell>
          <cell r="N31">
            <v>16</v>
          </cell>
          <cell r="O31">
            <v>9</v>
          </cell>
          <cell r="P31">
            <v>9</v>
          </cell>
          <cell r="Q31">
            <v>14</v>
          </cell>
          <cell r="R31">
            <v>4</v>
          </cell>
          <cell r="S31">
            <v>85</v>
          </cell>
          <cell r="T31">
            <v>0</v>
          </cell>
          <cell r="U31">
            <v>85</v>
          </cell>
          <cell r="V31">
            <v>24</v>
          </cell>
          <cell r="W31" t="str">
            <v>시장 문제점 및 필요성, 추진방안에 대해서 잘 구성이 되어 있음. 서비스 개발은 충분히 가능해 보이나 이를 홍보 마케팅 하는 부분이 중요해 보임. 국내외 홍보 전략을 잘 수립한다면 시장진입 가능성 있어 보임</v>
          </cell>
        </row>
        <row r="32">
          <cell r="B32">
            <v>20421076</v>
          </cell>
          <cell r="C32" t="str">
            <v>지역기반</v>
          </cell>
          <cell r="D32" t="str">
            <v>정보ㆍ통신3</v>
          </cell>
          <cell r="E32" t="str">
            <v>꼬리잡기 추론 기반 멀티플랫폼 사회적 추론 게임 ‘귀귀살전’</v>
          </cell>
          <cell r="F32" t="str">
            <v>112,762,452</v>
          </cell>
          <cell r="G32" t="str">
            <v>1</v>
          </cell>
          <cell r="H32" t="str">
            <v>초기</v>
          </cell>
          <cell r="I32" t="str">
            <v>청년</v>
          </cell>
          <cell r="J32">
            <v>0</v>
          </cell>
          <cell r="K32">
            <v>8</v>
          </cell>
          <cell r="L32">
            <v>8</v>
          </cell>
          <cell r="M32">
            <v>17</v>
          </cell>
          <cell r="N32">
            <v>17</v>
          </cell>
          <cell r="O32">
            <v>8</v>
          </cell>
          <cell r="P32">
            <v>9</v>
          </cell>
          <cell r="Q32">
            <v>14</v>
          </cell>
          <cell r="R32">
            <v>4</v>
          </cell>
          <cell r="S32">
            <v>85</v>
          </cell>
          <cell r="T32">
            <v>0</v>
          </cell>
          <cell r="U32">
            <v>85</v>
          </cell>
          <cell r="V32">
            <v>24</v>
          </cell>
          <cell r="W32" t="str">
            <v>시장 진입 및 성과창출 히스토리를 보유하고 있으며 현재 개발 중인 게임 또한 시장성 있을 것으로 보임. 본 과제지원을 통한 고도화 내용 등 과업 범위 및 성과의 명확성은 필요해 보임</v>
          </cell>
        </row>
        <row r="33">
          <cell r="B33">
            <v>20426370</v>
          </cell>
          <cell r="C33" t="str">
            <v>지역기반</v>
          </cell>
          <cell r="D33" t="str">
            <v>정보ㆍ통신3</v>
          </cell>
          <cell r="E33" t="str">
            <v>RE:BLOOM</v>
          </cell>
          <cell r="F33" t="str">
            <v>0</v>
          </cell>
          <cell r="G33" t="str">
            <v>0</v>
          </cell>
          <cell r="H33" t="str">
            <v>예비</v>
          </cell>
          <cell r="I33" t="str">
            <v>청년</v>
          </cell>
          <cell r="J33">
            <v>0</v>
          </cell>
          <cell r="K33">
            <v>9</v>
          </cell>
          <cell r="L33">
            <v>9</v>
          </cell>
          <cell r="M33">
            <v>16</v>
          </cell>
          <cell r="N33">
            <v>16</v>
          </cell>
          <cell r="O33">
            <v>9</v>
          </cell>
          <cell r="P33">
            <v>8</v>
          </cell>
          <cell r="Q33">
            <v>14</v>
          </cell>
          <cell r="R33">
            <v>3</v>
          </cell>
          <cell r="S33">
            <v>84</v>
          </cell>
          <cell r="T33">
            <v>0</v>
          </cell>
          <cell r="U33">
            <v>84</v>
          </cell>
          <cell r="V33">
            <v>26</v>
          </cell>
          <cell r="W33" t="str">
            <v>운영되고 있는 서비스에 대한 세부 내용 및 발생 성과, 고객 반응이 어떤지에 대한 내용과 이러한 실적을 기반으로 어떻게 서비스 고도화 및 고객 확보를 가져갈지를 연결시킨 로드맵 수립 필요해 보임</v>
          </cell>
        </row>
        <row r="34">
          <cell r="B34">
            <v>20431918</v>
          </cell>
          <cell r="C34" t="str">
            <v>지역기반</v>
          </cell>
          <cell r="D34" t="str">
            <v>정보ㆍ통신3</v>
          </cell>
          <cell r="E34" t="str">
            <v>멀티플레이가 가능한 몰입형 인터랙션 파크골프 시뮬레이터</v>
          </cell>
          <cell r="F34" t="str">
            <v>0</v>
          </cell>
          <cell r="G34" t="str">
            <v>0</v>
          </cell>
          <cell r="H34" t="str">
            <v>예비</v>
          </cell>
          <cell r="I34" t="str">
            <v>청년</v>
          </cell>
          <cell r="J34">
            <v>0</v>
          </cell>
          <cell r="K34">
            <v>8</v>
          </cell>
          <cell r="L34">
            <v>8</v>
          </cell>
          <cell r="M34">
            <v>17</v>
          </cell>
          <cell r="N34">
            <v>17</v>
          </cell>
          <cell r="O34">
            <v>8</v>
          </cell>
          <cell r="P34">
            <v>8</v>
          </cell>
          <cell r="Q34">
            <v>14</v>
          </cell>
          <cell r="R34">
            <v>4</v>
          </cell>
          <cell r="S34">
            <v>84</v>
          </cell>
          <cell r="T34">
            <v>0</v>
          </cell>
          <cell r="U34">
            <v>84</v>
          </cell>
          <cell r="V34">
            <v>26</v>
          </cell>
          <cell r="W34" t="str">
            <v>실현가능성은 충분해 보임. 시장성 검증을 위한 레퍼런스 확보는 필요해 보이며 타겟층에 대한 판로개척 전략에 대해 구체적이고 실현가능성 높게 제시되면 좋을 것임</v>
          </cell>
        </row>
        <row r="35">
          <cell r="B35">
            <v>20427709</v>
          </cell>
          <cell r="C35" t="str">
            <v>지역기반</v>
          </cell>
          <cell r="D35" t="str">
            <v>정보ㆍ통신3</v>
          </cell>
          <cell r="E35" t="str">
            <v>VLM 기반 산업현장 위험상황 이해·판단형 AI 에이전트 안전관리 시스템</v>
          </cell>
          <cell r="F35" t="str">
            <v>248,000,000</v>
          </cell>
          <cell r="G35" t="str">
            <v>4</v>
          </cell>
          <cell r="H35" t="str">
            <v>초기</v>
          </cell>
          <cell r="I35" t="str">
            <v>중장년</v>
          </cell>
          <cell r="J35">
            <v>0</v>
          </cell>
          <cell r="K35">
            <v>8</v>
          </cell>
          <cell r="L35">
            <v>8</v>
          </cell>
          <cell r="M35">
            <v>17</v>
          </cell>
          <cell r="N35">
            <v>17</v>
          </cell>
          <cell r="O35">
            <v>8</v>
          </cell>
          <cell r="P35">
            <v>8</v>
          </cell>
          <cell r="Q35">
            <v>14</v>
          </cell>
          <cell r="R35">
            <v>4</v>
          </cell>
          <cell r="S35">
            <v>84</v>
          </cell>
          <cell r="T35">
            <v>0</v>
          </cell>
          <cell r="U35">
            <v>84</v>
          </cell>
          <cell r="V35">
            <v>26</v>
          </cell>
          <cell r="W35" t="str">
            <v>보유 특허 다수, LG1차벤더사와의 실증테스트 및 구매의향서 완료 등 기술적 사업적 성과들이 나오는 상황으로 보이나 지속 성장과 매출 증대를 위해서는 보다 많은 수의 거래계약 발생이 필수적으로 보임. 잠재성은 있으나 사업성 부분에 있어서 증명하기 위한 영업적 노력이 필요해 보임</v>
          </cell>
        </row>
        <row r="36">
          <cell r="B36">
            <v>20430358</v>
          </cell>
          <cell r="C36" t="str">
            <v>지역기반</v>
          </cell>
          <cell r="D36" t="str">
            <v>정보ㆍ통신3</v>
          </cell>
          <cell r="E36" t="str">
            <v>지역 소상공인의 광고 접근성 문제 해결을 위한, 전단지 게시판 디지털 전환(DX) 기반 아파트 공용 키오스크 서비스</v>
          </cell>
          <cell r="F36" t="str">
            <v>20,000,000</v>
          </cell>
          <cell r="G36" t="str">
            <v>2</v>
          </cell>
          <cell r="H36" t="str">
            <v>초기</v>
          </cell>
          <cell r="I36" t="str">
            <v>중장년</v>
          </cell>
          <cell r="J36">
            <v>0</v>
          </cell>
          <cell r="K36">
            <v>8</v>
          </cell>
          <cell r="L36">
            <v>8</v>
          </cell>
          <cell r="M36">
            <v>17</v>
          </cell>
          <cell r="N36">
            <v>17</v>
          </cell>
          <cell r="O36">
            <v>8</v>
          </cell>
          <cell r="P36">
            <v>8</v>
          </cell>
          <cell r="Q36">
            <v>14</v>
          </cell>
          <cell r="R36">
            <v>4</v>
          </cell>
          <cell r="S36">
            <v>84</v>
          </cell>
          <cell r="T36">
            <v>0</v>
          </cell>
          <cell r="U36">
            <v>84</v>
          </cell>
          <cell r="V36">
            <v>26</v>
          </cell>
          <cell r="W36" t="str">
            <v>아파트 등에서는 수요는 있어 보이나, 비용적인 허들은 존재해 보임. 광고 측면에서는 아파트 대상  광고 디스플레이를 운영하는 대형 경쟁사가 있는데 이 기업과 어떻게 차별성을 가져갈지가 중요할 것으로 보임. 초기  cmp를 위한 자금 확보도 상당히 필요해 보임</v>
          </cell>
        </row>
        <row r="37">
          <cell r="B37">
            <v>20426233</v>
          </cell>
          <cell r="C37" t="str">
            <v>지역기반</v>
          </cell>
          <cell r="D37" t="str">
            <v>정보ㆍ통신3</v>
          </cell>
          <cell r="E37" t="str">
            <v>산업단지 근로자 숙소 운영비 절감을 위한 IoT·AI 기반 체류 인프라 운영관리 SaaS</v>
          </cell>
          <cell r="F37" t="str">
            <v>91,000,000</v>
          </cell>
          <cell r="G37" t="str">
            <v>5</v>
          </cell>
          <cell r="H37" t="str">
            <v>초기</v>
          </cell>
          <cell r="I37" t="str">
            <v>중장년</v>
          </cell>
          <cell r="J37">
            <v>0</v>
          </cell>
          <cell r="K37">
            <v>8</v>
          </cell>
          <cell r="L37">
            <v>8</v>
          </cell>
          <cell r="M37">
            <v>17</v>
          </cell>
          <cell r="N37">
            <v>17</v>
          </cell>
          <cell r="O37">
            <v>8</v>
          </cell>
          <cell r="P37">
            <v>8</v>
          </cell>
          <cell r="Q37">
            <v>14</v>
          </cell>
          <cell r="R37">
            <v>4</v>
          </cell>
          <cell r="S37">
            <v>84</v>
          </cell>
          <cell r="T37">
            <v>0</v>
          </cell>
          <cell r="U37">
            <v>84</v>
          </cell>
          <cell r="V37">
            <v>26</v>
          </cell>
          <cell r="W37" t="str">
            <v>테스트베드 실증 및 초기 고객 확보까지는 충분히 가능할 것으로 보이나 산업단지 확산 구조로 시장진입에 있어서의 구체적인 내용 제시는 다소 부족하므로 이 부분에 대한 구체적인 전략 제시 보완은 필요해 보임</v>
          </cell>
        </row>
        <row r="38">
          <cell r="B38">
            <v>20418917</v>
          </cell>
          <cell r="C38" t="str">
            <v>지역기반</v>
          </cell>
          <cell r="D38" t="str">
            <v>정보ㆍ통신3</v>
          </cell>
          <cell r="E38" t="str">
            <v>글로벌 숏폼 드라마 시장 선점을 위한 sLLM 에이전트 기반 원스톱 AI 콘텐츠 제작 플랫폼 'AI Cinetics'</v>
          </cell>
          <cell r="F38" t="str">
            <v>7,000,000</v>
          </cell>
          <cell r="G38" t="str">
            <v>1</v>
          </cell>
          <cell r="H38" t="str">
            <v>초기</v>
          </cell>
          <cell r="I38" t="str">
            <v>청년</v>
          </cell>
          <cell r="J38">
            <v>0</v>
          </cell>
          <cell r="K38">
            <v>9</v>
          </cell>
          <cell r="L38">
            <v>9</v>
          </cell>
          <cell r="M38">
            <v>16</v>
          </cell>
          <cell r="N38">
            <v>16</v>
          </cell>
          <cell r="O38">
            <v>8</v>
          </cell>
          <cell r="P38">
            <v>8</v>
          </cell>
          <cell r="Q38">
            <v>14</v>
          </cell>
          <cell r="R38">
            <v>4</v>
          </cell>
          <cell r="S38">
            <v>84</v>
          </cell>
          <cell r="T38">
            <v>0</v>
          </cell>
          <cell r="U38">
            <v>84</v>
          </cell>
          <cell r="V38">
            <v>26</v>
          </cell>
          <cell r="W38" t="str">
            <v>숏폼 드라마 시장의 수요기반 아이디어로 서비스 런칭시 수요 있을것으로 보임. 전반적인 비즈니스 모델도 잘 수립이 되어 있음. 다양한 유사 아이템의 경쟁자들이 많은데 시장성을 설득하기 위해서는 다수의 레퍼런스 확보가 중요할 것으로 보임</v>
          </cell>
        </row>
        <row r="39">
          <cell r="B39">
            <v>20424279</v>
          </cell>
          <cell r="C39" t="str">
            <v>지역기반</v>
          </cell>
          <cell r="D39" t="str">
            <v>정보ㆍ통신3</v>
          </cell>
          <cell r="E39" t="str">
            <v>소비자 구매 여정 전주기 데이터 연계 기반, 로컬 제조사 폐기율 절감을 위한  AI 생산 최적화 인프라 솔루션 Tastify(테이스티파이)</v>
          </cell>
          <cell r="F39" t="str">
            <v>240,910,331</v>
          </cell>
          <cell r="G39" t="str">
            <v>4</v>
          </cell>
          <cell r="H39" t="str">
            <v>초기</v>
          </cell>
          <cell r="I39" t="str">
            <v>청년</v>
          </cell>
          <cell r="J39">
            <v>0</v>
          </cell>
          <cell r="K39">
            <v>7</v>
          </cell>
          <cell r="L39">
            <v>7</v>
          </cell>
          <cell r="M39">
            <v>18</v>
          </cell>
          <cell r="N39">
            <v>18</v>
          </cell>
          <cell r="O39">
            <v>8</v>
          </cell>
          <cell r="P39">
            <v>8</v>
          </cell>
          <cell r="Q39">
            <v>14</v>
          </cell>
          <cell r="R39">
            <v>4</v>
          </cell>
          <cell r="S39">
            <v>84</v>
          </cell>
          <cell r="T39">
            <v>0</v>
          </cell>
          <cell r="U39">
            <v>84</v>
          </cell>
          <cell r="V39">
            <v>26</v>
          </cell>
          <cell r="W39" t="str">
            <v>4.5만건의 소비자 행동 데이터 확보 및 기술력 보유 중으로 이를 활용한 기술개발 및 실현 가능성 있어보임. 사업성 및 시장성 검증이 추가적으로 필요해 보이며 성과 창출에 집중할 단계로 보임</v>
          </cell>
        </row>
        <row r="40">
          <cell r="B40">
            <v>20427362</v>
          </cell>
          <cell r="C40" t="str">
            <v>지역기반</v>
          </cell>
          <cell r="D40" t="str">
            <v>정보ㆍ통신3</v>
          </cell>
          <cell r="E40" t="str">
            <v>AI 기반 리서치 서비스 솔루션의 사업화 및 수출화</v>
          </cell>
          <cell r="F40" t="str">
            <v>173,549,139</v>
          </cell>
          <cell r="G40" t="str">
            <v>3</v>
          </cell>
          <cell r="H40" t="str">
            <v>도약</v>
          </cell>
          <cell r="I40" t="str">
            <v>청년</v>
          </cell>
          <cell r="J40">
            <v>0</v>
          </cell>
          <cell r="K40">
            <v>8</v>
          </cell>
          <cell r="L40">
            <v>8</v>
          </cell>
          <cell r="M40">
            <v>17</v>
          </cell>
          <cell r="N40">
            <v>17</v>
          </cell>
          <cell r="O40">
            <v>8</v>
          </cell>
          <cell r="P40">
            <v>8</v>
          </cell>
          <cell r="Q40">
            <v>14</v>
          </cell>
          <cell r="R40">
            <v>4</v>
          </cell>
          <cell r="S40">
            <v>84</v>
          </cell>
          <cell r="T40">
            <v>0</v>
          </cell>
          <cell r="U40">
            <v>84</v>
          </cell>
          <cell r="V40">
            <v>26</v>
          </cell>
          <cell r="W40" t="str">
            <v>시장 문제점을 통한 사업화 전략은 잘 세운것 으로 보임. 매출 50배 성장을 위한 명확한 계획과 근거 등이 제시되면 좋을 것이며, 시장 확대를 위한 판로개척 전략도 타겟 제시를 넘어서 각 주체별 상세 추진전략이 제시될 필요가 있음</v>
          </cell>
        </row>
        <row r="41">
          <cell r="B41">
            <v>20399536</v>
          </cell>
          <cell r="C41" t="str">
            <v>지역기반</v>
          </cell>
          <cell r="D41" t="str">
            <v>정보ㆍ통신3</v>
          </cell>
          <cell r="E41" t="str">
            <v>웹에서 디자인하고 실시간으로 주문하는 레터링 케이크 플랫폼 ‘케끄’</v>
          </cell>
          <cell r="F41" t="str">
            <v>0</v>
          </cell>
          <cell r="G41" t="str">
            <v>0</v>
          </cell>
          <cell r="H41" t="str">
            <v>예비</v>
          </cell>
          <cell r="I41" t="str">
            <v>청년</v>
          </cell>
          <cell r="J41">
            <v>0</v>
          </cell>
          <cell r="K41">
            <v>9</v>
          </cell>
          <cell r="L41">
            <v>9</v>
          </cell>
          <cell r="M41">
            <v>17</v>
          </cell>
          <cell r="N41">
            <v>17</v>
          </cell>
          <cell r="O41">
            <v>7</v>
          </cell>
          <cell r="P41">
            <v>7</v>
          </cell>
          <cell r="Q41">
            <v>14</v>
          </cell>
          <cell r="R41">
            <v>3</v>
          </cell>
          <cell r="S41">
            <v>83</v>
          </cell>
          <cell r="T41">
            <v>0</v>
          </cell>
          <cell r="U41">
            <v>83</v>
          </cell>
          <cell r="V41">
            <v>34</v>
          </cell>
          <cell r="W41" t="str">
            <v>DX전환이 필요한 분야로 아이템 시장성 있음. 기존 오프라인 중심의 시장을 개발 서비스로 다량 유입시킬 수 있는 전략이 보다 세세하게 마련될 필요 있음</v>
          </cell>
        </row>
        <row r="42">
          <cell r="B42">
            <v>20401288</v>
          </cell>
          <cell r="C42" t="str">
            <v>지역기반</v>
          </cell>
          <cell r="D42" t="str">
            <v>정보ㆍ통신3</v>
          </cell>
          <cell r="E42" t="str">
            <v>중소 제조기업 기술자산 기반 기술질의·애로 처리시간 단축 AX 솔루션</v>
          </cell>
          <cell r="F42" t="str">
            <v>0</v>
          </cell>
          <cell r="G42" t="str">
            <v>0</v>
          </cell>
          <cell r="H42" t="str">
            <v>예비</v>
          </cell>
          <cell r="I42" t="str">
            <v>중장년</v>
          </cell>
          <cell r="J42">
            <v>0</v>
          </cell>
          <cell r="K42">
            <v>9</v>
          </cell>
          <cell r="L42">
            <v>9</v>
          </cell>
          <cell r="M42">
            <v>17</v>
          </cell>
          <cell r="N42">
            <v>17</v>
          </cell>
          <cell r="O42">
            <v>7</v>
          </cell>
          <cell r="P42">
            <v>7</v>
          </cell>
          <cell r="Q42">
            <v>14</v>
          </cell>
          <cell r="R42">
            <v>3</v>
          </cell>
          <cell r="S42">
            <v>83</v>
          </cell>
          <cell r="T42">
            <v>0</v>
          </cell>
          <cell r="U42">
            <v>83</v>
          </cell>
          <cell r="V42">
            <v>34</v>
          </cell>
          <cell r="W42" t="str">
            <v>협약기간 내 레퍼런스 확보방안에 대한 세부계획, 향후 고객사 확보 방안에 대한 구체적인 계획 보완</v>
          </cell>
        </row>
        <row r="43">
          <cell r="B43">
            <v>20428771</v>
          </cell>
          <cell r="C43" t="str">
            <v>지역기반</v>
          </cell>
          <cell r="D43" t="str">
            <v>정보ㆍ통신3</v>
          </cell>
          <cell r="E43" t="str">
            <v>광고 전략 도출 sLLM 기반 광고 콘텐츠 제작 AI 크리에이터 매칭 플랫폼</v>
          </cell>
          <cell r="F43" t="str">
            <v>250,000,000</v>
          </cell>
          <cell r="G43" t="str">
            <v>7</v>
          </cell>
          <cell r="H43" t="str">
            <v>초기</v>
          </cell>
          <cell r="I43" t="str">
            <v>청년</v>
          </cell>
          <cell r="J43">
            <v>0</v>
          </cell>
          <cell r="K43">
            <v>8</v>
          </cell>
          <cell r="L43">
            <v>8</v>
          </cell>
          <cell r="M43">
            <v>16</v>
          </cell>
          <cell r="N43">
            <v>16</v>
          </cell>
          <cell r="O43">
            <v>9</v>
          </cell>
          <cell r="P43">
            <v>8</v>
          </cell>
          <cell r="Q43">
            <v>14</v>
          </cell>
          <cell r="R43">
            <v>4</v>
          </cell>
          <cell r="S43">
            <v>83</v>
          </cell>
          <cell r="T43">
            <v>0</v>
          </cell>
          <cell r="U43">
            <v>83</v>
          </cell>
          <cell r="V43">
            <v>34</v>
          </cell>
          <cell r="W43" t="str">
            <v>1차적 레퍼런스 확보가 된 상태로 보이는데 제시한 매출 로드맵 달성이 가능한지에 대한 구체적인 계획과 근거와 시장의 유사 경쟁사 분석일 기반으로 한 우리 기업의 차별성에 대해 보다 설득력 높게 제시될 필요성은 있음</v>
          </cell>
        </row>
        <row r="44">
          <cell r="B44">
            <v>20419454</v>
          </cell>
          <cell r="C44" t="str">
            <v>지역기반</v>
          </cell>
          <cell r="D44" t="str">
            <v>정보ㆍ통신3</v>
          </cell>
          <cell r="E44" t="str">
            <v>리얼코치 커리어</v>
          </cell>
          <cell r="F44" t="str">
            <v>1,368,021,302</v>
          </cell>
          <cell r="G44" t="str">
            <v>6</v>
          </cell>
          <cell r="H44" t="str">
            <v>초기</v>
          </cell>
          <cell r="I44" t="str">
            <v>청년</v>
          </cell>
          <cell r="J44">
            <v>0</v>
          </cell>
          <cell r="K44">
            <v>7</v>
          </cell>
          <cell r="L44">
            <v>7</v>
          </cell>
          <cell r="M44">
            <v>17</v>
          </cell>
          <cell r="N44">
            <v>17</v>
          </cell>
          <cell r="O44">
            <v>8</v>
          </cell>
          <cell r="P44">
            <v>9</v>
          </cell>
          <cell r="Q44">
            <v>14</v>
          </cell>
          <cell r="R44">
            <v>4</v>
          </cell>
          <cell r="S44">
            <v>83</v>
          </cell>
          <cell r="T44">
            <v>0</v>
          </cell>
          <cell r="U44">
            <v>83</v>
          </cell>
          <cell r="V44">
            <v>34</v>
          </cell>
          <cell r="W44" t="str">
            <v>기존 앱 기반의 고도화에 대한 부분 설명과 기대효과 및 성장성 측면에서의 실현가능한 수준에서 설명이 구체화 되면 좋음</v>
          </cell>
        </row>
        <row r="45">
          <cell r="B45">
            <v>20425910</v>
          </cell>
          <cell r="C45" t="str">
            <v>지역기반</v>
          </cell>
          <cell r="D45" t="str">
            <v>정보ㆍ통신3</v>
          </cell>
          <cell r="E45" t="str">
            <v>AI 가디언 기반의 의사결정 최적화 및 K_컨텐츠 피지털(Phygital) 플랫폼 :  [ Fruits Galaxy]</v>
          </cell>
          <cell r="F45" t="str">
            <v>44,620,000</v>
          </cell>
          <cell r="G45" t="str">
            <v>0</v>
          </cell>
          <cell r="H45" t="str">
            <v>도약</v>
          </cell>
          <cell r="I45" t="str">
            <v>중장년</v>
          </cell>
          <cell r="J45">
            <v>0</v>
          </cell>
          <cell r="K45">
            <v>9</v>
          </cell>
          <cell r="L45">
            <v>9</v>
          </cell>
          <cell r="M45">
            <v>17</v>
          </cell>
          <cell r="N45">
            <v>17</v>
          </cell>
          <cell r="O45">
            <v>7</v>
          </cell>
          <cell r="P45">
            <v>7</v>
          </cell>
          <cell r="Q45">
            <v>14</v>
          </cell>
          <cell r="R45">
            <v>3</v>
          </cell>
          <cell r="S45">
            <v>83</v>
          </cell>
          <cell r="T45">
            <v>0</v>
          </cell>
          <cell r="U45">
            <v>83</v>
          </cell>
          <cell r="V45">
            <v>34</v>
          </cell>
          <cell r="W45" t="str">
            <v>창업아이템의 구현 방안이 다소 구체적이지 않고 전체 로드맵을 성과 창출 단계와 연결하여 제시되면 좋을 것임</v>
          </cell>
        </row>
        <row r="46">
          <cell r="B46">
            <v>20413204</v>
          </cell>
          <cell r="C46" t="str">
            <v>지역기반</v>
          </cell>
          <cell r="D46" t="str">
            <v>정보ㆍ통신3</v>
          </cell>
          <cell r="E46" t="str">
            <v>화학공정 운전· 소재개발 실험 최적화를 위한 AI Copilot · Agentic AI 기술이 적용된 No-code 머신러닝 플랫폼, CEPiML</v>
          </cell>
          <cell r="F46" t="str">
            <v>0</v>
          </cell>
          <cell r="G46" t="str">
            <v>2</v>
          </cell>
          <cell r="H46" t="str">
            <v>초기</v>
          </cell>
          <cell r="I46" t="str">
            <v>중장년</v>
          </cell>
          <cell r="J46">
            <v>0</v>
          </cell>
          <cell r="K46">
            <v>8</v>
          </cell>
          <cell r="L46">
            <v>8</v>
          </cell>
          <cell r="M46">
            <v>16</v>
          </cell>
          <cell r="N46">
            <v>16</v>
          </cell>
          <cell r="O46">
            <v>8</v>
          </cell>
          <cell r="P46">
            <v>8</v>
          </cell>
          <cell r="Q46">
            <v>14</v>
          </cell>
          <cell r="R46">
            <v>4</v>
          </cell>
          <cell r="S46">
            <v>82</v>
          </cell>
          <cell r="T46">
            <v>0</v>
          </cell>
          <cell r="U46">
            <v>82</v>
          </cell>
          <cell r="V46">
            <v>39</v>
          </cell>
          <cell r="W46" t="str">
            <v>수년간 핵심기술을 축적하고 다양한 과제를 통해 R&amp;D를 진행한 것으로 보여짐. 수익화에 대한 고민은 지속적으로 필요해 보이며, 시장 확보 및 매출 증대 전략에 대한 고민이 필요해 보임</v>
          </cell>
        </row>
        <row r="47">
          <cell r="B47">
            <v>20401622</v>
          </cell>
          <cell r="C47" t="str">
            <v>지역기반</v>
          </cell>
          <cell r="D47" t="str">
            <v>정보ㆍ통신3</v>
          </cell>
          <cell r="E47" t="str">
            <v>공간·소비 빅데이터 기반 외식업 점포개발 시뮬레이션 생성형 AI엔진 '슈바툴'</v>
          </cell>
          <cell r="F47" t="str">
            <v>100,000</v>
          </cell>
          <cell r="G47" t="str">
            <v>3</v>
          </cell>
          <cell r="H47" t="str">
            <v>초기</v>
          </cell>
          <cell r="I47" t="str">
            <v>청년</v>
          </cell>
          <cell r="J47">
            <v>0</v>
          </cell>
          <cell r="K47">
            <v>8</v>
          </cell>
          <cell r="L47">
            <v>8</v>
          </cell>
          <cell r="M47">
            <v>16</v>
          </cell>
          <cell r="N47">
            <v>16</v>
          </cell>
          <cell r="O47">
            <v>8</v>
          </cell>
          <cell r="P47">
            <v>8</v>
          </cell>
          <cell r="Q47">
            <v>14</v>
          </cell>
          <cell r="R47">
            <v>4</v>
          </cell>
          <cell r="S47">
            <v>82</v>
          </cell>
          <cell r="T47">
            <v>0</v>
          </cell>
          <cell r="U47">
            <v>82</v>
          </cell>
          <cell r="V47">
            <v>39</v>
          </cell>
          <cell r="W47" t="str">
            <v>기술개발을 위한 준비도가 높고 개발 가능성 높아 보임. Mvp를 통한 레퍼런스 확보를 통한 시장성 검증이 필요할 것으로 보이며 이를 활용한 거래처 확대 방안도 마련되면 좋을 것임</v>
          </cell>
        </row>
        <row r="48">
          <cell r="B48">
            <v>20422739</v>
          </cell>
          <cell r="C48" t="str">
            <v>지역기반</v>
          </cell>
          <cell r="D48" t="str">
            <v>정보ㆍ통신3</v>
          </cell>
          <cell r="E48" t="str">
            <v>OBS 플러그인 기반 방송 연동 버추얼 크리에이터 굿즈 커머스 자동화 플랫폼</v>
          </cell>
          <cell r="F48" t="str">
            <v>42,020,219</v>
          </cell>
          <cell r="G48" t="str">
            <v>1</v>
          </cell>
          <cell r="H48" t="str">
            <v>초기</v>
          </cell>
          <cell r="I48" t="str">
            <v>청년</v>
          </cell>
          <cell r="J48">
            <v>0</v>
          </cell>
          <cell r="K48">
            <v>8</v>
          </cell>
          <cell r="L48">
            <v>8</v>
          </cell>
          <cell r="M48">
            <v>15</v>
          </cell>
          <cell r="N48">
            <v>15</v>
          </cell>
          <cell r="O48">
            <v>8</v>
          </cell>
          <cell r="P48">
            <v>8</v>
          </cell>
          <cell r="Q48">
            <v>14</v>
          </cell>
          <cell r="R48">
            <v>4</v>
          </cell>
          <cell r="S48">
            <v>80</v>
          </cell>
          <cell r="T48">
            <v>2</v>
          </cell>
          <cell r="U48">
            <v>82</v>
          </cell>
          <cell r="V48">
            <v>39</v>
          </cell>
          <cell r="W48" t="str">
            <v xml:space="preserve">글로벌 버추얼 크리에이터 및 굿즈 관련시장은 지속적은 성장이 있을것으로 보이고 해당 시장시장에서 일부 성과를 발생중으로 가능성 있어보임. 초기시장 진입은 가능해 보이나 성과 창출 부분에 있어서의 세밀한 전략 수립과 실행단 설계는 필요해 보임. </v>
          </cell>
        </row>
        <row r="49">
          <cell r="B49">
            <v>20415000</v>
          </cell>
          <cell r="C49" t="str">
            <v>지역기반</v>
          </cell>
          <cell r="D49" t="str">
            <v>정보ㆍ통신3</v>
          </cell>
          <cell r="E49" t="str">
            <v>Factory ExpertX - 제조 특화 LLM 챗봇 서비스</v>
          </cell>
          <cell r="F49" t="str">
            <v>0</v>
          </cell>
          <cell r="G49" t="str">
            <v>2</v>
          </cell>
          <cell r="H49" t="str">
            <v>초기</v>
          </cell>
          <cell r="I49" t="str">
            <v>청년</v>
          </cell>
          <cell r="J49">
            <v>0</v>
          </cell>
          <cell r="K49">
            <v>8</v>
          </cell>
          <cell r="L49">
            <v>8</v>
          </cell>
          <cell r="M49">
            <v>16</v>
          </cell>
          <cell r="N49">
            <v>16</v>
          </cell>
          <cell r="O49">
            <v>8</v>
          </cell>
          <cell r="P49">
            <v>8</v>
          </cell>
          <cell r="Q49">
            <v>14</v>
          </cell>
          <cell r="R49">
            <v>4</v>
          </cell>
          <cell r="S49">
            <v>82</v>
          </cell>
          <cell r="T49">
            <v>0</v>
          </cell>
          <cell r="U49">
            <v>82</v>
          </cell>
          <cell r="V49">
            <v>39</v>
          </cell>
          <cell r="W49" t="str">
            <v>기술개발 가능성은 높고 poc 까지 가능한 수준으로 보임. 시장성 확인을 위한 시장검증 성과 확보가 필요해 보임</v>
          </cell>
        </row>
        <row r="50">
          <cell r="B50">
            <v>20427970</v>
          </cell>
          <cell r="C50" t="str">
            <v>지역기반</v>
          </cell>
          <cell r="D50" t="str">
            <v>정보ㆍ통신3</v>
          </cell>
          <cell r="E50" t="str">
            <v>LLM을 적용한 마케팅 성과 자동 분석 및 리포팅 기능을 제공하는 비즈니스 통합 마케팅 AI 에이전트, 핀즈 그로스</v>
          </cell>
          <cell r="F50" t="str">
            <v>75,000,000</v>
          </cell>
          <cell r="G50" t="str">
            <v>2</v>
          </cell>
          <cell r="H50" t="str">
            <v>초기</v>
          </cell>
          <cell r="I50" t="str">
            <v>청년</v>
          </cell>
          <cell r="J50">
            <v>0</v>
          </cell>
          <cell r="K50">
            <v>8</v>
          </cell>
          <cell r="L50">
            <v>8</v>
          </cell>
          <cell r="M50">
            <v>16</v>
          </cell>
          <cell r="N50">
            <v>16</v>
          </cell>
          <cell r="O50">
            <v>8</v>
          </cell>
          <cell r="P50">
            <v>8</v>
          </cell>
          <cell r="Q50">
            <v>14</v>
          </cell>
          <cell r="R50">
            <v>4</v>
          </cell>
          <cell r="S50">
            <v>82</v>
          </cell>
          <cell r="T50">
            <v>0</v>
          </cell>
          <cell r="U50">
            <v>82</v>
          </cell>
          <cell r="V50">
            <v>39</v>
          </cell>
          <cell r="W50" t="str">
            <v>운영로직 완성 및 특허 출원 등의 가시적 성과가 있는 상황임. 서비스 출시를 위한 고도화 작업중인 상황으로 시장성 검증을 위한 레퍼런스 확보가 중요할텐데 이를 위한 방안과 수익화 전략에 대한 내용이 보다 구체적일 필요는 있음</v>
          </cell>
        </row>
        <row r="51">
          <cell r="B51">
            <v>20416461</v>
          </cell>
          <cell r="C51" t="str">
            <v>지역기반</v>
          </cell>
          <cell r="D51" t="str">
            <v>정보ㆍ통신3</v>
          </cell>
          <cell r="E51" t="str">
            <v>이미지DNA 추출 및 AI 분석 기반  딥페이크·저작권 침해 콘텐츠 필터링 서비스 'Fake Sift'</v>
          </cell>
          <cell r="F51" t="str">
            <v>510,000,000</v>
          </cell>
          <cell r="G51" t="str">
            <v>4</v>
          </cell>
          <cell r="H51" t="str">
            <v>도약</v>
          </cell>
          <cell r="I51" t="str">
            <v>중장년</v>
          </cell>
          <cell r="J51">
            <v>0</v>
          </cell>
          <cell r="K51">
            <v>9</v>
          </cell>
          <cell r="L51">
            <v>9</v>
          </cell>
          <cell r="M51">
            <v>16</v>
          </cell>
          <cell r="N51">
            <v>16</v>
          </cell>
          <cell r="O51">
            <v>8</v>
          </cell>
          <cell r="P51">
            <v>8</v>
          </cell>
          <cell r="Q51">
            <v>13</v>
          </cell>
          <cell r="R51">
            <v>3</v>
          </cell>
          <cell r="S51">
            <v>82</v>
          </cell>
          <cell r="T51">
            <v>0</v>
          </cell>
          <cell r="U51">
            <v>82</v>
          </cell>
          <cell r="V51">
            <v>39</v>
          </cell>
          <cell r="W51" t="str">
            <v>개발 계획과 구현 전략에 대해 단계별로 제시가 될 필요가 있으며 비즈니스 모델에 따른 수익화 가능성에 대해서도 근거제시 필요</v>
          </cell>
        </row>
        <row r="52">
          <cell r="B52">
            <v>20424102</v>
          </cell>
          <cell r="C52" t="str">
            <v>지역기반</v>
          </cell>
          <cell r="D52" t="str">
            <v>정보ㆍ통신3</v>
          </cell>
          <cell r="E52" t="str">
            <v>센서 데이터 기반 배설 상태 자동기록 및 AI 판단 시스템 개발</v>
          </cell>
          <cell r="F52" t="str">
            <v>543,000,000</v>
          </cell>
          <cell r="G52" t="str">
            <v>4</v>
          </cell>
          <cell r="H52" t="str">
            <v>도약</v>
          </cell>
          <cell r="I52" t="str">
            <v>중장년</v>
          </cell>
          <cell r="J52">
            <v>0</v>
          </cell>
          <cell r="K52">
            <v>8</v>
          </cell>
          <cell r="L52">
            <v>8</v>
          </cell>
          <cell r="M52">
            <v>17</v>
          </cell>
          <cell r="N52">
            <v>17</v>
          </cell>
          <cell r="O52">
            <v>8</v>
          </cell>
          <cell r="P52">
            <v>8</v>
          </cell>
          <cell r="Q52">
            <v>13</v>
          </cell>
          <cell r="R52">
            <v>3</v>
          </cell>
          <cell r="S52">
            <v>82</v>
          </cell>
          <cell r="T52">
            <v>0</v>
          </cell>
          <cell r="U52">
            <v>82</v>
          </cell>
          <cell r="V52">
            <v>39</v>
          </cell>
          <cell r="W52" t="str">
            <v>AI 기술 개발 및 적용에 대한 내용 및 목표시장에 진입하는 세부 전략, 연도별 매출 및 고객 확보 계획에 대해 근거치를 제시할 필요 있음</v>
          </cell>
        </row>
        <row r="53">
          <cell r="B53">
            <v>20428504</v>
          </cell>
          <cell r="C53" t="str">
            <v>지역기반</v>
          </cell>
          <cell r="D53" t="str">
            <v>정보ㆍ통신3</v>
          </cell>
          <cell r="E53" t="str">
            <v>AI 기반 취향 분석 기술이 적용된 개인 맞춤형 의류 큐레이션 및 근거리 팝업 유통 서비스</v>
          </cell>
          <cell r="F53" t="str">
            <v>100,000,000</v>
          </cell>
          <cell r="G53" t="str">
            <v>0</v>
          </cell>
          <cell r="H53" t="str">
            <v>도약</v>
          </cell>
          <cell r="I53" t="str">
            <v>중장년</v>
          </cell>
          <cell r="J53">
            <v>0</v>
          </cell>
          <cell r="K53">
            <v>8</v>
          </cell>
          <cell r="L53">
            <v>8</v>
          </cell>
          <cell r="M53">
            <v>15</v>
          </cell>
          <cell r="N53">
            <v>15</v>
          </cell>
          <cell r="O53">
            <v>9</v>
          </cell>
          <cell r="P53">
            <v>8</v>
          </cell>
          <cell r="Q53">
            <v>14</v>
          </cell>
          <cell r="R53">
            <v>4</v>
          </cell>
          <cell r="S53">
            <v>81</v>
          </cell>
          <cell r="T53">
            <v>0</v>
          </cell>
          <cell r="U53">
            <v>81</v>
          </cell>
          <cell r="V53">
            <v>46</v>
          </cell>
          <cell r="W53" t="str">
            <v xml:space="preserve">찾아가는 매장오픈이 우리 기업의 핵심 전략 같은데 이를 보다 고도화 할 필요가 있으며 실증 레퍼런스를 확대하여 사업성을 어필할 수 있도록 해야함. </v>
          </cell>
        </row>
        <row r="54">
          <cell r="B54">
            <v>20426465</v>
          </cell>
          <cell r="C54" t="str">
            <v>지역기반</v>
          </cell>
          <cell r="D54" t="str">
            <v>정보ㆍ통신3</v>
          </cell>
          <cell r="E54" t="str">
            <v>AI 기반 업종별 수익 구조를 반영한 실시간 순이익 분석과 지출 행동 교정을 통해 사업자의 숨은 이익을 발굴하고 확보하는 경영·재무 코칭 솔루션, 비즈캐스터(BIZCASTER)</v>
          </cell>
          <cell r="F54" t="str">
            <v>0</v>
          </cell>
          <cell r="G54" t="str">
            <v>0</v>
          </cell>
          <cell r="H54" t="str">
            <v>예비</v>
          </cell>
          <cell r="I54" t="str">
            <v>청년</v>
          </cell>
          <cell r="J54">
            <v>0</v>
          </cell>
          <cell r="K54">
            <v>8</v>
          </cell>
          <cell r="L54">
            <v>8</v>
          </cell>
          <cell r="M54">
            <v>14</v>
          </cell>
          <cell r="N54">
            <v>14</v>
          </cell>
          <cell r="O54">
            <v>8</v>
          </cell>
          <cell r="P54">
            <v>8</v>
          </cell>
          <cell r="Q54">
            <v>14</v>
          </cell>
          <cell r="R54">
            <v>4</v>
          </cell>
          <cell r="S54">
            <v>78</v>
          </cell>
          <cell r="T54">
            <v>2</v>
          </cell>
          <cell r="U54">
            <v>80</v>
          </cell>
          <cell r="V54">
            <v>47</v>
          </cell>
          <cell r="W54" t="str">
            <v>mvp 개발 이후 레퍼런스 확보가 필요한 단계로, 이를 어떻게 수행할지 결과물을 어떻게 활용할지에 대한 내용이 보완되면 좋을것임</v>
          </cell>
        </row>
        <row r="55">
          <cell r="B55">
            <v>20426432</v>
          </cell>
          <cell r="C55" t="str">
            <v>지역기반</v>
          </cell>
          <cell r="D55" t="str">
            <v>정보ㆍ통신3</v>
          </cell>
          <cell r="E55" t="str">
            <v>IoT 기반 스마트 양조 모니터링 시스템을 활용한 팹리스(Fabless) 프리미엄 전통주</v>
          </cell>
          <cell r="F55" t="str">
            <v>0</v>
          </cell>
          <cell r="G55" t="str">
            <v>0</v>
          </cell>
          <cell r="H55" t="str">
            <v>예비</v>
          </cell>
          <cell r="I55" t="str">
            <v>중장년</v>
          </cell>
          <cell r="J55">
            <v>0</v>
          </cell>
          <cell r="K55">
            <v>8</v>
          </cell>
          <cell r="L55">
            <v>8</v>
          </cell>
          <cell r="M55">
            <v>15</v>
          </cell>
          <cell r="N55">
            <v>15</v>
          </cell>
          <cell r="O55">
            <v>8</v>
          </cell>
          <cell r="P55">
            <v>8</v>
          </cell>
          <cell r="Q55">
            <v>14</v>
          </cell>
          <cell r="R55">
            <v>4</v>
          </cell>
          <cell r="S55">
            <v>80</v>
          </cell>
          <cell r="T55">
            <v>0</v>
          </cell>
          <cell r="U55">
            <v>80</v>
          </cell>
          <cell r="V55">
            <v>47</v>
          </cell>
          <cell r="W55" t="str">
            <v>개발계획 및 사업화 방안에 대해 단계적으로 잘 수립이 되어 있음. BM측면에서는 연도별 매출 등의 목표치 제시와 더불어 달성방안에 대해 제시가 되면 더 좋을 것임</v>
          </cell>
        </row>
        <row r="56">
          <cell r="B56">
            <v>20412588</v>
          </cell>
          <cell r="C56" t="str">
            <v>지역기반</v>
          </cell>
          <cell r="D56" t="str">
            <v>정보ㆍ통신3</v>
          </cell>
          <cell r="E56" t="str">
            <v>건강수명 연장을 위한 능동형 AI 기반 초개인화 헬스케어 플랫폼</v>
          </cell>
          <cell r="F56" t="str">
            <v>0</v>
          </cell>
          <cell r="G56" t="str">
            <v>0</v>
          </cell>
          <cell r="H56" t="str">
            <v>예비</v>
          </cell>
          <cell r="I56" t="str">
            <v>중장년</v>
          </cell>
          <cell r="J56">
            <v>0</v>
          </cell>
          <cell r="K56">
            <v>8</v>
          </cell>
          <cell r="L56">
            <v>8</v>
          </cell>
          <cell r="M56">
            <v>16</v>
          </cell>
          <cell r="N56">
            <v>16</v>
          </cell>
          <cell r="O56">
            <v>8</v>
          </cell>
          <cell r="P56">
            <v>8</v>
          </cell>
          <cell r="Q56">
            <v>13</v>
          </cell>
          <cell r="R56">
            <v>3</v>
          </cell>
          <cell r="S56">
            <v>80</v>
          </cell>
          <cell r="T56">
            <v>0</v>
          </cell>
          <cell r="U56">
            <v>80</v>
          </cell>
          <cell r="V56">
            <v>47</v>
          </cell>
          <cell r="W56" t="str">
            <v>시장진입 가능성이 있어보이는 아이템임. 준비사항 및 고도화 계획에 대한 내용이 보다 구체적이고 성과 중심의 내용으로 제시가 되었으면 하는 아쉬움 있임</v>
          </cell>
        </row>
        <row r="57">
          <cell r="B57">
            <v>20422494</v>
          </cell>
          <cell r="C57" t="str">
            <v>지역기반</v>
          </cell>
          <cell r="D57" t="str">
            <v>정보ㆍ통신3</v>
          </cell>
          <cell r="E57" t="str">
            <v>3D 공간 기반 스마트홈 통합 제어 플랫폼</v>
          </cell>
          <cell r="F57" t="str">
            <v>0</v>
          </cell>
          <cell r="G57" t="str">
            <v>0</v>
          </cell>
          <cell r="H57" t="str">
            <v>예비</v>
          </cell>
          <cell r="I57" t="str">
            <v>중장년</v>
          </cell>
          <cell r="J57">
            <v>0</v>
          </cell>
          <cell r="K57">
            <v>8</v>
          </cell>
          <cell r="L57">
            <v>8</v>
          </cell>
          <cell r="M57">
            <v>15</v>
          </cell>
          <cell r="N57">
            <v>15</v>
          </cell>
          <cell r="O57">
            <v>8</v>
          </cell>
          <cell r="P57">
            <v>8</v>
          </cell>
          <cell r="Q57">
            <v>14</v>
          </cell>
          <cell r="R57">
            <v>4</v>
          </cell>
          <cell r="S57">
            <v>80</v>
          </cell>
          <cell r="T57">
            <v>0</v>
          </cell>
          <cell r="U57">
            <v>80</v>
          </cell>
          <cell r="V57">
            <v>47</v>
          </cell>
          <cell r="W57" t="str">
            <v>PoC 결과에 대한 내용 제시 아쉬움. 비즈니스모델에 대한 수익창출 계획과 가능성에 대한 내용 보완 필요</v>
          </cell>
        </row>
        <row r="58">
          <cell r="B58">
            <v>20418041</v>
          </cell>
          <cell r="C58" t="str">
            <v>지역기반</v>
          </cell>
          <cell r="D58" t="str">
            <v>정보ㆍ통신3</v>
          </cell>
          <cell r="E58" t="str">
            <v>AI 기반 러시아어권 재한 외국인 정착지원 플랫폼 (KOMOSHNIK &amp; KOSNOVA)</v>
          </cell>
          <cell r="F58" t="str">
            <v>9,300,000</v>
          </cell>
          <cell r="G58" t="str">
            <v>3</v>
          </cell>
          <cell r="H58" t="str">
            <v>초기</v>
          </cell>
          <cell r="I58" t="str">
            <v>중장년</v>
          </cell>
          <cell r="J58">
            <v>0</v>
          </cell>
          <cell r="K58">
            <v>9</v>
          </cell>
          <cell r="L58">
            <v>8</v>
          </cell>
          <cell r="M58">
            <v>15</v>
          </cell>
          <cell r="N58">
            <v>15</v>
          </cell>
          <cell r="O58">
            <v>8</v>
          </cell>
          <cell r="P58">
            <v>8</v>
          </cell>
          <cell r="Q58">
            <v>14</v>
          </cell>
          <cell r="R58">
            <v>3</v>
          </cell>
          <cell r="S58">
            <v>80</v>
          </cell>
          <cell r="T58">
            <v>0</v>
          </cell>
          <cell r="U58">
            <v>80</v>
          </cell>
          <cell r="V58">
            <v>47</v>
          </cell>
          <cell r="W58" t="str">
            <v>러시아권 특화 포지셔닝 및 시장분석이 잘 되어 있음. 보유 특허 등 성과 보유함. AI 기반 모바일 앱 서비스에 대한 구체적인 실현 방안에 대해서는 제시가 다소 약함.</v>
          </cell>
        </row>
        <row r="59">
          <cell r="B59">
            <v>20416378</v>
          </cell>
          <cell r="C59" t="str">
            <v>지역기반</v>
          </cell>
          <cell r="D59" t="str">
            <v>정보ㆍ통신3</v>
          </cell>
          <cell r="E59" t="str">
            <v>동남아 대상 K-뷰티 샘플 큐레이션 서비스 '서울 파우치'</v>
          </cell>
          <cell r="F59" t="str">
            <v>0</v>
          </cell>
          <cell r="G59" t="str">
            <v>1</v>
          </cell>
          <cell r="H59" t="str">
            <v>초기</v>
          </cell>
          <cell r="I59" t="str">
            <v>청년</v>
          </cell>
          <cell r="J59">
            <v>0</v>
          </cell>
          <cell r="K59">
            <v>8</v>
          </cell>
          <cell r="L59">
            <v>8</v>
          </cell>
          <cell r="M59">
            <v>15</v>
          </cell>
          <cell r="N59">
            <v>15</v>
          </cell>
          <cell r="O59">
            <v>8</v>
          </cell>
          <cell r="P59">
            <v>8</v>
          </cell>
          <cell r="Q59">
            <v>14</v>
          </cell>
          <cell r="R59">
            <v>4</v>
          </cell>
          <cell r="S59">
            <v>80</v>
          </cell>
          <cell r="T59">
            <v>0</v>
          </cell>
          <cell r="U59">
            <v>80</v>
          </cell>
          <cell r="V59">
            <v>47</v>
          </cell>
          <cell r="W59" t="str">
            <v>중장기적으로 시장성 있는 아이템으로 보여짐. DB 확보가 중요해 보이는데 어떻게 어떤 데이터들을 수집하여 우리 사업에 어떻게 활용이 될지에 대해 보다 구체적으로 제시되면 좋을것임</v>
          </cell>
        </row>
        <row r="60">
          <cell r="B60">
            <v>20427721</v>
          </cell>
          <cell r="C60" t="str">
            <v>지역기반</v>
          </cell>
          <cell r="D60" t="str">
            <v>정보ㆍ통신3</v>
          </cell>
          <cell r="E60" t="str">
            <v>LLM을 활용하여 전세계 176개국 모국어로 서비스되는 글로벌 K-Culture 커뮤니티</v>
          </cell>
          <cell r="F60" t="str">
            <v>202,000,000</v>
          </cell>
          <cell r="G60" t="str">
            <v>4</v>
          </cell>
          <cell r="H60" t="str">
            <v>초기</v>
          </cell>
          <cell r="I60" t="str">
            <v>중장년</v>
          </cell>
          <cell r="J60">
            <v>0</v>
          </cell>
          <cell r="K60">
            <v>8</v>
          </cell>
          <cell r="L60">
            <v>8</v>
          </cell>
          <cell r="M60">
            <v>16</v>
          </cell>
          <cell r="N60">
            <v>16</v>
          </cell>
          <cell r="O60">
            <v>7</v>
          </cell>
          <cell r="P60">
            <v>7</v>
          </cell>
          <cell r="Q60">
            <v>14</v>
          </cell>
          <cell r="R60">
            <v>4</v>
          </cell>
          <cell r="S60">
            <v>80</v>
          </cell>
          <cell r="T60">
            <v>0</v>
          </cell>
          <cell r="U60">
            <v>80</v>
          </cell>
          <cell r="V60">
            <v>47</v>
          </cell>
          <cell r="W60" t="str">
            <v>글로벌을 타겟으로 한 대형 소셜 서비스는 필요한 시점으로 보여짐. 초기 지표 확대를 위한 앱런칭 등 다양한 활동을 하고 있는 것으로 보이나 단계적이고 점차적인 확장 전략도 같이 가져간다면 내실있는 성장성을 가질 수 있을 것으로 보임</v>
          </cell>
        </row>
        <row r="61">
          <cell r="B61">
            <v>20419176</v>
          </cell>
          <cell r="C61" t="str">
            <v>지역기반</v>
          </cell>
          <cell r="D61" t="str">
            <v>정보ㆍ통신3</v>
          </cell>
          <cell r="E61" t="str">
            <v>AI 엔진 기반 B2B 거래데이터 자동 변환 및 API 자동 매핑 솔루션</v>
          </cell>
          <cell r="F61" t="str">
            <v>384,535,144</v>
          </cell>
          <cell r="G61" t="str">
            <v>9</v>
          </cell>
          <cell r="H61" t="str">
            <v>초기</v>
          </cell>
          <cell r="I61" t="str">
            <v>청년</v>
          </cell>
          <cell r="J61">
            <v>0</v>
          </cell>
          <cell r="K61">
            <v>8</v>
          </cell>
          <cell r="L61">
            <v>8</v>
          </cell>
          <cell r="M61">
            <v>15</v>
          </cell>
          <cell r="N61">
            <v>15</v>
          </cell>
          <cell r="O61">
            <v>8</v>
          </cell>
          <cell r="P61">
            <v>8</v>
          </cell>
          <cell r="Q61">
            <v>14</v>
          </cell>
          <cell r="R61">
            <v>4</v>
          </cell>
          <cell r="S61">
            <v>80</v>
          </cell>
          <cell r="T61">
            <v>0</v>
          </cell>
          <cell r="U61">
            <v>80</v>
          </cell>
          <cell r="V61">
            <v>47</v>
          </cell>
          <cell r="W61" t="str">
            <v>기술개발 정도 및 시장 타겟팅 및 포지셔닝 등에 있어서 적절하게 진행되고 있는 것으로 보임. 시장성 검증을 위한 mvp, cmp 등을 통한 다수의 실제 거래 등의 실적을 통한 자사 서비스의 시장성을 어필한 필요성 있음</v>
          </cell>
        </row>
        <row r="62">
          <cell r="B62">
            <v>20420726</v>
          </cell>
          <cell r="C62" t="str">
            <v>지역기반</v>
          </cell>
          <cell r="D62" t="str">
            <v>정보ㆍ통신3</v>
          </cell>
          <cell r="E62" t="str">
            <v xml:space="preserve">K-컬처 스토리 기반  인터랙티브 AI 한국어 학습앱 ‘베리샤가’ </v>
          </cell>
          <cell r="F62" t="str">
            <v>4,517,500</v>
          </cell>
          <cell r="G62" t="str">
            <v>1</v>
          </cell>
          <cell r="H62" t="str">
            <v>초기</v>
          </cell>
          <cell r="I62" t="str">
            <v>중장년</v>
          </cell>
          <cell r="J62">
            <v>0</v>
          </cell>
          <cell r="K62">
            <v>8</v>
          </cell>
          <cell r="L62">
            <v>8</v>
          </cell>
          <cell r="M62">
            <v>17</v>
          </cell>
          <cell r="N62">
            <v>15</v>
          </cell>
          <cell r="O62">
            <v>7</v>
          </cell>
          <cell r="P62">
            <v>7</v>
          </cell>
          <cell r="Q62">
            <v>14</v>
          </cell>
          <cell r="R62">
            <v>4</v>
          </cell>
          <cell r="S62">
            <v>80</v>
          </cell>
          <cell r="T62">
            <v>0</v>
          </cell>
          <cell r="U62">
            <v>80</v>
          </cell>
          <cell r="V62">
            <v>47</v>
          </cell>
          <cell r="W62" t="str">
            <v>한류와 한국어 학습을 연계시킨 아이디어와 서비스 구현정도가 좋음. 매출 확보 실적이 다소 낮은데 이를 확대시킬 수 있는 방안 마련이 필요해 보임. 자금확보를 위한 공격적인 마케팅 효과 검토 필요</v>
          </cell>
        </row>
        <row r="63">
          <cell r="B63">
            <v>20433279</v>
          </cell>
          <cell r="C63" t="str">
            <v>지역기반</v>
          </cell>
          <cell r="D63" t="str">
            <v>정보ㆍ통신3</v>
          </cell>
          <cell r="E63" t="str">
            <v>산업용 모빌리티를 위한 합성데이터 기반 초경량 Edge AI 안전 시스템</v>
          </cell>
          <cell r="F63" t="str">
            <v>357,000,000</v>
          </cell>
          <cell r="G63" t="str">
            <v>4</v>
          </cell>
          <cell r="H63" t="str">
            <v>도약</v>
          </cell>
          <cell r="I63" t="str">
            <v>청년</v>
          </cell>
          <cell r="J63">
            <v>0</v>
          </cell>
          <cell r="K63">
            <v>8</v>
          </cell>
          <cell r="L63">
            <v>8</v>
          </cell>
          <cell r="M63">
            <v>15</v>
          </cell>
          <cell r="N63">
            <v>15</v>
          </cell>
          <cell r="O63">
            <v>8</v>
          </cell>
          <cell r="P63">
            <v>8</v>
          </cell>
          <cell r="Q63">
            <v>14</v>
          </cell>
          <cell r="R63">
            <v>4</v>
          </cell>
          <cell r="S63">
            <v>80</v>
          </cell>
          <cell r="T63">
            <v>0</v>
          </cell>
          <cell r="U63">
            <v>80</v>
          </cell>
          <cell r="V63">
            <v>47</v>
          </cell>
          <cell r="W63" t="str">
            <v>제시한 기술개발 및 구현은 가능해 보이나 이를 활용한 수익 창출 및 생존율 제고 계획에 대해서는 구체적인 제시가 필요해 보임</v>
          </cell>
        </row>
        <row r="64">
          <cell r="B64">
            <v>20425933</v>
          </cell>
          <cell r="C64" t="str">
            <v>지역기반</v>
          </cell>
          <cell r="D64" t="str">
            <v>정보ㆍ통신3</v>
          </cell>
          <cell r="E64" t="str">
            <v>AI 심사역 ‘루트’를 활용한 스타트업 벤처투자 시뮬레이션 SaaS 플랫폼 ‘VC-Route’</v>
          </cell>
          <cell r="F64" t="str">
            <v>54,000,000</v>
          </cell>
          <cell r="G64" t="str">
            <v>2</v>
          </cell>
          <cell r="H64" t="str">
            <v>도약</v>
          </cell>
          <cell r="I64" t="str">
            <v>청년</v>
          </cell>
          <cell r="J64">
            <v>0</v>
          </cell>
          <cell r="K64">
            <v>9</v>
          </cell>
          <cell r="L64">
            <v>9</v>
          </cell>
          <cell r="M64">
            <v>14</v>
          </cell>
          <cell r="N64">
            <v>14</v>
          </cell>
          <cell r="O64">
            <v>8</v>
          </cell>
          <cell r="P64">
            <v>8</v>
          </cell>
          <cell r="Q64">
            <v>14</v>
          </cell>
          <cell r="R64">
            <v>4</v>
          </cell>
          <cell r="S64">
            <v>80</v>
          </cell>
          <cell r="T64">
            <v>0</v>
          </cell>
          <cell r="U64">
            <v>80</v>
          </cell>
          <cell r="V64">
            <v>47</v>
          </cell>
          <cell r="W64" t="str">
            <v>기대수치에 대한 실현 방안 및 가능성에 대해 설득력 있게 구체적으로 제시가 필요해 보이며 매출확보 가능성에 대해서도 보완이 되면 좋음</v>
          </cell>
        </row>
        <row r="65">
          <cell r="B65">
            <v>20415268</v>
          </cell>
          <cell r="C65" t="str">
            <v>지역기반</v>
          </cell>
          <cell r="D65" t="str">
            <v>정보ㆍ통신3</v>
          </cell>
          <cell r="E65" t="str">
            <v>FortunePic</v>
          </cell>
          <cell r="F65" t="str">
            <v>900,372,248</v>
          </cell>
          <cell r="G65" t="str">
            <v>6</v>
          </cell>
          <cell r="H65" t="str">
            <v>도약</v>
          </cell>
          <cell r="I65" t="str">
            <v>청년</v>
          </cell>
          <cell r="J65">
            <v>0</v>
          </cell>
          <cell r="K65">
            <v>8</v>
          </cell>
          <cell r="L65">
            <v>8</v>
          </cell>
          <cell r="M65">
            <v>15</v>
          </cell>
          <cell r="N65">
            <v>15</v>
          </cell>
          <cell r="O65">
            <v>8</v>
          </cell>
          <cell r="P65">
            <v>8</v>
          </cell>
          <cell r="Q65">
            <v>14</v>
          </cell>
          <cell r="R65">
            <v>4</v>
          </cell>
          <cell r="S65">
            <v>80</v>
          </cell>
          <cell r="T65">
            <v>0</v>
          </cell>
          <cell r="U65">
            <v>80</v>
          </cell>
          <cell r="V65">
            <v>47</v>
          </cell>
          <cell r="W65" t="str">
            <v>누적 사주 분석 15천건, 관상 분석 2만건 등 유의미한 데이터를 보유하고 있고 이를 통한 사업 고도화 가능해 보임. 제안 아이템에 대한 실현가능성 측면에서의 구체적인 설명은 다소 아쉬움</v>
          </cell>
        </row>
        <row r="66">
          <cell r="B66">
            <v>20431373</v>
          </cell>
          <cell r="C66" t="str">
            <v>지역기반</v>
          </cell>
          <cell r="D66" t="str">
            <v>정보ㆍ통신3</v>
          </cell>
          <cell r="E66" t="str">
            <v>AI 시뮬레이션 게임을 통한 아동 청소년 사회정서학습 : Global Mind School</v>
          </cell>
          <cell r="F66" t="str">
            <v>0</v>
          </cell>
          <cell r="G66" t="str">
            <v>0</v>
          </cell>
          <cell r="H66" t="str">
            <v>도약</v>
          </cell>
          <cell r="I66" t="str">
            <v>청년</v>
          </cell>
          <cell r="J66">
            <v>0</v>
          </cell>
          <cell r="K66">
            <v>8</v>
          </cell>
          <cell r="L66">
            <v>8</v>
          </cell>
          <cell r="M66">
            <v>15</v>
          </cell>
          <cell r="N66">
            <v>15</v>
          </cell>
          <cell r="O66">
            <v>8</v>
          </cell>
          <cell r="P66">
            <v>8</v>
          </cell>
          <cell r="Q66">
            <v>14</v>
          </cell>
          <cell r="R66">
            <v>4</v>
          </cell>
          <cell r="S66">
            <v>80</v>
          </cell>
          <cell r="T66">
            <v>0</v>
          </cell>
          <cell r="U66">
            <v>80</v>
          </cell>
          <cell r="V66">
            <v>47</v>
          </cell>
          <cell r="W66" t="str">
            <v>국제학교 대상의 시장침투 전략 및 포지셔닝은 좋으나 이를 실현할 구체적인 전략 수립과 제시가 다소 부족하게 제시되어 사업성에 대한 판단이 다소 어려운 부분이 있음</v>
          </cell>
        </row>
        <row r="67">
          <cell r="B67">
            <v>20400898</v>
          </cell>
          <cell r="C67" t="str">
            <v>지역기반</v>
          </cell>
          <cell r="D67" t="str">
            <v>정보ㆍ통신3</v>
          </cell>
          <cell r="E67" t="str">
            <v>기업의 SaaS 도입비용을 개선하는 SaaS 온보딩 서비스(RAG/커뮤니티 데이터 기반)</v>
          </cell>
          <cell r="F67" t="str">
            <v>33,716,363</v>
          </cell>
          <cell r="G67" t="str">
            <v>0</v>
          </cell>
          <cell r="H67" t="str">
            <v>초기</v>
          </cell>
          <cell r="I67" t="str">
            <v>청년</v>
          </cell>
          <cell r="J67">
            <v>0</v>
          </cell>
          <cell r="K67">
            <v>8</v>
          </cell>
          <cell r="L67">
            <v>8</v>
          </cell>
          <cell r="M67">
            <v>14</v>
          </cell>
          <cell r="N67">
            <v>15</v>
          </cell>
          <cell r="O67">
            <v>8</v>
          </cell>
          <cell r="P67">
            <v>7</v>
          </cell>
          <cell r="Q67">
            <v>14</v>
          </cell>
          <cell r="R67">
            <v>4</v>
          </cell>
          <cell r="S67">
            <v>78</v>
          </cell>
          <cell r="T67">
            <v>2</v>
          </cell>
          <cell r="U67">
            <v>80</v>
          </cell>
          <cell r="V67">
            <v>47</v>
          </cell>
          <cell r="W67" t="str">
            <v>시장 분석 및 기존 시장의 페인포인트 분석을 통한 아이템 발굴이 좋으며 실현가능성 있어 보임. 서비스 런칭 이후의 판로확보 및 성장세를 가늠할 수 있는 설득력인는 정량정 성과창출 계획이 수립될 필요는 있음</v>
          </cell>
        </row>
        <row r="68">
          <cell r="B68">
            <v>20408339</v>
          </cell>
          <cell r="C68" t="str">
            <v>지역기반</v>
          </cell>
          <cell r="D68" t="str">
            <v>정보ㆍ통신3</v>
          </cell>
          <cell r="E68" t="str">
            <v>&amp;quot;AI를 활용한 전통주 큐레이션 및 온오프라인  전통주 통합 플랫폼, ‘술며든다’&amp;quot;</v>
          </cell>
          <cell r="F68" t="str">
            <v>50,000,000</v>
          </cell>
          <cell r="G68" t="str">
            <v>1</v>
          </cell>
          <cell r="H68" t="str">
            <v>초기</v>
          </cell>
          <cell r="I68" t="str">
            <v>청년</v>
          </cell>
          <cell r="J68">
            <v>0</v>
          </cell>
          <cell r="K68">
            <v>8</v>
          </cell>
          <cell r="L68">
            <v>8</v>
          </cell>
          <cell r="M68">
            <v>15</v>
          </cell>
          <cell r="N68">
            <v>15</v>
          </cell>
          <cell r="O68">
            <v>8</v>
          </cell>
          <cell r="P68">
            <v>7</v>
          </cell>
          <cell r="Q68">
            <v>14</v>
          </cell>
          <cell r="R68">
            <v>4</v>
          </cell>
          <cell r="S68">
            <v>79</v>
          </cell>
          <cell r="T68">
            <v>0</v>
          </cell>
          <cell r="U68">
            <v>79</v>
          </cell>
          <cell r="V68">
            <v>61</v>
          </cell>
          <cell r="W68" t="str">
            <v>전통주 등 해당 시장에서의 경쟁도가 심화되고 있는 상황으로 경쟁사 대비 자사 성장성을 담보할 수 있는 세밀한 전략과 특장점을 보다 명확하게 내세우면 좋음</v>
          </cell>
        </row>
        <row r="69">
          <cell r="B69">
            <v>20423878</v>
          </cell>
          <cell r="C69" t="str">
            <v>지역기반</v>
          </cell>
          <cell r="D69" t="str">
            <v>정보ㆍ통신3</v>
          </cell>
          <cell r="E69" t="str">
            <v>리플(Ripple)</v>
          </cell>
          <cell r="F69" t="str">
            <v>0</v>
          </cell>
          <cell r="G69" t="str">
            <v>0</v>
          </cell>
          <cell r="H69" t="str">
            <v>예비</v>
          </cell>
          <cell r="I69" t="str">
            <v>청년</v>
          </cell>
          <cell r="J69">
            <v>0</v>
          </cell>
          <cell r="K69">
            <v>8</v>
          </cell>
          <cell r="L69">
            <v>8</v>
          </cell>
          <cell r="M69">
            <v>16</v>
          </cell>
          <cell r="N69">
            <v>16</v>
          </cell>
          <cell r="O69">
            <v>6</v>
          </cell>
          <cell r="P69">
            <v>6</v>
          </cell>
          <cell r="Q69">
            <v>15</v>
          </cell>
          <cell r="R69">
            <v>3</v>
          </cell>
          <cell r="S69">
            <v>78</v>
          </cell>
          <cell r="T69">
            <v>0</v>
          </cell>
          <cell r="U69">
            <v>78</v>
          </cell>
          <cell r="V69">
            <v>62</v>
          </cell>
          <cell r="W69" t="str">
            <v>사업검증 계획이 잘 수립되어 있음. 비즈니스모델 등에 제시된 타겟고객 확보 방안에 대한 내용은 다소 미흡</v>
          </cell>
        </row>
        <row r="70">
          <cell r="B70">
            <v>20412983</v>
          </cell>
          <cell r="C70" t="str">
            <v>지역기반</v>
          </cell>
          <cell r="D70" t="str">
            <v>정보ㆍ통신3</v>
          </cell>
          <cell r="E70" t="str">
            <v>지능형 데이터 기반의 B2B 건자재 유통 플랫폼</v>
          </cell>
          <cell r="F70" t="str">
            <v>0</v>
          </cell>
          <cell r="G70" t="str">
            <v>0</v>
          </cell>
          <cell r="H70" t="str">
            <v>예비</v>
          </cell>
          <cell r="I70" t="str">
            <v>청년</v>
          </cell>
          <cell r="J70">
            <v>0</v>
          </cell>
          <cell r="K70">
            <v>9</v>
          </cell>
          <cell r="L70">
            <v>9</v>
          </cell>
          <cell r="M70">
            <v>14</v>
          </cell>
          <cell r="N70">
            <v>14</v>
          </cell>
          <cell r="O70">
            <v>7</v>
          </cell>
          <cell r="P70">
            <v>7</v>
          </cell>
          <cell r="Q70">
            <v>13</v>
          </cell>
          <cell r="R70">
            <v>3</v>
          </cell>
          <cell r="S70">
            <v>76</v>
          </cell>
          <cell r="T70">
            <v>2</v>
          </cell>
          <cell r="U70">
            <v>78</v>
          </cell>
          <cell r="V70">
            <v>62</v>
          </cell>
          <cell r="W70" t="str">
            <v>경쟁사 대비 우리 큐레이션 플랫폼에 대한 차별화 계획에 대해서 잘 제시가 되어있음. 사업화 방안으로 제시된 부분에 있어서는 실제 사업성 및 고객 유치를 통한 매출 등 확보에 대한 설득력 있는 레퍼런스 확보 등에 대한 내용들이 보완되면 좋을 것임.</v>
          </cell>
        </row>
        <row r="71">
          <cell r="B71">
            <v>20420202</v>
          </cell>
          <cell r="C71" t="str">
            <v>지역기반</v>
          </cell>
          <cell r="D71" t="str">
            <v>정보ㆍ통신3</v>
          </cell>
          <cell r="E71" t="str">
            <v>산재바로</v>
          </cell>
          <cell r="F71" t="str">
            <v>326,873,151</v>
          </cell>
          <cell r="G71" t="str">
            <v>5</v>
          </cell>
          <cell r="H71" t="str">
            <v>초기</v>
          </cell>
          <cell r="I71" t="str">
            <v>청년</v>
          </cell>
          <cell r="J71">
            <v>0</v>
          </cell>
          <cell r="K71">
            <v>8</v>
          </cell>
          <cell r="L71">
            <v>8</v>
          </cell>
          <cell r="M71">
            <v>15</v>
          </cell>
          <cell r="N71">
            <v>15</v>
          </cell>
          <cell r="O71">
            <v>7</v>
          </cell>
          <cell r="P71">
            <v>7</v>
          </cell>
          <cell r="Q71">
            <v>14</v>
          </cell>
          <cell r="R71">
            <v>4</v>
          </cell>
          <cell r="S71">
            <v>78</v>
          </cell>
          <cell r="T71">
            <v>0</v>
          </cell>
          <cell r="U71">
            <v>78</v>
          </cell>
          <cell r="V71">
            <v>62</v>
          </cell>
          <cell r="W71" t="str">
            <v>mvp 수행 결과에 대한 세부 내용 제시가 되면 좋겠으며 가격 결정 근거 및 타겟 대상 서비스 확대 방안이 보다 구체적이었으면 함</v>
          </cell>
        </row>
        <row r="72">
          <cell r="B72">
            <v>20416581</v>
          </cell>
          <cell r="C72" t="str">
            <v>지역기반</v>
          </cell>
          <cell r="D72" t="str">
            <v>정보ㆍ통신3</v>
          </cell>
          <cell r="E72" t="str">
            <v>생체리듬 및 모바일 피부 이미지 기반 개인화 피부 관리 진단·관리·추천·소비 연동형 스마트 홈케어 디바이스 및 구독형 관리 서비스</v>
          </cell>
          <cell r="F72" t="str">
            <v>1,825,994,388</v>
          </cell>
          <cell r="G72" t="str">
            <v>4</v>
          </cell>
          <cell r="H72" t="str">
            <v>초기</v>
          </cell>
          <cell r="I72" t="str">
            <v>청년</v>
          </cell>
          <cell r="J72">
            <v>0</v>
          </cell>
          <cell r="K72">
            <v>7</v>
          </cell>
          <cell r="L72">
            <v>7</v>
          </cell>
          <cell r="M72">
            <v>16</v>
          </cell>
          <cell r="N72">
            <v>16</v>
          </cell>
          <cell r="O72">
            <v>7</v>
          </cell>
          <cell r="P72">
            <v>7</v>
          </cell>
          <cell r="Q72">
            <v>14</v>
          </cell>
          <cell r="R72">
            <v>4</v>
          </cell>
          <cell r="S72">
            <v>78</v>
          </cell>
          <cell r="T72">
            <v>0</v>
          </cell>
          <cell r="U72">
            <v>78</v>
          </cell>
          <cell r="V72">
            <v>62</v>
          </cell>
          <cell r="W72" t="str">
            <v>홈케어 시장에 대한 분석이 세밀하고 이를 기반으로 창업아이템을 잘 수행하고 있는 것으로 보여짐. 기술 개발을 통한 시장진입 및 고객확보 가능성은 높으나 유사 제품의 경쟁도가 높아 본 제품의 판매를 높일 수 있는 전략과 제품 라인업 확대 계획에 대해 보다 구체적이면 좋을 것임</v>
          </cell>
        </row>
        <row r="73">
          <cell r="B73">
            <v>20423064</v>
          </cell>
          <cell r="C73" t="str">
            <v>지역기반</v>
          </cell>
          <cell r="D73" t="str">
            <v>정보ㆍ통신3</v>
          </cell>
          <cell r="E73" t="str">
            <v>생성형 AI 기반 커미션 요청 구조화 기능이 적용된 글로벌 아트 전시·커미션 플랫폼 서비스</v>
          </cell>
          <cell r="F73" t="str">
            <v>0</v>
          </cell>
          <cell r="G73" t="str">
            <v>0</v>
          </cell>
          <cell r="H73" t="str">
            <v>초기</v>
          </cell>
          <cell r="I73" t="str">
            <v>청년</v>
          </cell>
          <cell r="J73">
            <v>0</v>
          </cell>
          <cell r="K73">
            <v>8</v>
          </cell>
          <cell r="L73">
            <v>8</v>
          </cell>
          <cell r="M73">
            <v>14</v>
          </cell>
          <cell r="N73">
            <v>14</v>
          </cell>
          <cell r="O73">
            <v>7</v>
          </cell>
          <cell r="P73">
            <v>7</v>
          </cell>
          <cell r="Q73">
            <v>14</v>
          </cell>
          <cell r="R73">
            <v>4</v>
          </cell>
          <cell r="S73">
            <v>76</v>
          </cell>
          <cell r="T73">
            <v>2</v>
          </cell>
          <cell r="U73">
            <v>78</v>
          </cell>
          <cell r="V73">
            <v>62</v>
          </cell>
          <cell r="W73" t="str">
            <v>준비도 및 구체화 계획을 봤을때 기술구현은 가능해 보임. 시장 경쟁자가 다수 있을 것으로 보이는데 제시한 유로운 외에 분야를 확장한 경쟁사 분석을 통한 자사 특장점을 보강하는 전략 필요해 보임</v>
          </cell>
        </row>
        <row r="74">
          <cell r="B74">
            <v>20422353</v>
          </cell>
          <cell r="C74" t="str">
            <v>지역기반</v>
          </cell>
          <cell r="D74" t="str">
            <v>정보ㆍ통신3</v>
          </cell>
          <cell r="E74" t="str">
            <v>Gov-fit : AI 기반 B2G 맞춤 제안서 자동화 SaaS</v>
          </cell>
          <cell r="F74" t="str">
            <v>248,000,000</v>
          </cell>
          <cell r="G74" t="str">
            <v>2</v>
          </cell>
          <cell r="H74" t="str">
            <v>초기</v>
          </cell>
          <cell r="I74" t="str">
            <v>중장년</v>
          </cell>
          <cell r="J74">
            <v>0</v>
          </cell>
          <cell r="K74">
            <v>7</v>
          </cell>
          <cell r="L74">
            <v>7</v>
          </cell>
          <cell r="M74">
            <v>15</v>
          </cell>
          <cell r="N74">
            <v>15</v>
          </cell>
          <cell r="O74">
            <v>8</v>
          </cell>
          <cell r="P74">
            <v>8</v>
          </cell>
          <cell r="Q74">
            <v>14</v>
          </cell>
          <cell r="R74">
            <v>4</v>
          </cell>
          <cell r="S74">
            <v>78</v>
          </cell>
          <cell r="T74">
            <v>0</v>
          </cell>
          <cell r="U74">
            <v>78</v>
          </cell>
          <cell r="V74">
            <v>62</v>
          </cell>
          <cell r="W74" t="str">
            <v>창업자 등 타겟층 대상 기존 사업모델은 충분히 증명이 된것으로 보이며, 시장 니즈가 존재하긴 하나, 구현하고자 하는 솔루션 및 수익화 모델을 사업화 까지 이어지기 위해서는 고객별 환경이 워낙 다양하여 고객 니즈 적합도를 높이기 위한 연구개발에 상당한 노력이 필요해 보임. 실현가능성 높은 자금조달 계획 로드맵 수립은 필요해 보임</v>
          </cell>
        </row>
        <row r="75">
          <cell r="B75">
            <v>20417287</v>
          </cell>
          <cell r="C75" t="str">
            <v>지역기반</v>
          </cell>
          <cell r="D75" t="str">
            <v>정보ㆍ통신3</v>
          </cell>
          <cell r="E75" t="str">
            <v>소셜 캐릭터챗 기반 IP 창작 플랫폼, 레플리</v>
          </cell>
          <cell r="F75" t="str">
            <v>200,000,000</v>
          </cell>
          <cell r="G75" t="str">
            <v>6</v>
          </cell>
          <cell r="H75" t="str">
            <v>도약</v>
          </cell>
          <cell r="I75" t="str">
            <v>중장년</v>
          </cell>
          <cell r="J75">
            <v>0</v>
          </cell>
          <cell r="K75">
            <v>8</v>
          </cell>
          <cell r="L75">
            <v>8</v>
          </cell>
          <cell r="M75">
            <v>14</v>
          </cell>
          <cell r="N75">
            <v>14</v>
          </cell>
          <cell r="O75">
            <v>8</v>
          </cell>
          <cell r="P75">
            <v>8</v>
          </cell>
          <cell r="Q75">
            <v>14</v>
          </cell>
          <cell r="R75">
            <v>4</v>
          </cell>
          <cell r="S75">
            <v>78</v>
          </cell>
          <cell r="T75">
            <v>0</v>
          </cell>
          <cell r="U75">
            <v>78</v>
          </cell>
          <cell r="V75">
            <v>62</v>
          </cell>
          <cell r="W75" t="str">
            <v>고객 확보 및 시장진입 가능성은 높은 아이템으로 보임. 중장기적 지속성장을 위한 생존율 제고 방안은 필요해 보임</v>
          </cell>
        </row>
        <row r="76">
          <cell r="B76">
            <v>20423383</v>
          </cell>
          <cell r="C76" t="str">
            <v>지역기반</v>
          </cell>
          <cell r="D76" t="str">
            <v>정보ㆍ통신3</v>
          </cell>
          <cell r="E76" t="str">
            <v>일인칭(1st Person)- 고통의 원인을 이해하고 관점을 전환하는 멘탈케어 서비스</v>
          </cell>
          <cell r="F76" t="str">
            <v>0</v>
          </cell>
          <cell r="G76" t="str">
            <v>0</v>
          </cell>
          <cell r="H76" t="str">
            <v>예비</v>
          </cell>
          <cell r="I76" t="str">
            <v>중장년</v>
          </cell>
          <cell r="J76">
            <v>0</v>
          </cell>
          <cell r="K76">
            <v>8</v>
          </cell>
          <cell r="L76">
            <v>8</v>
          </cell>
          <cell r="M76">
            <v>15</v>
          </cell>
          <cell r="N76">
            <v>15</v>
          </cell>
          <cell r="O76">
            <v>7</v>
          </cell>
          <cell r="P76">
            <v>7</v>
          </cell>
          <cell r="Q76">
            <v>14</v>
          </cell>
          <cell r="R76">
            <v>3</v>
          </cell>
          <cell r="S76">
            <v>77</v>
          </cell>
          <cell r="T76">
            <v>0</v>
          </cell>
          <cell r="U76">
            <v>77</v>
          </cell>
          <cell r="V76">
            <v>69</v>
          </cell>
          <cell r="W76" t="str">
            <v>서비스 mvp에 대한 구현 내용 및 서비스 흐름, 제시한 수익창출 방안이 실현가능한지를 판단할 수 있는 근거치나 전략 제시 보완 필요</v>
          </cell>
        </row>
        <row r="77">
          <cell r="B77">
            <v>20420684</v>
          </cell>
          <cell r="C77" t="str">
            <v>지역기반</v>
          </cell>
          <cell r="D77" t="str">
            <v>정보ㆍ통신3</v>
          </cell>
          <cell r="E77" t="str">
            <v>플랫폼 기반의 AI를 활용한 통합 미디어 제작 서비스</v>
          </cell>
          <cell r="F77" t="str">
            <v>50,000,000</v>
          </cell>
          <cell r="G77" t="str">
            <v>1</v>
          </cell>
          <cell r="H77" t="str">
            <v>초기</v>
          </cell>
          <cell r="I77" t="str">
            <v>청년</v>
          </cell>
          <cell r="J77">
            <v>0</v>
          </cell>
          <cell r="K77">
            <v>8</v>
          </cell>
          <cell r="L77">
            <v>8</v>
          </cell>
          <cell r="M77">
            <v>14</v>
          </cell>
          <cell r="N77">
            <v>14</v>
          </cell>
          <cell r="O77">
            <v>8</v>
          </cell>
          <cell r="P77">
            <v>7</v>
          </cell>
          <cell r="Q77">
            <v>14</v>
          </cell>
          <cell r="R77">
            <v>4</v>
          </cell>
          <cell r="S77">
            <v>77</v>
          </cell>
          <cell r="T77">
            <v>0</v>
          </cell>
          <cell r="U77">
            <v>77</v>
          </cell>
          <cell r="V77">
            <v>69</v>
          </cell>
          <cell r="W77" t="str">
            <v>서비스 개발 진행중으로 서비스 구현은 가능할 것으로 보이나 사업화에 대한 부분은 다소 내용이 부족함. 목표 매출과 연계한 사업화 추진 전략에 대해 구체적이면 좋을 것임</v>
          </cell>
        </row>
        <row r="78">
          <cell r="B78">
            <v>20431972</v>
          </cell>
          <cell r="C78" t="str">
            <v>지역기반</v>
          </cell>
          <cell r="D78" t="str">
            <v>정보ㆍ통신3</v>
          </cell>
          <cell r="E78" t="str">
            <v>ai기반 데이터 운영 인사이트 표준 기능이 포함된 소셜링 플랫폼 pook</v>
          </cell>
          <cell r="F78" t="str">
            <v>0</v>
          </cell>
          <cell r="G78" t="str">
            <v>0</v>
          </cell>
          <cell r="H78" t="str">
            <v>예비</v>
          </cell>
          <cell r="I78" t="str">
            <v>청년</v>
          </cell>
          <cell r="J78">
            <v>0</v>
          </cell>
          <cell r="K78">
            <v>8</v>
          </cell>
          <cell r="L78">
            <v>8</v>
          </cell>
          <cell r="M78">
            <v>15</v>
          </cell>
          <cell r="N78">
            <v>15</v>
          </cell>
          <cell r="O78">
            <v>7</v>
          </cell>
          <cell r="P78">
            <v>7</v>
          </cell>
          <cell r="Q78">
            <v>13</v>
          </cell>
          <cell r="R78">
            <v>3</v>
          </cell>
          <cell r="S78">
            <v>76</v>
          </cell>
          <cell r="T78">
            <v>0</v>
          </cell>
          <cell r="U78">
            <v>76</v>
          </cell>
          <cell r="V78">
            <v>71</v>
          </cell>
          <cell r="W78" t="str">
            <v>mvp테스트 결과에 대한 세부 내용, 이용자수 확보 및 매출 확보 계획 등에 대한 전반적인 로드맵 수립이 필요해 보임</v>
          </cell>
        </row>
        <row r="79">
          <cell r="B79">
            <v>20423222</v>
          </cell>
          <cell r="C79" t="str">
            <v>지역기반</v>
          </cell>
          <cell r="D79" t="str">
            <v>정보ㆍ통신3</v>
          </cell>
          <cell r="E79" t="str">
            <v>이메일 및 채팅 분석과 비정형 메모의 ‘AI 자동 구조화’로 업무 기획 시간을 절감하고, ‘역량 맵핑’으로 실행과 평가를 통합하는 실무자 중심의 성과관리 SaaS (B2C→B2B확장형), Growork</v>
          </cell>
          <cell r="F79" t="str">
            <v>0</v>
          </cell>
          <cell r="G79" t="str">
            <v>0</v>
          </cell>
          <cell r="H79" t="str">
            <v>예비</v>
          </cell>
          <cell r="I79" t="str">
            <v>청년</v>
          </cell>
          <cell r="J79">
            <v>0</v>
          </cell>
          <cell r="K79">
            <v>8</v>
          </cell>
          <cell r="L79">
            <v>8</v>
          </cell>
          <cell r="M79">
            <v>13</v>
          </cell>
          <cell r="N79">
            <v>13</v>
          </cell>
          <cell r="O79">
            <v>8</v>
          </cell>
          <cell r="P79">
            <v>7</v>
          </cell>
          <cell r="Q79">
            <v>13</v>
          </cell>
          <cell r="R79">
            <v>4</v>
          </cell>
          <cell r="S79">
            <v>74</v>
          </cell>
          <cell r="T79">
            <v>2</v>
          </cell>
          <cell r="U79">
            <v>76</v>
          </cell>
          <cell r="V79">
            <v>71</v>
          </cell>
          <cell r="W79" t="str">
            <v>제시한 수익모델에 대한 시장에서의 고객 수용도 및 실현가능 여부에 대한 검증 데이터가 추가되면 좋을 것임</v>
          </cell>
        </row>
        <row r="80">
          <cell r="B80">
            <v>20427663</v>
          </cell>
          <cell r="C80" t="str">
            <v>지역기반</v>
          </cell>
          <cell r="D80" t="str">
            <v>정보ㆍ통신3</v>
          </cell>
          <cell r="E80" t="str">
            <v>학사 행정 자동화 솔루션을 적용한 인도 대학생 대상 K-Culture 단기 연수 통합 관리 플랫폼</v>
          </cell>
          <cell r="F80" t="str">
            <v>0</v>
          </cell>
          <cell r="G80" t="str">
            <v>0</v>
          </cell>
          <cell r="H80" t="str">
            <v>예비</v>
          </cell>
          <cell r="I80" t="str">
            <v>청년</v>
          </cell>
          <cell r="J80">
            <v>0</v>
          </cell>
          <cell r="K80">
            <v>8</v>
          </cell>
          <cell r="L80">
            <v>8</v>
          </cell>
          <cell r="M80">
            <v>12</v>
          </cell>
          <cell r="N80">
            <v>12</v>
          </cell>
          <cell r="O80">
            <v>8</v>
          </cell>
          <cell r="P80">
            <v>8</v>
          </cell>
          <cell r="Q80">
            <v>14</v>
          </cell>
          <cell r="R80">
            <v>4</v>
          </cell>
          <cell r="S80">
            <v>74</v>
          </cell>
          <cell r="T80">
            <v>2</v>
          </cell>
          <cell r="U80">
            <v>76</v>
          </cell>
          <cell r="V80">
            <v>71</v>
          </cell>
          <cell r="W80" t="str">
            <v>초기 시장 창출 가능성은 있어보이나, 사업 확장을 위한 콘텐츠 등 교육 프로그램, 국가 등 타겟별 확장 전략등이 제시될 필요성 있음</v>
          </cell>
        </row>
        <row r="81">
          <cell r="B81">
            <v>20433065</v>
          </cell>
          <cell r="C81" t="str">
            <v>지역기반</v>
          </cell>
          <cell r="D81" t="str">
            <v>정보ㆍ통신3</v>
          </cell>
          <cell r="E81" t="str">
            <v xml:space="preserve">K-뷰티 기술결합형 더마코스메틱+이너뷰티 통합관리 및 인공지능(AI) 기반   프리미엄 개인 맞춤형 Beauty-Tech 솔루션 </v>
          </cell>
          <cell r="F81" t="str">
            <v>0</v>
          </cell>
          <cell r="G81" t="str">
            <v>0</v>
          </cell>
          <cell r="H81" t="str">
            <v>예비</v>
          </cell>
          <cell r="I81" t="str">
            <v>청년</v>
          </cell>
          <cell r="J81">
            <v>0</v>
          </cell>
          <cell r="K81">
            <v>8</v>
          </cell>
          <cell r="L81">
            <v>8</v>
          </cell>
          <cell r="M81">
            <v>14</v>
          </cell>
          <cell r="N81">
            <v>14</v>
          </cell>
          <cell r="O81">
            <v>7</v>
          </cell>
          <cell r="P81">
            <v>7</v>
          </cell>
          <cell r="Q81">
            <v>14</v>
          </cell>
          <cell r="R81">
            <v>4</v>
          </cell>
          <cell r="S81">
            <v>76</v>
          </cell>
          <cell r="T81">
            <v>0</v>
          </cell>
          <cell r="U81">
            <v>76</v>
          </cell>
          <cell r="V81">
            <v>71</v>
          </cell>
          <cell r="W81" t="str">
            <v>기술개발의 니즈가 있고 활용성은 있어 보임. 본 아이템을 통해 어떻게 수익을 창출할 것인지에 대한 설득력을 높일 필요는 있음. 판로개척 부분도 단계별 전략 제시 필요</v>
          </cell>
        </row>
        <row r="82">
          <cell r="B82">
            <v>20420132</v>
          </cell>
          <cell r="C82" t="str">
            <v>지역기반</v>
          </cell>
          <cell r="D82" t="str">
            <v>정보ㆍ통신3</v>
          </cell>
          <cell r="E82" t="str">
            <v>다국어 어린이동요 유튜브 채널 [K-키즈송]</v>
          </cell>
          <cell r="F82" t="str">
            <v>0</v>
          </cell>
          <cell r="G82" t="str">
            <v>0</v>
          </cell>
          <cell r="H82" t="str">
            <v>초기</v>
          </cell>
          <cell r="I82" t="str">
            <v>중장년</v>
          </cell>
          <cell r="J82">
            <v>0</v>
          </cell>
          <cell r="K82">
            <v>8</v>
          </cell>
          <cell r="L82">
            <v>8</v>
          </cell>
          <cell r="M82">
            <v>14</v>
          </cell>
          <cell r="N82">
            <v>14</v>
          </cell>
          <cell r="O82">
            <v>8</v>
          </cell>
          <cell r="P82">
            <v>8</v>
          </cell>
          <cell r="Q82">
            <v>13</v>
          </cell>
          <cell r="R82">
            <v>3</v>
          </cell>
          <cell r="S82">
            <v>76</v>
          </cell>
          <cell r="T82">
            <v>0</v>
          </cell>
          <cell r="U82">
            <v>76</v>
          </cell>
          <cell r="V82">
            <v>71</v>
          </cell>
          <cell r="W82" t="str">
            <v>제시한 최종산출물 달성을 위한 실현가능성한 방안들이 다소 구체적이지 않음. 고도화 및 성과창출 가능성에 대한 내용 보완이 되면 좋음</v>
          </cell>
        </row>
        <row r="83">
          <cell r="B83">
            <v>20426175</v>
          </cell>
          <cell r="C83" t="str">
            <v>지역기반</v>
          </cell>
          <cell r="D83" t="str">
            <v>정보ㆍ통신3</v>
          </cell>
          <cell r="E83" t="str">
            <v>창업아이템명 AI 비전 기반 무인 운영 공간 청소·운영 통합 관리 서비스(Linky)</v>
          </cell>
          <cell r="F83" t="str">
            <v>390,909</v>
          </cell>
          <cell r="G83" t="str">
            <v>1</v>
          </cell>
          <cell r="H83" t="str">
            <v>초기</v>
          </cell>
          <cell r="I83" t="str">
            <v>청년</v>
          </cell>
          <cell r="J83">
            <v>0</v>
          </cell>
          <cell r="K83">
            <v>7</v>
          </cell>
          <cell r="L83">
            <v>7</v>
          </cell>
          <cell r="M83">
            <v>15</v>
          </cell>
          <cell r="N83">
            <v>15</v>
          </cell>
          <cell r="O83">
            <v>8</v>
          </cell>
          <cell r="P83">
            <v>8</v>
          </cell>
          <cell r="Q83">
            <v>13</v>
          </cell>
          <cell r="R83">
            <v>3</v>
          </cell>
          <cell r="S83">
            <v>76</v>
          </cell>
          <cell r="T83">
            <v>0</v>
          </cell>
          <cell r="U83">
            <v>76</v>
          </cell>
          <cell r="V83">
            <v>71</v>
          </cell>
          <cell r="W83" t="str">
            <v>무인공간 운영관리 솔루션에 대한 니즈는 있을 것으로 보이나, 타겟에 대한 분석과 타겟 대상 영업 전략, 매출 확보 방안등이 추가로 제시될 필요는 있어보임</v>
          </cell>
        </row>
        <row r="84">
          <cell r="B84">
            <v>20429013</v>
          </cell>
          <cell r="C84" t="str">
            <v>지역기반</v>
          </cell>
          <cell r="D84" t="str">
            <v>정보ㆍ통신3</v>
          </cell>
          <cell r="E84" t="str">
            <v>행동 데이터 기반 AI 아동 적성 탐색 플랫폼 : 키저스 AI 적성 탐색 애착인형</v>
          </cell>
          <cell r="F84" t="str">
            <v>900,000,000</v>
          </cell>
          <cell r="G84" t="str">
            <v>5</v>
          </cell>
          <cell r="H84" t="str">
            <v>초기</v>
          </cell>
          <cell r="I84" t="str">
            <v>중장년</v>
          </cell>
          <cell r="J84">
            <v>0</v>
          </cell>
          <cell r="K84">
            <v>7</v>
          </cell>
          <cell r="L84">
            <v>7</v>
          </cell>
          <cell r="M84">
            <v>14</v>
          </cell>
          <cell r="N84">
            <v>14</v>
          </cell>
          <cell r="O84">
            <v>8</v>
          </cell>
          <cell r="P84">
            <v>8</v>
          </cell>
          <cell r="Q84">
            <v>14</v>
          </cell>
          <cell r="R84">
            <v>4</v>
          </cell>
          <cell r="S84">
            <v>76</v>
          </cell>
          <cell r="T84">
            <v>0</v>
          </cell>
          <cell r="U84">
            <v>76</v>
          </cell>
          <cell r="V84">
            <v>71</v>
          </cell>
          <cell r="W84" t="str">
            <v>자체 IP 보유와 판매 실적 보유 등 해당 시장에 대한 이해도가 높고 본 아이템 개발도 충분히 가능해 보임. 다만 개발 플랫폼에 대하 시장성 및 수익성 부분은 별개일 수 있다고 보여짐. 본 플랫폼에 대한 기능 효과성에 대한 실질적인 레퍼런스 확보가 선행되야 시장성을 판단할 수 있을 것으로 판단됨</v>
          </cell>
        </row>
        <row r="85">
          <cell r="B85">
            <v>20432573</v>
          </cell>
          <cell r="C85" t="str">
            <v>지역기반</v>
          </cell>
          <cell r="D85" t="str">
            <v>정보ㆍ통신3</v>
          </cell>
          <cell r="E85" t="str">
            <v>AI 기반 BIM 납품 검수, 문서 작성 자동화 솔루션</v>
          </cell>
          <cell r="F85" t="str">
            <v>153,500,000</v>
          </cell>
          <cell r="G85" t="str">
            <v>2</v>
          </cell>
          <cell r="H85" t="str">
            <v>초기</v>
          </cell>
          <cell r="I85" t="str">
            <v>청년</v>
          </cell>
          <cell r="J85">
            <v>0</v>
          </cell>
          <cell r="K85">
            <v>7</v>
          </cell>
          <cell r="L85">
            <v>7</v>
          </cell>
          <cell r="M85">
            <v>16</v>
          </cell>
          <cell r="N85">
            <v>16</v>
          </cell>
          <cell r="O85">
            <v>7</v>
          </cell>
          <cell r="P85">
            <v>7</v>
          </cell>
          <cell r="Q85">
            <v>13</v>
          </cell>
          <cell r="R85">
            <v>3</v>
          </cell>
          <cell r="S85">
            <v>76</v>
          </cell>
          <cell r="T85">
            <v>0</v>
          </cell>
          <cell r="U85">
            <v>76</v>
          </cell>
          <cell r="V85">
            <v>71</v>
          </cell>
          <cell r="W85" t="str">
            <v>기술적인 부분에 대해서는 실현가능성이 있어보이나, 매출 확보 및 지속 성장을 위한 판로개척 전략 부분은 보다 고도화 하여 준비할 필요가 있어보임</v>
          </cell>
        </row>
        <row r="86">
          <cell r="B86">
            <v>20416722</v>
          </cell>
          <cell r="C86" t="str">
            <v>지역기반</v>
          </cell>
          <cell r="D86" t="str">
            <v>정보ㆍ통신3</v>
          </cell>
          <cell r="E86" t="str">
            <v>실건물 기반 외벽 디자인 생성 및 시뮬레이션 AI 기술</v>
          </cell>
          <cell r="F86" t="str">
            <v>71,650,824</v>
          </cell>
          <cell r="G86" t="str">
            <v>4</v>
          </cell>
          <cell r="H86" t="str">
            <v>초기</v>
          </cell>
          <cell r="I86" t="str">
            <v>청년</v>
          </cell>
          <cell r="J86">
            <v>0</v>
          </cell>
          <cell r="K86">
            <v>7</v>
          </cell>
          <cell r="L86">
            <v>7</v>
          </cell>
          <cell r="M86">
            <v>15</v>
          </cell>
          <cell r="N86">
            <v>15</v>
          </cell>
          <cell r="O86">
            <v>7</v>
          </cell>
          <cell r="P86">
            <v>7</v>
          </cell>
          <cell r="Q86">
            <v>14</v>
          </cell>
          <cell r="R86">
            <v>4</v>
          </cell>
          <cell r="S86">
            <v>76</v>
          </cell>
          <cell r="T86">
            <v>0</v>
          </cell>
          <cell r="U86">
            <v>76</v>
          </cell>
          <cell r="V86">
            <v>71</v>
          </cell>
          <cell r="W86" t="str">
            <v>목표시장 반응과 구매의향과 관련한 내용, 수익모델에 대한 구체적인 내용, 시장진입 및 매출 등의 확보 가능성을 보여줄 수 있는 지표들이 필요해 보임</v>
          </cell>
        </row>
        <row r="87">
          <cell r="B87">
            <v>20427417</v>
          </cell>
          <cell r="C87" t="str">
            <v>지역기반</v>
          </cell>
          <cell r="D87" t="str">
            <v>정보ㆍ통신3</v>
          </cell>
          <cell r="E87" t="str">
            <v>AI 기반 기업 식사 운영 최적화를 위한 'Lunch-Govermance' SaaS 플랫폼</v>
          </cell>
          <cell r="F87" t="str">
            <v>21,712,085</v>
          </cell>
          <cell r="G87" t="str">
            <v>0</v>
          </cell>
          <cell r="H87" t="str">
            <v>초기</v>
          </cell>
          <cell r="I87" t="str">
            <v>청년</v>
          </cell>
          <cell r="J87">
            <v>0</v>
          </cell>
          <cell r="K87">
            <v>8</v>
          </cell>
          <cell r="L87">
            <v>8</v>
          </cell>
          <cell r="M87">
            <v>13</v>
          </cell>
          <cell r="N87">
            <v>13</v>
          </cell>
          <cell r="O87">
            <v>7</v>
          </cell>
          <cell r="P87">
            <v>7</v>
          </cell>
          <cell r="Q87">
            <v>14</v>
          </cell>
          <cell r="R87">
            <v>4</v>
          </cell>
          <cell r="S87">
            <v>74</v>
          </cell>
          <cell r="T87">
            <v>2</v>
          </cell>
          <cell r="U87">
            <v>76</v>
          </cell>
          <cell r="V87">
            <v>71</v>
          </cell>
          <cell r="W87" t="str">
            <v>B2B 대상 식사 공급망 솔루션으로 경쟁제품 대비 차별화 포지셔닝은 잘 수립하였음. 시장성 검증을 위한 파일럿 확보와 적용을 통한 성과 창출 결과치와 잠재적 수요기반 영업전략에 대한 부분들이 준비가 되면 좋을 것임</v>
          </cell>
        </row>
        <row r="88">
          <cell r="B88">
            <v>20418433</v>
          </cell>
          <cell r="C88" t="str">
            <v>지역기반</v>
          </cell>
          <cell r="D88" t="str">
            <v>정보ㆍ통신3</v>
          </cell>
          <cell r="E88" t="str">
            <v>AI 동반자 기반 생활관리·정서지원 앱 'MyPeb(마이펩)' 고도화 및 사업화</v>
          </cell>
          <cell r="F88" t="str">
            <v>2,500,000</v>
          </cell>
          <cell r="G88" t="str">
            <v>1</v>
          </cell>
          <cell r="H88" t="str">
            <v>초기</v>
          </cell>
          <cell r="I88" t="str">
            <v>중장년</v>
          </cell>
          <cell r="J88">
            <v>0</v>
          </cell>
          <cell r="K88">
            <v>9</v>
          </cell>
          <cell r="L88">
            <v>7</v>
          </cell>
          <cell r="M88">
            <v>15</v>
          </cell>
          <cell r="N88">
            <v>15</v>
          </cell>
          <cell r="O88">
            <v>7</v>
          </cell>
          <cell r="P88">
            <v>6</v>
          </cell>
          <cell r="Q88">
            <v>14</v>
          </cell>
          <cell r="R88">
            <v>3</v>
          </cell>
          <cell r="S88">
            <v>76</v>
          </cell>
          <cell r="T88">
            <v>0</v>
          </cell>
          <cell r="U88">
            <v>76</v>
          </cell>
          <cell r="V88">
            <v>71</v>
          </cell>
          <cell r="W88" t="str">
            <v>개인의 외로룸을 해결해 줄 수 있는 서비스 시장은 앞으로 성장성이 높을 것으로 보임. 개발 진행도는 높은데 실제 시장에서의 검증은 필요함. 마케팅 경력을 최대한 활용하여 빠른 시간에 mvp 테스트를 진행하고 이를 사업화 가능성에 접목하여 어필하면 좋을 것임</v>
          </cell>
        </row>
        <row r="89">
          <cell r="B89">
            <v>20424289</v>
          </cell>
          <cell r="C89" t="str">
            <v>지역기반</v>
          </cell>
          <cell r="D89" t="str">
            <v>정보ㆍ통신3</v>
          </cell>
          <cell r="E89" t="str">
            <v>AI 기반 크리에이터·브랜드 협업 적합도 분석 및 매칭/리포트 서비스</v>
          </cell>
          <cell r="F89" t="str">
            <v>0</v>
          </cell>
          <cell r="G89" t="str">
            <v>0</v>
          </cell>
          <cell r="H89" t="str">
            <v>초기</v>
          </cell>
          <cell r="I89" t="str">
            <v>중장년</v>
          </cell>
          <cell r="J89">
            <v>0</v>
          </cell>
          <cell r="K89">
            <v>7</v>
          </cell>
          <cell r="L89">
            <v>7</v>
          </cell>
          <cell r="M89">
            <v>15</v>
          </cell>
          <cell r="N89">
            <v>15</v>
          </cell>
          <cell r="O89">
            <v>7</v>
          </cell>
          <cell r="P89">
            <v>7</v>
          </cell>
          <cell r="Q89">
            <v>14</v>
          </cell>
          <cell r="R89">
            <v>4</v>
          </cell>
          <cell r="S89">
            <v>76</v>
          </cell>
          <cell r="T89">
            <v>0</v>
          </cell>
          <cell r="U89">
            <v>76</v>
          </cell>
          <cell r="V89">
            <v>71</v>
          </cell>
          <cell r="W89" t="str">
            <v>poc 진행 등 시장성 검증 중에 있는 등 사업화가 잘 진행중인것으로 보임. 수익성 강화를 위한 수익모델에 대한 검증도 같이 진행되면 좋으며 이에 대한 성과 제시도 병행될 필요 있음</v>
          </cell>
        </row>
        <row r="90">
          <cell r="B90">
            <v>20415120</v>
          </cell>
          <cell r="C90" t="str">
            <v>지역기반</v>
          </cell>
          <cell r="D90" t="str">
            <v>정보ㆍ통신3</v>
          </cell>
          <cell r="E90" t="str">
            <v>멀티 에이전트(A2A) 기반 단톡방 문맥 개입형 하이퍼로컬 O2O 송객 비서 ‘Concierge’</v>
          </cell>
          <cell r="F90" t="str">
            <v>0</v>
          </cell>
          <cell r="G90" t="str">
            <v>0</v>
          </cell>
          <cell r="H90" t="str">
            <v>도약</v>
          </cell>
          <cell r="I90" t="str">
            <v>중장년</v>
          </cell>
          <cell r="J90">
            <v>0</v>
          </cell>
          <cell r="K90">
            <v>7</v>
          </cell>
          <cell r="L90">
            <v>7</v>
          </cell>
          <cell r="M90">
            <v>14</v>
          </cell>
          <cell r="N90">
            <v>14</v>
          </cell>
          <cell r="O90">
            <v>8</v>
          </cell>
          <cell r="P90">
            <v>8</v>
          </cell>
          <cell r="Q90">
            <v>14</v>
          </cell>
          <cell r="R90">
            <v>4</v>
          </cell>
          <cell r="S90">
            <v>76</v>
          </cell>
          <cell r="T90">
            <v>0</v>
          </cell>
          <cell r="U90">
            <v>76</v>
          </cell>
          <cell r="V90">
            <v>71</v>
          </cell>
          <cell r="W90" t="str">
            <v>제안 아이템에 대한 실현가능성은 있어 보이나 비즈니스 측면에서의 사업화 전략은 구체적으로 보완될 필요 있음</v>
          </cell>
        </row>
        <row r="91">
          <cell r="B91">
            <v>20426845</v>
          </cell>
          <cell r="C91" t="str">
            <v>지역기반</v>
          </cell>
          <cell r="D91" t="str">
            <v>정보ㆍ통신3</v>
          </cell>
          <cell r="E91" t="str">
            <v>프로야구 팀스피릿 매니저</v>
          </cell>
          <cell r="F91" t="str">
            <v>0</v>
          </cell>
          <cell r="G91" t="str">
            <v>4</v>
          </cell>
          <cell r="H91" t="str">
            <v>도약</v>
          </cell>
          <cell r="I91" t="str">
            <v>중장년</v>
          </cell>
          <cell r="J91">
            <v>0</v>
          </cell>
          <cell r="K91">
            <v>7</v>
          </cell>
          <cell r="L91">
            <v>7</v>
          </cell>
          <cell r="M91">
            <v>14</v>
          </cell>
          <cell r="N91">
            <v>14</v>
          </cell>
          <cell r="O91">
            <v>8</v>
          </cell>
          <cell r="P91">
            <v>8</v>
          </cell>
          <cell r="Q91">
            <v>14</v>
          </cell>
          <cell r="R91">
            <v>4</v>
          </cell>
          <cell r="S91">
            <v>76</v>
          </cell>
          <cell r="T91">
            <v>0</v>
          </cell>
          <cell r="U91">
            <v>76</v>
          </cell>
          <cell r="V91">
            <v>71</v>
          </cell>
          <cell r="W91" t="str">
            <v>창업아이템 실현 및 구체화 방안에 있어서 보다 구체적이고 개발관점에서의 세부적인 방법들이 추가될 필요가 있음</v>
          </cell>
        </row>
        <row r="92">
          <cell r="B92">
            <v>20415305</v>
          </cell>
          <cell r="C92" t="str">
            <v>지역기반</v>
          </cell>
          <cell r="D92" t="str">
            <v>정보ㆍ통신3</v>
          </cell>
          <cell r="E92" t="str">
            <v>사생활 침해 없는 비식별 스켈레톤 AI 기반, 시니어 낙상 사고 ‘골든타임’ 확보 솔루션 ‘안심ON’</v>
          </cell>
          <cell r="F92" t="str">
            <v>0</v>
          </cell>
          <cell r="G92" t="str">
            <v>0</v>
          </cell>
          <cell r="H92" t="str">
            <v>예비</v>
          </cell>
          <cell r="I92" t="str">
            <v>중장년</v>
          </cell>
          <cell r="J92">
            <v>0</v>
          </cell>
          <cell r="K92">
            <v>8</v>
          </cell>
          <cell r="L92">
            <v>7</v>
          </cell>
          <cell r="M92">
            <v>17</v>
          </cell>
          <cell r="N92">
            <v>15</v>
          </cell>
          <cell r="O92">
            <v>5</v>
          </cell>
          <cell r="P92">
            <v>6</v>
          </cell>
          <cell r="Q92">
            <v>14</v>
          </cell>
          <cell r="R92">
            <v>3</v>
          </cell>
          <cell r="S92">
            <v>75</v>
          </cell>
          <cell r="T92">
            <v>0</v>
          </cell>
          <cell r="U92">
            <v>75</v>
          </cell>
          <cell r="V92">
            <v>85</v>
          </cell>
          <cell r="W92" t="str">
            <v>기존 시장진입자 등 경쟁사 분석이 보다 세세하게 분석하여 자사의 시장성을 강조할 필요가 있으며, 매출확보 계획에 대해서도 구체적으로 작성될 필요성 있음</v>
          </cell>
        </row>
        <row r="93">
          <cell r="B93">
            <v>20426336</v>
          </cell>
          <cell r="C93" t="str">
            <v>지역기반</v>
          </cell>
          <cell r="D93" t="str">
            <v>정보ㆍ통신3</v>
          </cell>
          <cell r="E93" t="str">
            <v>공간 디자인 콘테스트 플랫폼 및 디자이너를 위한  AI 기반 가구·제품 Image to 3D 서비스</v>
          </cell>
          <cell r="F93" t="str">
            <v>341,000,000</v>
          </cell>
          <cell r="G93" t="str">
            <v>2</v>
          </cell>
          <cell r="H93" t="str">
            <v>초기</v>
          </cell>
          <cell r="I93" t="str">
            <v>청년</v>
          </cell>
          <cell r="J93">
            <v>0</v>
          </cell>
          <cell r="K93">
            <v>7</v>
          </cell>
          <cell r="L93">
            <v>7</v>
          </cell>
          <cell r="M93">
            <v>14</v>
          </cell>
          <cell r="N93">
            <v>14</v>
          </cell>
          <cell r="O93">
            <v>8</v>
          </cell>
          <cell r="P93">
            <v>7</v>
          </cell>
          <cell r="Q93">
            <v>14</v>
          </cell>
          <cell r="R93">
            <v>4</v>
          </cell>
          <cell r="S93">
            <v>75</v>
          </cell>
          <cell r="T93">
            <v>0</v>
          </cell>
          <cell r="U93">
            <v>75</v>
          </cell>
          <cell r="V93">
            <v>85</v>
          </cell>
          <cell r="W93" t="str">
            <v>기존 인테리어 사업분야에서의 어느정도 성장성은 보유하고 있는 것으로 보임. 제시한 아이템에 대한 시장성 체크를 위해서는 빠른 mvp를 통한 레퍼런스 확보가 중요해 보임</v>
          </cell>
        </row>
        <row r="94">
          <cell r="B94">
            <v>20426881</v>
          </cell>
          <cell r="C94" t="str">
            <v>지역기반</v>
          </cell>
          <cell r="D94" t="str">
            <v>정보ㆍ통신3</v>
          </cell>
          <cell r="E94" t="str">
            <v>중소기업을 위한 AI 업무 자동화 생성 플랫폼</v>
          </cell>
          <cell r="F94" t="str">
            <v>150,000,000</v>
          </cell>
          <cell r="G94" t="str">
            <v>6</v>
          </cell>
          <cell r="H94" t="str">
            <v>초기</v>
          </cell>
          <cell r="I94" t="str">
            <v>청년</v>
          </cell>
          <cell r="J94">
            <v>0</v>
          </cell>
          <cell r="K94">
            <v>8</v>
          </cell>
          <cell r="L94">
            <v>8</v>
          </cell>
          <cell r="M94">
            <v>14</v>
          </cell>
          <cell r="N94">
            <v>14</v>
          </cell>
          <cell r="O94">
            <v>7</v>
          </cell>
          <cell r="P94">
            <v>6</v>
          </cell>
          <cell r="Q94">
            <v>14</v>
          </cell>
          <cell r="R94">
            <v>4</v>
          </cell>
          <cell r="S94">
            <v>75</v>
          </cell>
          <cell r="T94">
            <v>0</v>
          </cell>
          <cell r="U94">
            <v>75</v>
          </cell>
          <cell r="V94">
            <v>85</v>
          </cell>
          <cell r="W94" t="str">
            <v>다양한 유사 아이템의 경쟁자들이 많은데 시장성을 설득하기 위해서는 다수의 레퍼런스 확보가 중요할 것으로 보임</v>
          </cell>
        </row>
        <row r="95">
          <cell r="B95">
            <v>20423304</v>
          </cell>
          <cell r="C95" t="str">
            <v>지역기반</v>
          </cell>
          <cell r="D95" t="str">
            <v>정보ㆍ통신3</v>
          </cell>
          <cell r="E95" t="str">
            <v>[AI 스타일 복제] 기술이 적용된 영상 전문가를 위한  ‘IP자산화’ 및 편집 자동화 엔진</v>
          </cell>
          <cell r="F95" t="str">
            <v>0</v>
          </cell>
          <cell r="G95" t="str">
            <v>0</v>
          </cell>
          <cell r="H95" t="str">
            <v>예비</v>
          </cell>
          <cell r="I95" t="str">
            <v>청년</v>
          </cell>
          <cell r="J95">
            <v>0</v>
          </cell>
          <cell r="K95">
            <v>6</v>
          </cell>
          <cell r="L95">
            <v>7</v>
          </cell>
          <cell r="M95">
            <v>15</v>
          </cell>
          <cell r="N95">
            <v>12</v>
          </cell>
          <cell r="O95">
            <v>7</v>
          </cell>
          <cell r="P95">
            <v>7</v>
          </cell>
          <cell r="Q95">
            <v>14</v>
          </cell>
          <cell r="R95">
            <v>4</v>
          </cell>
          <cell r="S95">
            <v>72</v>
          </cell>
          <cell r="T95">
            <v>2</v>
          </cell>
          <cell r="U95">
            <v>74</v>
          </cell>
          <cell r="V95">
            <v>88</v>
          </cell>
          <cell r="W95" t="str">
            <v>현장 니즈 기반의 아이템 구상이 좋으나, 실제 실현가능성 및 제공서비스에 대한 내용 제시가 다소 부족하여 실현가능여부 및 지속성장성에 대한 판단이 어려움</v>
          </cell>
        </row>
        <row r="96">
          <cell r="B96">
            <v>20426287</v>
          </cell>
          <cell r="C96" t="str">
            <v>지역기반</v>
          </cell>
          <cell r="D96" t="str">
            <v>정보ㆍ통신3</v>
          </cell>
          <cell r="E96" t="str">
            <v>탭키(TAPKEY)</v>
          </cell>
          <cell r="F96" t="str">
            <v>0</v>
          </cell>
          <cell r="G96" t="str">
            <v>0</v>
          </cell>
          <cell r="H96" t="str">
            <v>예비</v>
          </cell>
          <cell r="I96" t="str">
            <v>청년</v>
          </cell>
          <cell r="J96">
            <v>0</v>
          </cell>
          <cell r="K96">
            <v>8</v>
          </cell>
          <cell r="L96">
            <v>8</v>
          </cell>
          <cell r="M96">
            <v>13</v>
          </cell>
          <cell r="N96">
            <v>13</v>
          </cell>
          <cell r="O96">
            <v>7</v>
          </cell>
          <cell r="P96">
            <v>7</v>
          </cell>
          <cell r="Q96">
            <v>13</v>
          </cell>
          <cell r="R96">
            <v>3</v>
          </cell>
          <cell r="S96">
            <v>72</v>
          </cell>
          <cell r="T96">
            <v>2</v>
          </cell>
          <cell r="U96">
            <v>74</v>
          </cell>
          <cell r="V96">
            <v>88</v>
          </cell>
          <cell r="W96" t="str">
            <v>각 단계별 서비스 제공 내용, 유사 서비스 대비 특장점, 판로개척 방안 등이 보다 구체적일 필요 있음</v>
          </cell>
        </row>
        <row r="97">
          <cell r="B97">
            <v>20426088</v>
          </cell>
          <cell r="C97" t="str">
            <v>지역기반</v>
          </cell>
          <cell r="D97" t="str">
            <v>정보ㆍ통신3</v>
          </cell>
          <cell r="E97" t="str">
            <v>팬덤 참여형 Multi-modal AI 아이돌 서바이벌 스트리밍 플랫폼 “ERROR404”</v>
          </cell>
          <cell r="F97" t="str">
            <v>0</v>
          </cell>
          <cell r="G97" t="str">
            <v>0</v>
          </cell>
          <cell r="H97" t="str">
            <v>예비</v>
          </cell>
          <cell r="I97" t="str">
            <v>중장년</v>
          </cell>
          <cell r="J97">
            <v>0</v>
          </cell>
          <cell r="K97">
            <v>8</v>
          </cell>
          <cell r="L97">
            <v>8</v>
          </cell>
          <cell r="M97">
            <v>13</v>
          </cell>
          <cell r="N97">
            <v>12</v>
          </cell>
          <cell r="O97">
            <v>8</v>
          </cell>
          <cell r="P97">
            <v>8</v>
          </cell>
          <cell r="Q97">
            <v>14</v>
          </cell>
          <cell r="R97">
            <v>3</v>
          </cell>
          <cell r="S97">
            <v>74</v>
          </cell>
          <cell r="T97">
            <v>0</v>
          </cell>
          <cell r="U97">
            <v>74</v>
          </cell>
          <cell r="V97">
            <v>88</v>
          </cell>
          <cell r="W97" t="str">
            <v>레퍼런스 확보를 통한 시장진입 계획 및 성장 로드맵을 정량적 지표를 기반으로 작성될 필요있음</v>
          </cell>
        </row>
        <row r="98">
          <cell r="B98">
            <v>20428431</v>
          </cell>
          <cell r="C98" t="str">
            <v>지역기반</v>
          </cell>
          <cell r="D98" t="str">
            <v>정보ㆍ통신3</v>
          </cell>
          <cell r="E98" t="str">
            <v>AI 외형 분석기반 반려동물 개체식별 및 펫-핀테크 플랫폼 ‘포옹(paw-on)’</v>
          </cell>
          <cell r="F98" t="str">
            <v>0</v>
          </cell>
          <cell r="G98" t="str">
            <v>0</v>
          </cell>
          <cell r="H98" t="str">
            <v>예비</v>
          </cell>
          <cell r="I98" t="str">
            <v>중장년</v>
          </cell>
          <cell r="J98">
            <v>0</v>
          </cell>
          <cell r="K98">
            <v>8</v>
          </cell>
          <cell r="L98">
            <v>8</v>
          </cell>
          <cell r="M98">
            <v>14</v>
          </cell>
          <cell r="N98">
            <v>14</v>
          </cell>
          <cell r="O98">
            <v>7</v>
          </cell>
          <cell r="P98">
            <v>7</v>
          </cell>
          <cell r="Q98">
            <v>13</v>
          </cell>
          <cell r="R98">
            <v>3</v>
          </cell>
          <cell r="S98">
            <v>74</v>
          </cell>
          <cell r="T98">
            <v>0</v>
          </cell>
          <cell r="U98">
            <v>74</v>
          </cell>
          <cell r="V98">
            <v>88</v>
          </cell>
          <cell r="W98" t="str">
            <v>펫시장에 대한 현황 분석과 경쟁사 분석은 비교적 잘 되어 있음. 시장성 측면에서의 고객확보 및 판로개척 부분에 있어서 우리 기업만의 강점을 최대한 가져갈 필요가 있음</v>
          </cell>
        </row>
        <row r="99">
          <cell r="B99">
            <v>20409364</v>
          </cell>
          <cell r="C99" t="str">
            <v>지역기반</v>
          </cell>
          <cell r="D99" t="str">
            <v>정보ㆍ통신7</v>
          </cell>
          <cell r="E99" t="str">
            <v>공간정보 기반의 산업현장 안전관리 시스템 개발 및 사업화</v>
          </cell>
          <cell r="F99" t="str">
            <v>0</v>
          </cell>
          <cell r="G99" t="str">
            <v>0</v>
          </cell>
          <cell r="H99" t="str">
            <v>예비</v>
          </cell>
          <cell r="I99" t="str">
            <v>중장년</v>
          </cell>
          <cell r="J99">
            <v>0</v>
          </cell>
          <cell r="K99">
            <v>8</v>
          </cell>
          <cell r="L99">
            <v>8</v>
          </cell>
          <cell r="M99">
            <v>13</v>
          </cell>
          <cell r="N99">
            <v>13</v>
          </cell>
          <cell r="O99">
            <v>8</v>
          </cell>
          <cell r="P99">
            <v>7</v>
          </cell>
          <cell r="Q99">
            <v>14</v>
          </cell>
          <cell r="R99">
            <v>3</v>
          </cell>
          <cell r="S99">
            <v>74</v>
          </cell>
          <cell r="T99">
            <v>0</v>
          </cell>
          <cell r="U99">
            <v>74</v>
          </cell>
          <cell r="V99">
            <v>88</v>
          </cell>
          <cell r="W99" t="str">
            <v>산업현장에서 필요한 아이템으로 니즈 있어보임. 필요성과 동기 부분은 좋으나 사업화를 이뤄내기 위한 창업아이템 실현 및 구체화/고도화 방안에 있어서 단계별로 보다 구체적인 방법과 계획이 제시가 되어야 함</v>
          </cell>
        </row>
        <row r="100">
          <cell r="B100">
            <v>20429021</v>
          </cell>
          <cell r="C100" t="str">
            <v>지역기반</v>
          </cell>
          <cell r="D100" t="str">
            <v>정보ㆍ통신3</v>
          </cell>
          <cell r="E100" t="str">
            <v>기업 분석데이터를 바탕으로 분석형 AI 및 LLM이 적용된 B2B기업 중개플랫폼</v>
          </cell>
          <cell r="F100" t="str">
            <v>0</v>
          </cell>
          <cell r="G100" t="str">
            <v>0</v>
          </cell>
          <cell r="H100" t="str">
            <v>초기</v>
          </cell>
          <cell r="I100" t="str">
            <v>청년</v>
          </cell>
          <cell r="J100">
            <v>0</v>
          </cell>
          <cell r="K100">
            <v>7</v>
          </cell>
          <cell r="L100">
            <v>7</v>
          </cell>
          <cell r="M100">
            <v>15</v>
          </cell>
          <cell r="N100">
            <v>15</v>
          </cell>
          <cell r="O100">
            <v>7</v>
          </cell>
          <cell r="P100">
            <v>7</v>
          </cell>
          <cell r="Q100">
            <v>13</v>
          </cell>
          <cell r="R100">
            <v>3</v>
          </cell>
          <cell r="S100">
            <v>74</v>
          </cell>
          <cell r="T100">
            <v>0</v>
          </cell>
          <cell r="U100">
            <v>74</v>
          </cell>
          <cell r="V100">
            <v>88</v>
          </cell>
          <cell r="W100" t="str">
            <v>mvp를 통한 레퍼런스 확보 등의 시장 경쟁력 검증이 필요해 보이며, 유사 서비스들에 대한 분석 기반 자사의 특화된 강점이 어필 되면 좋음</v>
          </cell>
        </row>
        <row r="101">
          <cell r="B101">
            <v>20413236</v>
          </cell>
          <cell r="C101" t="str">
            <v>지역기반</v>
          </cell>
          <cell r="D101" t="str">
            <v>정보ㆍ통신3</v>
          </cell>
          <cell r="E101" t="str">
            <v>인간 행동 기반으로 한 업무 자동화 AI 에이전트 (TaskSynapse AI)</v>
          </cell>
          <cell r="F101" t="str">
            <v>90,000,000</v>
          </cell>
          <cell r="G101" t="str">
            <v>1</v>
          </cell>
          <cell r="H101" t="str">
            <v>초기</v>
          </cell>
          <cell r="I101" t="str">
            <v>중장년</v>
          </cell>
          <cell r="J101">
            <v>0</v>
          </cell>
          <cell r="K101">
            <v>7</v>
          </cell>
          <cell r="L101">
            <v>7</v>
          </cell>
          <cell r="M101">
            <v>15</v>
          </cell>
          <cell r="N101">
            <v>13</v>
          </cell>
          <cell r="O101">
            <v>7</v>
          </cell>
          <cell r="P101">
            <v>7</v>
          </cell>
          <cell r="Q101">
            <v>14</v>
          </cell>
          <cell r="R101">
            <v>4</v>
          </cell>
          <cell r="S101">
            <v>74</v>
          </cell>
          <cell r="T101">
            <v>0</v>
          </cell>
          <cell r="U101">
            <v>74</v>
          </cell>
          <cell r="V101">
            <v>88</v>
          </cell>
          <cell r="W101" t="str">
            <v>중소중견대기업 대상 우선 순위를 통한 판로개척 전략을 구분하여 짜는것이 필요해 보이며, 1차 타겟층에 대한 레퍼런스 확보가 다수 필요해 보임. 기존 유사 서비스 대비 자사의 시장성 검증및 강점 부각이 필요함</v>
          </cell>
        </row>
        <row r="102">
          <cell r="B102">
            <v>20411834</v>
          </cell>
          <cell r="C102" t="str">
            <v>지역기반</v>
          </cell>
          <cell r="D102" t="str">
            <v>정보ㆍ통신3</v>
          </cell>
          <cell r="E102" t="str">
            <v>초간편+고효율+저비용 지도 기반 숏폼 마케팅 솔루션 &amp;quot;JUSTREET&amp;quot;</v>
          </cell>
          <cell r="F102" t="str">
            <v>260,000</v>
          </cell>
          <cell r="G102" t="str">
            <v>3</v>
          </cell>
          <cell r="H102" t="str">
            <v>초기</v>
          </cell>
          <cell r="I102" t="str">
            <v>중장년</v>
          </cell>
          <cell r="J102">
            <v>0</v>
          </cell>
          <cell r="K102">
            <v>7</v>
          </cell>
          <cell r="L102">
            <v>7</v>
          </cell>
          <cell r="M102">
            <v>14</v>
          </cell>
          <cell r="N102">
            <v>14</v>
          </cell>
          <cell r="O102">
            <v>7</v>
          </cell>
          <cell r="P102">
            <v>7</v>
          </cell>
          <cell r="Q102">
            <v>14</v>
          </cell>
          <cell r="R102">
            <v>4</v>
          </cell>
          <cell r="S102">
            <v>74</v>
          </cell>
          <cell r="T102">
            <v>0</v>
          </cell>
          <cell r="U102">
            <v>74</v>
          </cell>
          <cell r="V102">
            <v>88</v>
          </cell>
          <cell r="W102" t="str">
            <v>트렌드를 반영한 창업아이디어가 돋보이며, mvp 성과도 일부 나오고 있는 등 초기 시장진입 가능성은 높아 보이나 중장기적 생존 관점에서의 자사만의 진입장벽 구축을 위해 기술적인 부분 등을 강화해 나갈 필요 있어 보임</v>
          </cell>
        </row>
        <row r="103">
          <cell r="B103">
            <v>20420619</v>
          </cell>
          <cell r="C103" t="str">
            <v>지역기반</v>
          </cell>
          <cell r="D103" t="str">
            <v>정보ㆍ통신3</v>
          </cell>
          <cell r="E103" t="str">
            <v>AI 기반 EFL 학습자 영어 읽기·쓰기 능력 자동 진단 플랫폼(BookWise Kids) 개발</v>
          </cell>
          <cell r="F103" t="str">
            <v>0</v>
          </cell>
          <cell r="G103" t="str">
            <v>1</v>
          </cell>
          <cell r="H103" t="str">
            <v>초기</v>
          </cell>
          <cell r="I103" t="str">
            <v>중장년</v>
          </cell>
          <cell r="J103">
            <v>0</v>
          </cell>
          <cell r="K103">
            <v>7</v>
          </cell>
          <cell r="L103">
            <v>7</v>
          </cell>
          <cell r="M103">
            <v>14</v>
          </cell>
          <cell r="N103">
            <v>14</v>
          </cell>
          <cell r="O103">
            <v>7</v>
          </cell>
          <cell r="P103">
            <v>7</v>
          </cell>
          <cell r="Q103">
            <v>14</v>
          </cell>
          <cell r="R103">
            <v>4</v>
          </cell>
          <cell r="S103">
            <v>74</v>
          </cell>
          <cell r="T103">
            <v>0</v>
          </cell>
          <cell r="U103">
            <v>74</v>
          </cell>
          <cell r="V103">
            <v>88</v>
          </cell>
          <cell r="W103" t="str">
            <v>프로토타입 검증에 대한 내용 및 효과에 대한 내용, 교재 개발 내용, 고도화 추진 내용 등에 대한 사항들이 보다 구체적으로 제시되면 사업성 검토에 도움이 될것으로 보임</v>
          </cell>
        </row>
        <row r="104">
          <cell r="B104">
            <v>20428269</v>
          </cell>
          <cell r="C104" t="str">
            <v>지역기반</v>
          </cell>
          <cell r="D104" t="str">
            <v>정보ㆍ통신3</v>
          </cell>
          <cell r="E104" t="str">
            <v>ISO 심사 데이터를 ESG ‘증거 데이터’로 자동 전환하여 중소기업의 공급망 실사 대응을 가능하게 하는 플랫폼 고도화</v>
          </cell>
          <cell r="F104" t="str">
            <v>65,000,000</v>
          </cell>
          <cell r="G104" t="str">
            <v>3</v>
          </cell>
          <cell r="H104" t="str">
            <v>초기</v>
          </cell>
          <cell r="I104" t="str">
            <v>중장년</v>
          </cell>
          <cell r="J104">
            <v>0</v>
          </cell>
          <cell r="K104">
            <v>7</v>
          </cell>
          <cell r="L104">
            <v>7</v>
          </cell>
          <cell r="M104">
            <v>13</v>
          </cell>
          <cell r="N104">
            <v>13</v>
          </cell>
          <cell r="O104">
            <v>8</v>
          </cell>
          <cell r="P104">
            <v>8</v>
          </cell>
          <cell r="Q104">
            <v>14</v>
          </cell>
          <cell r="R104">
            <v>4</v>
          </cell>
          <cell r="S104">
            <v>74</v>
          </cell>
          <cell r="T104">
            <v>0</v>
          </cell>
          <cell r="U104">
            <v>74</v>
          </cell>
          <cell r="V104">
            <v>88</v>
          </cell>
          <cell r="W104" t="str">
            <v>시장 분석과 고객 니즈에 따라 아이템 설정은 잘 하였음. 본 아이템의 실현가능성 여부 확인을 위한 구체화 고도화 방안에 있어서 보다 구체적이고 시각적으로 표현이 되면 좋을 것으로 보임</v>
          </cell>
        </row>
        <row r="105">
          <cell r="B105">
            <v>20426686</v>
          </cell>
          <cell r="C105" t="str">
            <v>지역기반</v>
          </cell>
          <cell r="D105" t="str">
            <v>정보ㆍ통신3</v>
          </cell>
          <cell r="E105" t="str">
            <v>AI 안전 필터링 및 딥러닝 에이전트 기술이 적용된 소형 크리에이터 커뮤니케이션 플랫폼</v>
          </cell>
          <cell r="F105" t="str">
            <v>250,454,545</v>
          </cell>
          <cell r="G105" t="str">
            <v>2</v>
          </cell>
          <cell r="H105" t="str">
            <v>초기</v>
          </cell>
          <cell r="I105" t="str">
            <v>중장년</v>
          </cell>
          <cell r="J105">
            <v>0</v>
          </cell>
          <cell r="K105">
            <v>8</v>
          </cell>
          <cell r="L105">
            <v>8</v>
          </cell>
          <cell r="M105">
            <v>14</v>
          </cell>
          <cell r="N105">
            <v>14</v>
          </cell>
          <cell r="O105">
            <v>7</v>
          </cell>
          <cell r="P105">
            <v>7</v>
          </cell>
          <cell r="Q105">
            <v>13</v>
          </cell>
          <cell r="R105">
            <v>3</v>
          </cell>
          <cell r="S105">
            <v>74</v>
          </cell>
          <cell r="T105">
            <v>0</v>
          </cell>
          <cell r="U105">
            <v>74</v>
          </cell>
          <cell r="V105">
            <v>88</v>
          </cell>
          <cell r="W105" t="str">
            <v>수익모델 로드맵과 마케팅 전략을 연결시킨 전략 제시로 사업성 강조 필요</v>
          </cell>
        </row>
        <row r="106">
          <cell r="B106">
            <v>20433017</v>
          </cell>
          <cell r="C106" t="str">
            <v>지역기반</v>
          </cell>
          <cell r="D106" t="str">
            <v>정보ㆍ통신3</v>
          </cell>
          <cell r="E106" t="str">
            <v>성형 후 피부 상태 분석 기반 AI 개인 맞춤 프로토콜 생성 및 효과 데이터 축적 시스템</v>
          </cell>
          <cell r="F106" t="str">
            <v>600,000</v>
          </cell>
          <cell r="G106" t="str">
            <v>1</v>
          </cell>
          <cell r="H106" t="str">
            <v>초기</v>
          </cell>
          <cell r="I106" t="str">
            <v>청년</v>
          </cell>
          <cell r="J106">
            <v>0</v>
          </cell>
          <cell r="K106">
            <v>7</v>
          </cell>
          <cell r="L106">
            <v>7</v>
          </cell>
          <cell r="M106">
            <v>14</v>
          </cell>
          <cell r="N106">
            <v>14</v>
          </cell>
          <cell r="O106">
            <v>7</v>
          </cell>
          <cell r="P106">
            <v>7</v>
          </cell>
          <cell r="Q106">
            <v>14</v>
          </cell>
          <cell r="R106">
            <v>4</v>
          </cell>
          <cell r="S106">
            <v>74</v>
          </cell>
          <cell r="T106">
            <v>0</v>
          </cell>
          <cell r="U106">
            <v>74</v>
          </cell>
          <cell r="V106">
            <v>88</v>
          </cell>
          <cell r="W106" t="str">
            <v>제품 추천 기준에 대한 기준점과 알고리즘 개발 방안 등 기술적인 부분에 있어서 각 구현필요 분야별로 구체적인 개발 방안 제시 필요</v>
          </cell>
        </row>
        <row r="107">
          <cell r="B107">
            <v>20401786</v>
          </cell>
          <cell r="C107" t="str">
            <v>지역기반</v>
          </cell>
          <cell r="D107" t="str">
            <v>정보ㆍ통신3</v>
          </cell>
          <cell r="E107" t="str">
            <v>머신비전 전용 데이터합성플랫폼 개발</v>
          </cell>
          <cell r="F107" t="str">
            <v>0</v>
          </cell>
          <cell r="G107" t="str">
            <v>1</v>
          </cell>
          <cell r="H107" t="str">
            <v>초기</v>
          </cell>
          <cell r="I107" t="str">
            <v>중장년</v>
          </cell>
          <cell r="J107">
            <v>0</v>
          </cell>
          <cell r="K107">
            <v>7</v>
          </cell>
          <cell r="L107">
            <v>7</v>
          </cell>
          <cell r="M107">
            <v>14</v>
          </cell>
          <cell r="N107">
            <v>14</v>
          </cell>
          <cell r="O107">
            <v>7</v>
          </cell>
          <cell r="P107">
            <v>7</v>
          </cell>
          <cell r="Q107">
            <v>14</v>
          </cell>
          <cell r="R107">
            <v>4</v>
          </cell>
          <cell r="S107">
            <v>74</v>
          </cell>
          <cell r="T107">
            <v>0</v>
          </cell>
          <cell r="U107">
            <v>74</v>
          </cell>
          <cell r="V107">
            <v>88</v>
          </cell>
          <cell r="W107" t="str">
            <v>거점확보, 네트워크 맠팅, 전시회 및 컨퍼런스 등의 판로개척 전략을 보다 세밀하게 단게별로 제시가 되면 좋을 것임</v>
          </cell>
        </row>
        <row r="108">
          <cell r="B108">
            <v>20414118</v>
          </cell>
          <cell r="C108" t="str">
            <v>지역기반</v>
          </cell>
          <cell r="D108" t="str">
            <v>정보ㆍ통신3</v>
          </cell>
          <cell r="E108" t="str">
            <v>LLM 기반 브리프 구조화·공정성 재랭킹 추천기술이 적용된  기업–크리에이터 협업 공정매칭·협업운영 자동화 마이크로 SaaS(FairMatch)</v>
          </cell>
          <cell r="F108" t="str">
            <v>10,000,000</v>
          </cell>
          <cell r="G108" t="str">
            <v>0</v>
          </cell>
          <cell r="H108" t="str">
            <v>초기</v>
          </cell>
          <cell r="I108" t="str">
            <v>청년</v>
          </cell>
          <cell r="J108">
            <v>0</v>
          </cell>
          <cell r="K108">
            <v>8</v>
          </cell>
          <cell r="L108">
            <v>8</v>
          </cell>
          <cell r="M108">
            <v>13</v>
          </cell>
          <cell r="N108">
            <v>13</v>
          </cell>
          <cell r="O108">
            <v>7</v>
          </cell>
          <cell r="P108">
            <v>7</v>
          </cell>
          <cell r="Q108">
            <v>14</v>
          </cell>
          <cell r="R108">
            <v>3</v>
          </cell>
          <cell r="S108">
            <v>73</v>
          </cell>
          <cell r="T108">
            <v>0</v>
          </cell>
          <cell r="U108">
            <v>73</v>
          </cell>
          <cell r="V108">
            <v>101</v>
          </cell>
          <cell r="W108" t="str">
            <v>실제 mvp  진행을 통해 고객 레퍼런스 다수 확보를 통한 시장성 검증이 필요해 보이는 단계임. 이를 기반으로 매출 확보 가능성을 어필하면 좋음</v>
          </cell>
        </row>
        <row r="109">
          <cell r="B109">
            <v>20422239</v>
          </cell>
          <cell r="C109" t="str">
            <v>지역기반</v>
          </cell>
          <cell r="D109" t="str">
            <v>정보ㆍ통신3</v>
          </cell>
          <cell r="E109" t="str">
            <v>AI 주도 게임 개발·운영 자동화 시스템 및 이를 활용한 게임 시리즈</v>
          </cell>
          <cell r="F109" t="str">
            <v>0</v>
          </cell>
          <cell r="G109" t="str">
            <v>0</v>
          </cell>
          <cell r="H109" t="str">
            <v>예비</v>
          </cell>
          <cell r="I109" t="str">
            <v>청년</v>
          </cell>
          <cell r="J109">
            <v>0</v>
          </cell>
          <cell r="K109">
            <v>7</v>
          </cell>
          <cell r="L109">
            <v>7</v>
          </cell>
          <cell r="M109">
            <v>14</v>
          </cell>
          <cell r="N109">
            <v>14</v>
          </cell>
          <cell r="O109">
            <v>7</v>
          </cell>
          <cell r="P109">
            <v>7</v>
          </cell>
          <cell r="Q109">
            <v>13</v>
          </cell>
          <cell r="R109">
            <v>3</v>
          </cell>
          <cell r="S109">
            <v>72</v>
          </cell>
          <cell r="T109">
            <v>0</v>
          </cell>
          <cell r="U109">
            <v>72</v>
          </cell>
          <cell r="V109">
            <v>102</v>
          </cell>
          <cell r="W109" t="str">
            <v>기술적인 부분에 대한 기술은 잘 되어 있으나, 사업화를 위한 초기 시장 진입 및 판로개척, 고객 확보 및 이를 통한 매출 확보 방안이 다소 아쉬움</v>
          </cell>
        </row>
        <row r="110">
          <cell r="B110">
            <v>20427699</v>
          </cell>
          <cell r="C110" t="str">
            <v>지역기반</v>
          </cell>
          <cell r="D110" t="str">
            <v>정보ㆍ통신3</v>
          </cell>
          <cell r="E110" t="str">
            <v>음원 표절 리스크를 해결하기 위한 AI 음원 유사도 분석 SW 개발</v>
          </cell>
          <cell r="F110" t="str">
            <v>0</v>
          </cell>
          <cell r="G110" t="str">
            <v>0</v>
          </cell>
          <cell r="H110" t="str">
            <v>예비</v>
          </cell>
          <cell r="I110" t="str">
            <v>청년</v>
          </cell>
          <cell r="J110">
            <v>0</v>
          </cell>
          <cell r="K110">
            <v>8</v>
          </cell>
          <cell r="L110">
            <v>8</v>
          </cell>
          <cell r="M110">
            <v>13</v>
          </cell>
          <cell r="N110">
            <v>13</v>
          </cell>
          <cell r="O110">
            <v>7</v>
          </cell>
          <cell r="P110">
            <v>7</v>
          </cell>
          <cell r="Q110">
            <v>13</v>
          </cell>
          <cell r="R110">
            <v>3</v>
          </cell>
          <cell r="S110">
            <v>72</v>
          </cell>
          <cell r="T110">
            <v>0</v>
          </cell>
          <cell r="U110">
            <v>72</v>
          </cell>
          <cell r="V110">
            <v>102</v>
          </cell>
          <cell r="W110" t="str">
            <v>개발 및 사업화 계획은 잘 수립이 되어 보임. 실제 시장에서의 검증을 통한 레퍼런스 확보 성과 지표가 추가되면 좋을 거임</v>
          </cell>
        </row>
        <row r="111">
          <cell r="B111">
            <v>20406311</v>
          </cell>
          <cell r="C111" t="str">
            <v>지역기반</v>
          </cell>
          <cell r="D111" t="str">
            <v>정보ㆍ통신3</v>
          </cell>
          <cell r="E111" t="str">
            <v>AI 성분 분석 기술이 적용된 반려묘 맞춤 사료/간식 큐레이션 플랫폼 inPAWmation</v>
          </cell>
          <cell r="F111" t="str">
            <v>0</v>
          </cell>
          <cell r="G111" t="str">
            <v>0</v>
          </cell>
          <cell r="H111" t="str">
            <v>예비</v>
          </cell>
          <cell r="I111" t="str">
            <v>청년</v>
          </cell>
          <cell r="J111">
            <v>0</v>
          </cell>
          <cell r="K111">
            <v>7</v>
          </cell>
          <cell r="L111">
            <v>7</v>
          </cell>
          <cell r="M111">
            <v>13</v>
          </cell>
          <cell r="N111">
            <v>13</v>
          </cell>
          <cell r="O111">
            <v>8</v>
          </cell>
          <cell r="P111">
            <v>8</v>
          </cell>
          <cell r="Q111">
            <v>13</v>
          </cell>
          <cell r="R111">
            <v>3</v>
          </cell>
          <cell r="S111">
            <v>72</v>
          </cell>
          <cell r="T111">
            <v>0</v>
          </cell>
          <cell r="U111">
            <v>72</v>
          </cell>
          <cell r="V111">
            <v>102</v>
          </cell>
          <cell r="W111" t="str">
            <v>아이디어는 좋으나 경쟁사 대비 차별성을 보다 데이터 기반으로 검증하여 우리 회사의 사업성을 높일 수 있는 특장점(기술, 서비스, 시장 등)을 명확히 가져가고 시장성을 높일 수 있는 전략 수립 필요</v>
          </cell>
        </row>
        <row r="112">
          <cell r="B112">
            <v>20402837</v>
          </cell>
          <cell r="C112" t="str">
            <v>지역기반</v>
          </cell>
          <cell r="D112" t="str">
            <v>정보ㆍ통신3</v>
          </cell>
          <cell r="E112" t="str">
            <v>1,024만 시니어(만 65세 이상)를 위한 라이프(병원 동행, 스마트 디바이스 학습 등)개선 어플리케이션</v>
          </cell>
          <cell r="F112" t="str">
            <v>0</v>
          </cell>
          <cell r="G112" t="str">
            <v>0</v>
          </cell>
          <cell r="H112" t="str">
            <v>예비</v>
          </cell>
          <cell r="I112" t="str">
            <v>청년</v>
          </cell>
          <cell r="J112">
            <v>0</v>
          </cell>
          <cell r="K112">
            <v>8</v>
          </cell>
          <cell r="L112">
            <v>8</v>
          </cell>
          <cell r="M112">
            <v>11</v>
          </cell>
          <cell r="N112">
            <v>11</v>
          </cell>
          <cell r="O112">
            <v>9</v>
          </cell>
          <cell r="P112">
            <v>9</v>
          </cell>
          <cell r="Q112">
            <v>13</v>
          </cell>
          <cell r="R112">
            <v>3</v>
          </cell>
          <cell r="S112">
            <v>72</v>
          </cell>
          <cell r="T112">
            <v>0</v>
          </cell>
          <cell r="U112">
            <v>72</v>
          </cell>
          <cell r="V112">
            <v>102</v>
          </cell>
          <cell r="W112" t="str">
            <v>기존 플레이어들의 사업성 및 제공 서비스를 면밀히 분석하여 우리기업만의 차별화된 특장점을 만드는 것이 가장 중요한 포인트로 보여짐.</v>
          </cell>
        </row>
        <row r="113">
          <cell r="B113">
            <v>20439620</v>
          </cell>
          <cell r="C113" t="str">
            <v>지역기반</v>
          </cell>
          <cell r="D113" t="str">
            <v>정보ㆍ통신3</v>
          </cell>
          <cell r="E113" t="str">
            <v>음악 창작자를 위한 AI 협업 및 포트폴리오 플랫폼, 위링크</v>
          </cell>
          <cell r="F113" t="str">
            <v>0</v>
          </cell>
          <cell r="G113" t="str">
            <v>0</v>
          </cell>
          <cell r="H113" t="str">
            <v>예비</v>
          </cell>
          <cell r="I113" t="str">
            <v>청년</v>
          </cell>
          <cell r="J113">
            <v>0</v>
          </cell>
          <cell r="K113">
            <v>8</v>
          </cell>
          <cell r="L113">
            <v>8</v>
          </cell>
          <cell r="M113">
            <v>13</v>
          </cell>
          <cell r="N113">
            <v>13</v>
          </cell>
          <cell r="O113">
            <v>7</v>
          </cell>
          <cell r="P113">
            <v>7</v>
          </cell>
          <cell r="Q113">
            <v>13</v>
          </cell>
          <cell r="R113">
            <v>3</v>
          </cell>
          <cell r="S113">
            <v>72</v>
          </cell>
          <cell r="T113">
            <v>0</v>
          </cell>
          <cell r="U113">
            <v>72</v>
          </cell>
          <cell r="V113">
            <v>102</v>
          </cell>
          <cell r="W113" t="str">
            <v>플랫폼 기술 및 구현 방안, 서비스 제공 흐름 등에 대한 내용 및 수익창출 방안 등이 다소 부족함</v>
          </cell>
        </row>
        <row r="114">
          <cell r="B114">
            <v>20431732</v>
          </cell>
          <cell r="C114" t="str">
            <v>지역기반</v>
          </cell>
          <cell r="D114" t="str">
            <v>정보ㆍ통신3</v>
          </cell>
          <cell r="E114" t="str">
            <v>오락에서 힐링까지, AI 기반 글로벌 K-사주 플랫폼</v>
          </cell>
          <cell r="F114" t="str">
            <v>50,000,000</v>
          </cell>
          <cell r="G114" t="str">
            <v>2</v>
          </cell>
          <cell r="H114" t="str">
            <v>초기</v>
          </cell>
          <cell r="I114" t="str">
            <v>청년</v>
          </cell>
          <cell r="J114">
            <v>0</v>
          </cell>
          <cell r="K114">
            <v>8</v>
          </cell>
          <cell r="L114">
            <v>8</v>
          </cell>
          <cell r="M114">
            <v>13</v>
          </cell>
          <cell r="N114">
            <v>13</v>
          </cell>
          <cell r="O114">
            <v>6</v>
          </cell>
          <cell r="P114">
            <v>6</v>
          </cell>
          <cell r="Q114">
            <v>14</v>
          </cell>
          <cell r="R114">
            <v>4</v>
          </cell>
          <cell r="S114">
            <v>72</v>
          </cell>
          <cell r="T114">
            <v>0</v>
          </cell>
          <cell r="U114">
            <v>72</v>
          </cell>
          <cell r="V114">
            <v>102</v>
          </cell>
          <cell r="W114" t="str">
            <v>사주의 글로벌화 컨셉이 좋고 충분히 서비스 실현까지 가능한 팀구성으로 보여짐. 서비스 콘텐츠에 대한 경쟁력을 보여줄 수 있는 부분과 국내 유명 사주 관련 서비스들과의 경쟁력 차별화 전략 등은 다소 아쉬워 시장성 판단이 다소 어려운 부분이 있음</v>
          </cell>
        </row>
        <row r="115">
          <cell r="B115">
            <v>20407210</v>
          </cell>
          <cell r="C115" t="str">
            <v>지역기반</v>
          </cell>
          <cell r="D115" t="str">
            <v>정보ㆍ통신3</v>
          </cell>
          <cell r="E115" t="str">
            <v>유아 발화(음성)·표준화 문진 결합 AI 재문진 기반 조기 선별(스크리닝) 기술 개발</v>
          </cell>
          <cell r="F115" t="str">
            <v>500,000,000</v>
          </cell>
          <cell r="G115" t="str">
            <v>2</v>
          </cell>
          <cell r="H115" t="str">
            <v>초기</v>
          </cell>
          <cell r="I115" t="str">
            <v>청년</v>
          </cell>
          <cell r="J115">
            <v>0</v>
          </cell>
          <cell r="K115">
            <v>8</v>
          </cell>
          <cell r="L115">
            <v>8</v>
          </cell>
          <cell r="M115">
            <v>13</v>
          </cell>
          <cell r="N115">
            <v>13</v>
          </cell>
          <cell r="O115">
            <v>6</v>
          </cell>
          <cell r="P115">
            <v>6</v>
          </cell>
          <cell r="Q115">
            <v>14</v>
          </cell>
          <cell r="R115">
            <v>4</v>
          </cell>
          <cell r="S115">
            <v>72</v>
          </cell>
          <cell r="T115">
            <v>0</v>
          </cell>
          <cell r="U115">
            <v>72</v>
          </cell>
          <cell r="V115">
            <v>102</v>
          </cell>
          <cell r="W115" t="str">
            <v>유아 정서발달장애 등 해당 시장에서 필요한 아이템으로 향후 시장확대 가능성도 높은 분야임. 현재 이분야를 선점하고 있는 업체는 크게 없는 상황으로 보유 인프라와 전문성을 바탕으로 적절한 시점에 추진하는 것으로 보임. 개발 이후 초기 시장 진입은 가능해 보이나 레퍼런스 확보를 통한 실질적인 성과들을 많이 보여주는 것이 필요해 보임</v>
          </cell>
        </row>
        <row r="116">
          <cell r="B116">
            <v>20413121</v>
          </cell>
          <cell r="C116" t="str">
            <v>지역기반</v>
          </cell>
          <cell r="D116" t="str">
            <v>정보ㆍ통신3</v>
          </cell>
          <cell r="E116" t="str">
            <v>글로벌 골프 시뮬레이터 시장 개척을 위한  AI 기반 초정밀 3D 골프 론치 모니터 국산화</v>
          </cell>
          <cell r="F116" t="str">
            <v>768,000,000</v>
          </cell>
          <cell r="G116" t="str">
            <v>3</v>
          </cell>
          <cell r="H116" t="str">
            <v>초기</v>
          </cell>
          <cell r="I116" t="str">
            <v>중장년</v>
          </cell>
          <cell r="J116">
            <v>0</v>
          </cell>
          <cell r="K116">
            <v>7</v>
          </cell>
          <cell r="L116">
            <v>7</v>
          </cell>
          <cell r="M116">
            <v>14</v>
          </cell>
          <cell r="N116">
            <v>14</v>
          </cell>
          <cell r="O116">
            <v>6</v>
          </cell>
          <cell r="P116">
            <v>6</v>
          </cell>
          <cell r="Q116">
            <v>14</v>
          </cell>
          <cell r="R116">
            <v>4</v>
          </cell>
          <cell r="S116">
            <v>72</v>
          </cell>
          <cell r="T116">
            <v>0</v>
          </cell>
          <cell r="U116">
            <v>72</v>
          </cell>
          <cell r="V116">
            <v>102</v>
          </cell>
          <cell r="W116" t="str">
            <v>경쟁사 대비 차별성은 잘 제시하였고, 시장진입 가능성 높아 보이나 실질적인 판매와 지속적인 매출 확보를 위한 고객 확보 및 판로개척 방안에 대해 기존 시장 진입자를 이길 수 있는 자사만의 전략 고민은 필요해 보임</v>
          </cell>
        </row>
        <row r="117">
          <cell r="B117">
            <v>20417374</v>
          </cell>
          <cell r="C117" t="str">
            <v>지역기반</v>
          </cell>
          <cell r="D117" t="str">
            <v>정보ㆍ통신3</v>
          </cell>
          <cell r="E117" t="str">
            <v xml:space="preserve">타투&amp;반영구 시술 산업 위생관리와 시술 기록 관리 플랫폼 서비스 </v>
          </cell>
          <cell r="F117" t="str">
            <v>13,353,000</v>
          </cell>
          <cell r="G117" t="str">
            <v>0</v>
          </cell>
          <cell r="H117" t="str">
            <v>초기</v>
          </cell>
          <cell r="I117" t="str">
            <v>중장년</v>
          </cell>
          <cell r="J117">
            <v>0</v>
          </cell>
          <cell r="K117">
            <v>7</v>
          </cell>
          <cell r="L117">
            <v>7</v>
          </cell>
          <cell r="M117">
            <v>13</v>
          </cell>
          <cell r="N117">
            <v>13</v>
          </cell>
          <cell r="O117">
            <v>7</v>
          </cell>
          <cell r="P117">
            <v>7</v>
          </cell>
          <cell r="Q117">
            <v>14</v>
          </cell>
          <cell r="R117">
            <v>4</v>
          </cell>
          <cell r="S117">
            <v>72</v>
          </cell>
          <cell r="T117">
            <v>0</v>
          </cell>
          <cell r="U117">
            <v>72</v>
          </cell>
          <cell r="V117">
            <v>102</v>
          </cell>
          <cell r="W117" t="str">
            <v>반영구 시술 교육기관 시장은 작아보이므로 지속 확장이 가능한 뷰티 분야 특화 CRM 솔루션으로의 포지셔닝을 확대해 나갈 수 있는 전략도 고민해볼 필요가 있음. 수익을 극대화 할 수 있는 수익모델은 필요해 보임</v>
          </cell>
        </row>
        <row r="118">
          <cell r="B118">
            <v>20428649</v>
          </cell>
          <cell r="C118" t="str">
            <v>지역기반</v>
          </cell>
          <cell r="D118" t="str">
            <v>정보ㆍ통신3</v>
          </cell>
          <cell r="E118" t="str">
            <v>LLM B2B·B2G 기반 비정형 예술 데이터 구조화 및 비즈니스 언어 번역을 통한 맞춤형 크리에이터 매칭 플랫폼</v>
          </cell>
          <cell r="F118" t="str">
            <v>0</v>
          </cell>
          <cell r="G118" t="str">
            <v>3</v>
          </cell>
          <cell r="H118" t="str">
            <v>초기</v>
          </cell>
          <cell r="I118" t="str">
            <v>중장년</v>
          </cell>
          <cell r="J118">
            <v>0</v>
          </cell>
          <cell r="K118">
            <v>7</v>
          </cell>
          <cell r="L118">
            <v>7</v>
          </cell>
          <cell r="M118">
            <v>15</v>
          </cell>
          <cell r="N118">
            <v>15</v>
          </cell>
          <cell r="O118">
            <v>6</v>
          </cell>
          <cell r="P118">
            <v>6</v>
          </cell>
          <cell r="Q118">
            <v>13</v>
          </cell>
          <cell r="R118">
            <v>3</v>
          </cell>
          <cell r="S118">
            <v>72</v>
          </cell>
          <cell r="T118">
            <v>0</v>
          </cell>
          <cell r="U118">
            <v>72</v>
          </cell>
          <cell r="V118">
            <v>102</v>
          </cell>
          <cell r="W118" t="str">
            <v>기술개발 계획 수립 및 추진 방안에 대해서는 잘 제시가 되어 있음. 매출 등 성과 창출 측면에서는 판로개척 및 고객 확보, 매출 확보 방안에 대한 로드맵 수립과 구체적인 근거 마련은 중요해 보임</v>
          </cell>
        </row>
        <row r="119">
          <cell r="B119">
            <v>20431207</v>
          </cell>
          <cell r="C119" t="str">
            <v>지역기반</v>
          </cell>
          <cell r="D119" t="str">
            <v>정보ㆍ통신3</v>
          </cell>
          <cell r="E119" t="str">
            <v>QR 주문기반 POS 연동형 외식매장 AI시스템 ‘Xorder’</v>
          </cell>
          <cell r="F119" t="str">
            <v>0</v>
          </cell>
          <cell r="G119" t="str">
            <v>0</v>
          </cell>
          <cell r="H119" t="str">
            <v>초기</v>
          </cell>
          <cell r="I119" t="str">
            <v>중장년</v>
          </cell>
          <cell r="J119">
            <v>0</v>
          </cell>
          <cell r="K119">
            <v>6</v>
          </cell>
          <cell r="L119">
            <v>6</v>
          </cell>
          <cell r="M119">
            <v>13</v>
          </cell>
          <cell r="N119">
            <v>13</v>
          </cell>
          <cell r="O119">
            <v>8</v>
          </cell>
          <cell r="P119">
            <v>8</v>
          </cell>
          <cell r="Q119">
            <v>14</v>
          </cell>
          <cell r="R119">
            <v>4</v>
          </cell>
          <cell r="S119">
            <v>72</v>
          </cell>
          <cell r="T119">
            <v>0</v>
          </cell>
          <cell r="U119">
            <v>72</v>
          </cell>
          <cell r="V119">
            <v>102</v>
          </cell>
          <cell r="W119" t="str">
            <v>사업화 가능성 판단을 위한 단게별 시장진입 방안을 보다 구체적으로 제시 필요</v>
          </cell>
        </row>
        <row r="120">
          <cell r="B120">
            <v>20425300</v>
          </cell>
          <cell r="C120" t="str">
            <v>지역기반</v>
          </cell>
          <cell r="D120" t="str">
            <v>정보ㆍ통신3</v>
          </cell>
          <cell r="E120" t="str">
            <v>단기임대 운영자를 위한 소모품 통합관리 및 자동발주 플랫폼 ‘Whimstay’</v>
          </cell>
          <cell r="F120" t="str">
            <v>3,000,000</v>
          </cell>
          <cell r="G120" t="str">
            <v>0</v>
          </cell>
          <cell r="H120" t="str">
            <v>도약</v>
          </cell>
          <cell r="I120" t="str">
            <v>중장년</v>
          </cell>
          <cell r="J120">
            <v>0</v>
          </cell>
          <cell r="K120">
            <v>8</v>
          </cell>
          <cell r="L120">
            <v>8</v>
          </cell>
          <cell r="M120">
            <v>11</v>
          </cell>
          <cell r="N120">
            <v>11</v>
          </cell>
          <cell r="O120">
            <v>8</v>
          </cell>
          <cell r="P120">
            <v>8</v>
          </cell>
          <cell r="Q120">
            <v>14</v>
          </cell>
          <cell r="R120">
            <v>4</v>
          </cell>
          <cell r="S120">
            <v>72</v>
          </cell>
          <cell r="T120">
            <v>0</v>
          </cell>
          <cell r="U120">
            <v>72</v>
          </cell>
          <cell r="V120">
            <v>102</v>
          </cell>
          <cell r="W120" t="str">
            <v>서비스 개발 시 운영 효율성이 높아지고 사업성 있을 것으로 보이나 실현을 위한 구체적인 계획과 전략 제시가 다소 부족함</v>
          </cell>
        </row>
        <row r="121">
          <cell r="B121">
            <v>20400322</v>
          </cell>
          <cell r="C121" t="str">
            <v>지역기반</v>
          </cell>
          <cell r="D121" t="str">
            <v>정보ㆍ통신3</v>
          </cell>
          <cell r="E121" t="str">
            <v>AI 비전 인식 기반 시니어 신체 데이터 분석을 통한 개인 맞춤형 방문 이미용 케어 플랫폼</v>
          </cell>
          <cell r="F121" t="str">
            <v>138,076,812</v>
          </cell>
          <cell r="G121" t="str">
            <v>2</v>
          </cell>
          <cell r="H121" t="str">
            <v>도약</v>
          </cell>
          <cell r="I121" t="str">
            <v>청년</v>
          </cell>
          <cell r="J121">
            <v>0</v>
          </cell>
          <cell r="K121">
            <v>7</v>
          </cell>
          <cell r="L121">
            <v>7</v>
          </cell>
          <cell r="M121">
            <v>12</v>
          </cell>
          <cell r="N121">
            <v>12</v>
          </cell>
          <cell r="O121">
            <v>8</v>
          </cell>
          <cell r="P121">
            <v>8</v>
          </cell>
          <cell r="Q121">
            <v>14</v>
          </cell>
          <cell r="R121">
            <v>4</v>
          </cell>
          <cell r="S121">
            <v>72</v>
          </cell>
          <cell r="T121">
            <v>0</v>
          </cell>
          <cell r="U121">
            <v>72</v>
          </cell>
          <cell r="V121">
            <v>102</v>
          </cell>
          <cell r="W121" t="str">
            <v>사업성 확인을 위한 비즈니스모델 기반의 수익창출 가능성에 대해 근거제시를 통한 사업성 어필이 필요</v>
          </cell>
        </row>
        <row r="122">
          <cell r="B122">
            <v>20429614</v>
          </cell>
          <cell r="C122" t="str">
            <v>지역기반</v>
          </cell>
          <cell r="D122" t="str">
            <v>정보ㆍ통신3</v>
          </cell>
          <cell r="E122" t="str">
            <v>생성형 AI 기반 호스트용 이벤트 운영 SaaS / 브랜드형 초대장 및 RSVP 운영 솔루션 ‘오오디너리 폼(Oordinary Form)’</v>
          </cell>
          <cell r="F122" t="str">
            <v>0</v>
          </cell>
          <cell r="G122" t="str">
            <v>0</v>
          </cell>
          <cell r="H122" t="str">
            <v>예비</v>
          </cell>
          <cell r="I122" t="str">
            <v>청년</v>
          </cell>
          <cell r="J122">
            <v>0</v>
          </cell>
          <cell r="K122">
            <v>8</v>
          </cell>
          <cell r="L122">
            <v>8</v>
          </cell>
          <cell r="M122">
            <v>12</v>
          </cell>
          <cell r="N122">
            <v>12</v>
          </cell>
          <cell r="O122">
            <v>7</v>
          </cell>
          <cell r="P122">
            <v>7</v>
          </cell>
          <cell r="Q122">
            <v>14</v>
          </cell>
          <cell r="R122">
            <v>3</v>
          </cell>
          <cell r="S122">
            <v>71</v>
          </cell>
          <cell r="T122">
            <v>0</v>
          </cell>
          <cell r="U122">
            <v>71</v>
          </cell>
          <cell r="V122">
            <v>115</v>
          </cell>
          <cell r="W122" t="str">
            <v>경험 기반의 사업화 추진방안이 좋음. 실제 사업화가 됐을때의 시장성 및 사업성 규모, 고객확보 가능성 등에 대한 내용과 제공 서비스에 대한 구조 등이 보다 구체적이면 좋음</v>
          </cell>
        </row>
        <row r="123">
          <cell r="B123">
            <v>20439498</v>
          </cell>
          <cell r="C123" t="str">
            <v>지역기반</v>
          </cell>
          <cell r="D123" t="str">
            <v>정보ㆍ통신3</v>
          </cell>
          <cell r="E123" t="str">
            <v>한국어 교원 피드백 결합형 AI 실전 말하기 한국어 학습 서비스</v>
          </cell>
          <cell r="F123" t="str">
            <v>0</v>
          </cell>
          <cell r="G123" t="str">
            <v>0</v>
          </cell>
          <cell r="H123" t="str">
            <v>예비</v>
          </cell>
          <cell r="I123" t="str">
            <v>청년</v>
          </cell>
          <cell r="J123">
            <v>0</v>
          </cell>
          <cell r="K123">
            <v>8</v>
          </cell>
          <cell r="L123">
            <v>8</v>
          </cell>
          <cell r="M123">
            <v>13</v>
          </cell>
          <cell r="N123">
            <v>11</v>
          </cell>
          <cell r="O123">
            <v>7</v>
          </cell>
          <cell r="P123">
            <v>7</v>
          </cell>
          <cell r="Q123">
            <v>14</v>
          </cell>
          <cell r="R123">
            <v>3</v>
          </cell>
          <cell r="S123">
            <v>71</v>
          </cell>
          <cell r="T123">
            <v>0</v>
          </cell>
          <cell r="U123">
            <v>71</v>
          </cell>
          <cell r="V123">
            <v>115</v>
          </cell>
          <cell r="W123" t="str">
            <v>외국인 학습자 확보를 통한 mvp테스트를 진행하고 있는  등 성과 발생가능성이 높으나 매출 증대 및 학생 수 확보, 고도화된 서비스 제공 방안에 대해서는 보다 구체적일 필요 있음</v>
          </cell>
        </row>
        <row r="124">
          <cell r="B124">
            <v>20423944</v>
          </cell>
          <cell r="C124" t="str">
            <v>지역기반</v>
          </cell>
          <cell r="D124" t="str">
            <v>정보ㆍ통신3</v>
          </cell>
          <cell r="E124" t="str">
            <v>AI 다국어 번역 기술이 적용된 외국인 노동자 정보 공유 플랫폼</v>
          </cell>
          <cell r="F124" t="str">
            <v>0</v>
          </cell>
          <cell r="G124" t="str">
            <v>0</v>
          </cell>
          <cell r="H124" t="str">
            <v>예비</v>
          </cell>
          <cell r="I124" t="str">
            <v>청년</v>
          </cell>
          <cell r="J124">
            <v>0</v>
          </cell>
          <cell r="K124">
            <v>9</v>
          </cell>
          <cell r="L124">
            <v>9</v>
          </cell>
          <cell r="M124">
            <v>11</v>
          </cell>
          <cell r="N124">
            <v>11</v>
          </cell>
          <cell r="O124">
            <v>8</v>
          </cell>
          <cell r="P124">
            <v>8</v>
          </cell>
          <cell r="Q124">
            <v>12</v>
          </cell>
          <cell r="R124">
            <v>3</v>
          </cell>
          <cell r="S124">
            <v>71</v>
          </cell>
          <cell r="T124">
            <v>0</v>
          </cell>
          <cell r="U124">
            <v>71</v>
          </cell>
          <cell r="V124">
            <v>115</v>
          </cell>
          <cell r="W124" t="str">
            <v>외국인 노동자 시장에 대한 조사는 잘 진행되어 있음. 진입하고자 하는 시장은 향후 성장성이 높지만 사업화에 있어서는 다소 난이도가 있는 분야임. 해당 시장에서의 시장진입과 더불어 리딩 기업이 될 수 있는 체계적인 전략 수립은 필요해 보임</v>
          </cell>
        </row>
        <row r="125">
          <cell r="B125">
            <v>20429846</v>
          </cell>
          <cell r="C125" t="str">
            <v>지역기반</v>
          </cell>
          <cell r="D125" t="str">
            <v>정보ㆍ통신3</v>
          </cell>
          <cell r="E125" t="str">
            <v>전문가 검증 기반 초개인화 입시 콘텐츠 큐레이션 플랫폼 '꿈대로'</v>
          </cell>
          <cell r="F125" t="str">
            <v>138,000,000</v>
          </cell>
          <cell r="G125" t="str">
            <v>3</v>
          </cell>
          <cell r="H125" t="str">
            <v>초기</v>
          </cell>
          <cell r="I125" t="str">
            <v>중장년</v>
          </cell>
          <cell r="J125">
            <v>0</v>
          </cell>
          <cell r="K125">
            <v>8</v>
          </cell>
          <cell r="L125">
            <v>8</v>
          </cell>
          <cell r="M125">
            <v>12</v>
          </cell>
          <cell r="N125">
            <v>12</v>
          </cell>
          <cell r="O125">
            <v>8</v>
          </cell>
          <cell r="P125">
            <v>6</v>
          </cell>
          <cell r="Q125">
            <v>14</v>
          </cell>
          <cell r="R125">
            <v>3</v>
          </cell>
          <cell r="S125">
            <v>71</v>
          </cell>
          <cell r="T125">
            <v>0</v>
          </cell>
          <cell r="U125">
            <v>71</v>
          </cell>
          <cell r="V125">
            <v>115</v>
          </cell>
          <cell r="W125" t="str">
            <v>개발하고자 하는 큐레이션 플랫폼에 대해 구체적인 개발 방법 및 계획, 서비스 플로우 등 세부적인 사항들이 제시가 되야 할 필요성 있음</v>
          </cell>
        </row>
        <row r="126">
          <cell r="B126">
            <v>20413485</v>
          </cell>
          <cell r="C126" t="str">
            <v>지역기반</v>
          </cell>
          <cell r="D126" t="str">
            <v>정보ㆍ통신3</v>
          </cell>
          <cell r="E126" t="str">
            <v>[과제번호 20413485]-AI 기반 패션 브랜드 콘텐츠 제작 및 운영 시스템</v>
          </cell>
          <cell r="F126" t="str">
            <v>0</v>
          </cell>
          <cell r="G126" t="str">
            <v>0</v>
          </cell>
          <cell r="H126" t="str">
            <v>예비</v>
          </cell>
          <cell r="I126" t="str">
            <v>청년</v>
          </cell>
          <cell r="J126">
            <v>0</v>
          </cell>
          <cell r="K126">
            <v>7</v>
          </cell>
          <cell r="L126">
            <v>7</v>
          </cell>
          <cell r="M126">
            <v>13</v>
          </cell>
          <cell r="N126">
            <v>13</v>
          </cell>
          <cell r="O126">
            <v>7</v>
          </cell>
          <cell r="P126">
            <v>5</v>
          </cell>
          <cell r="Q126">
            <v>13</v>
          </cell>
          <cell r="R126">
            <v>3</v>
          </cell>
          <cell r="S126">
            <v>68</v>
          </cell>
          <cell r="T126">
            <v>2</v>
          </cell>
          <cell r="U126">
            <v>70</v>
          </cell>
          <cell r="V126">
            <v>120</v>
          </cell>
          <cell r="W126" t="str">
            <v>필요성 및 시장분석 등은 잘 제시가 되어 있으나 수익모델 및 시장창출 전략이 다소 약해보이므로 보완이 필요함</v>
          </cell>
        </row>
        <row r="127">
          <cell r="B127">
            <v>20413721</v>
          </cell>
          <cell r="C127" t="str">
            <v>지역기반</v>
          </cell>
          <cell r="D127" t="str">
            <v>정보ㆍ통신3</v>
          </cell>
          <cell r="E127" t="str">
            <v>실사 촬영 소스 기반 AI 비디오 생성 기술이 적용된, 예산 30% 절감 및 하이엔드 시네마틱 CG 혜택을 제공하는 B2G B2B 맞춤형 영상 제작 서비스</v>
          </cell>
          <cell r="F127" t="str">
            <v>0</v>
          </cell>
          <cell r="G127" t="str">
            <v>0</v>
          </cell>
          <cell r="H127" t="str">
            <v>예비</v>
          </cell>
          <cell r="I127" t="str">
            <v>청년</v>
          </cell>
          <cell r="J127">
            <v>0</v>
          </cell>
          <cell r="K127">
            <v>7</v>
          </cell>
          <cell r="L127">
            <v>7</v>
          </cell>
          <cell r="M127">
            <v>14</v>
          </cell>
          <cell r="N127">
            <v>14</v>
          </cell>
          <cell r="O127">
            <v>6</v>
          </cell>
          <cell r="P127">
            <v>6</v>
          </cell>
          <cell r="Q127">
            <v>13</v>
          </cell>
          <cell r="R127">
            <v>3</v>
          </cell>
          <cell r="S127">
            <v>70</v>
          </cell>
          <cell r="T127">
            <v>0</v>
          </cell>
          <cell r="U127">
            <v>70</v>
          </cell>
          <cell r="V127">
            <v>120</v>
          </cell>
          <cell r="W127" t="str">
            <v>비즈니스모델이 구체적이지 않고 산출 근거가 없음. 초기 시장진입을 위한 레퍼런스 확보 등 우선적인 시장진입 파트를 지정하여 이에 대해 세밀한 전략 수립 필요</v>
          </cell>
        </row>
        <row r="128">
          <cell r="B128">
            <v>20427423</v>
          </cell>
          <cell r="C128" t="str">
            <v>지역기반</v>
          </cell>
          <cell r="D128" t="str">
            <v>정보ㆍ통신3</v>
          </cell>
          <cell r="E128" t="str">
            <v xml:space="preserve">레바트(LEVART): 인바운드 관광 공급망 데이터 자산화를 위한  AI 기반 견적 자동화 및 B2B DX 통합 플랫폼 </v>
          </cell>
          <cell r="F128" t="str">
            <v>0</v>
          </cell>
          <cell r="G128" t="str">
            <v>0</v>
          </cell>
          <cell r="H128" t="str">
            <v>예비</v>
          </cell>
          <cell r="I128" t="str">
            <v>중장년</v>
          </cell>
          <cell r="J128">
            <v>0</v>
          </cell>
          <cell r="K128">
            <v>7</v>
          </cell>
          <cell r="L128">
            <v>7</v>
          </cell>
          <cell r="M128">
            <v>13</v>
          </cell>
          <cell r="N128">
            <v>13</v>
          </cell>
          <cell r="O128">
            <v>7</v>
          </cell>
          <cell r="P128">
            <v>7</v>
          </cell>
          <cell r="Q128">
            <v>13</v>
          </cell>
          <cell r="R128">
            <v>3</v>
          </cell>
          <cell r="S128">
            <v>70</v>
          </cell>
          <cell r="T128">
            <v>0</v>
          </cell>
          <cell r="U128">
            <v>70</v>
          </cell>
          <cell r="V128">
            <v>120</v>
          </cell>
          <cell r="W128" t="str">
            <v>사업전체 로드맵 수립과 단계별 시장진입 방안과 전략에 대해 구체적으로 제시될 필요가 있음</v>
          </cell>
        </row>
        <row r="129">
          <cell r="B129">
            <v>20417194</v>
          </cell>
          <cell r="C129" t="str">
            <v>지역기반</v>
          </cell>
          <cell r="D129" t="str">
            <v>정보ㆍ통신3</v>
          </cell>
          <cell r="E129" t="str">
            <v>AI 기반 공간 맞춤형 아트워크 큐레이팅·프린팅 서비스</v>
          </cell>
          <cell r="F129" t="str">
            <v>0</v>
          </cell>
          <cell r="G129" t="str">
            <v>0</v>
          </cell>
          <cell r="H129" t="str">
            <v>예비</v>
          </cell>
          <cell r="I129" t="str">
            <v>청년</v>
          </cell>
          <cell r="J129">
            <v>0</v>
          </cell>
          <cell r="K129">
            <v>8</v>
          </cell>
          <cell r="L129">
            <v>8</v>
          </cell>
          <cell r="M129">
            <v>12</v>
          </cell>
          <cell r="N129">
            <v>12</v>
          </cell>
          <cell r="O129">
            <v>7</v>
          </cell>
          <cell r="P129">
            <v>7</v>
          </cell>
          <cell r="Q129">
            <v>13</v>
          </cell>
          <cell r="R129">
            <v>3</v>
          </cell>
          <cell r="S129">
            <v>70</v>
          </cell>
          <cell r="T129">
            <v>0</v>
          </cell>
          <cell r="U129">
            <v>70</v>
          </cell>
          <cell r="V129">
            <v>120</v>
          </cell>
          <cell r="W129" t="str">
            <v>시장분석 및 필요성 등에 대해서는 잘 제시가 되있음. 중장기 매출 확보 규모는 보다 확장적으로 잡을 필요는 있어 보임. 연도별 매출에 대한 산출 근거 및 실현 방안에 대해서도 제시가 될 필요가 있음</v>
          </cell>
        </row>
        <row r="130">
          <cell r="B130">
            <v>20424698</v>
          </cell>
          <cell r="C130" t="str">
            <v>지역기반</v>
          </cell>
          <cell r="D130" t="str">
            <v>정보ㆍ통신3</v>
          </cell>
          <cell r="E130" t="str">
            <v>AI 실거래 데이터 기반 인플루언서 적정 단가 산출 및 다이렉트 매칭 플랫폼</v>
          </cell>
          <cell r="F130" t="str">
            <v>0</v>
          </cell>
          <cell r="G130" t="str">
            <v>0</v>
          </cell>
          <cell r="H130" t="str">
            <v>예비</v>
          </cell>
          <cell r="I130" t="str">
            <v>청년</v>
          </cell>
          <cell r="J130">
            <v>0</v>
          </cell>
          <cell r="K130">
            <v>6</v>
          </cell>
          <cell r="L130">
            <v>6</v>
          </cell>
          <cell r="M130">
            <v>14</v>
          </cell>
          <cell r="N130">
            <v>14</v>
          </cell>
          <cell r="O130">
            <v>7</v>
          </cell>
          <cell r="P130">
            <v>7</v>
          </cell>
          <cell r="Q130">
            <v>13</v>
          </cell>
          <cell r="R130">
            <v>3</v>
          </cell>
          <cell r="S130">
            <v>70</v>
          </cell>
          <cell r="T130">
            <v>0</v>
          </cell>
          <cell r="U130">
            <v>70</v>
          </cell>
          <cell r="V130">
            <v>120</v>
          </cell>
          <cell r="W130" t="str">
            <v>기술적인 구현 방안에 대해서는 잘 제시가 되었으나, 사업화를 위한 단계별 실현 전략은 다소 아쉬움</v>
          </cell>
        </row>
        <row r="131">
          <cell r="B131">
            <v>20416698</v>
          </cell>
          <cell r="C131" t="str">
            <v>지역기반</v>
          </cell>
          <cell r="D131" t="str">
            <v>정보ㆍ통신3</v>
          </cell>
          <cell r="E131" t="str">
            <v>개인 투자자가 30초 만에 이해할 수 있는 AI 전자공시 요약·인사이트 구독 앱</v>
          </cell>
          <cell r="F131" t="str">
            <v>0</v>
          </cell>
          <cell r="G131" t="str">
            <v>0</v>
          </cell>
          <cell r="H131" t="str">
            <v>예비</v>
          </cell>
          <cell r="I131" t="str">
            <v>중장년</v>
          </cell>
          <cell r="J131">
            <v>0</v>
          </cell>
          <cell r="K131">
            <v>7</v>
          </cell>
          <cell r="L131">
            <v>7</v>
          </cell>
          <cell r="M131">
            <v>13</v>
          </cell>
          <cell r="N131">
            <v>13</v>
          </cell>
          <cell r="O131">
            <v>7</v>
          </cell>
          <cell r="P131">
            <v>7</v>
          </cell>
          <cell r="Q131">
            <v>13</v>
          </cell>
          <cell r="R131">
            <v>3</v>
          </cell>
          <cell r="S131">
            <v>70</v>
          </cell>
          <cell r="T131">
            <v>0</v>
          </cell>
          <cell r="U131">
            <v>70</v>
          </cell>
          <cell r="V131">
            <v>120</v>
          </cell>
          <cell r="W131" t="str">
            <v>시장검증 전략은 잘 제시가 되어 있음. 시장진입 측면에서는 우리 서비스가 시장 진입이 가능한지 진입 이후 지속적인 성과 창출로 이어질 수 있는지에 대한 전략은 다소 아쉬움</v>
          </cell>
        </row>
        <row r="132">
          <cell r="B132">
            <v>20428433</v>
          </cell>
          <cell r="C132" t="str">
            <v>지역기반</v>
          </cell>
          <cell r="D132" t="str">
            <v>정보ㆍ통신3</v>
          </cell>
          <cell r="E132" t="str">
            <v>AI 기반 노코드 통계 분석 및 자동 리포팅 통합 플랫폼</v>
          </cell>
          <cell r="F132" t="str">
            <v>0</v>
          </cell>
          <cell r="G132" t="str">
            <v>0</v>
          </cell>
          <cell r="H132" t="str">
            <v>예비</v>
          </cell>
          <cell r="I132" t="str">
            <v>청년</v>
          </cell>
          <cell r="J132">
            <v>0</v>
          </cell>
          <cell r="K132">
            <v>7</v>
          </cell>
          <cell r="L132">
            <v>7</v>
          </cell>
          <cell r="M132">
            <v>14</v>
          </cell>
          <cell r="N132">
            <v>14</v>
          </cell>
          <cell r="O132">
            <v>6</v>
          </cell>
          <cell r="P132">
            <v>6</v>
          </cell>
          <cell r="Q132">
            <v>13</v>
          </cell>
          <cell r="R132">
            <v>3</v>
          </cell>
          <cell r="S132">
            <v>70</v>
          </cell>
          <cell r="T132">
            <v>0</v>
          </cell>
          <cell r="U132">
            <v>70</v>
          </cell>
          <cell r="V132">
            <v>120</v>
          </cell>
          <cell r="W132" t="str">
            <v>현지 실증전략, 글로벌 경쟁력 등 제시한 부분에 있어서 실제 실현이 가능한지에 대한 내용 보완 필요</v>
          </cell>
        </row>
        <row r="133">
          <cell r="B133">
            <v>20432050</v>
          </cell>
          <cell r="C133" t="str">
            <v>지역기반</v>
          </cell>
          <cell r="D133" t="str">
            <v>정보ㆍ통신3</v>
          </cell>
          <cell r="E133" t="str">
            <v>화훼 소상공인을 위한 AI 기반 매입·경영 관리 플랫폼</v>
          </cell>
          <cell r="F133" t="str">
            <v>0</v>
          </cell>
          <cell r="G133" t="str">
            <v>0</v>
          </cell>
          <cell r="H133" t="str">
            <v>예비</v>
          </cell>
          <cell r="I133" t="str">
            <v>청년</v>
          </cell>
          <cell r="J133">
            <v>0</v>
          </cell>
          <cell r="K133">
            <v>8</v>
          </cell>
          <cell r="L133">
            <v>8</v>
          </cell>
          <cell r="M133">
            <v>11</v>
          </cell>
          <cell r="N133">
            <v>11</v>
          </cell>
          <cell r="O133">
            <v>7</v>
          </cell>
          <cell r="P133">
            <v>7</v>
          </cell>
          <cell r="Q133">
            <v>14</v>
          </cell>
          <cell r="R133">
            <v>4</v>
          </cell>
          <cell r="S133">
            <v>70</v>
          </cell>
          <cell r="T133">
            <v>0</v>
          </cell>
          <cell r="U133">
            <v>70</v>
          </cell>
          <cell r="V133">
            <v>120</v>
          </cell>
          <cell r="W133" t="str">
            <v>아직 디지털 전환이 완전히 이루어지지 않은 화훼 시장을 타겟으로 대표자의 경험치를 기반으로 창업아이디어를 잡은 것이 좋음. 시장진입가능성 있어보임.  Mvp 를 통한 시장성 테스트 필요해 보이며 다소 매출 확보 규모가 작을 것으로 보이는데 이를 극복할 방안 필요</v>
          </cell>
        </row>
        <row r="134">
          <cell r="B134">
            <v>20427034</v>
          </cell>
          <cell r="C134" t="str">
            <v>지역기반</v>
          </cell>
          <cell r="D134" t="str">
            <v>정보ㆍ통신3</v>
          </cell>
          <cell r="E134" t="str">
            <v>실시간 행동 분석 AI와 부모의 목소리 가이드로,  AI 시대에 필요한 코딩 사고력을 향상 시켜주는 영유아 교육 서비스</v>
          </cell>
          <cell r="F134" t="str">
            <v>0</v>
          </cell>
          <cell r="G134" t="str">
            <v>0</v>
          </cell>
          <cell r="H134" t="str">
            <v>예비</v>
          </cell>
          <cell r="I134" t="str">
            <v>청년</v>
          </cell>
          <cell r="J134">
            <v>0</v>
          </cell>
          <cell r="K134">
            <v>7</v>
          </cell>
          <cell r="L134">
            <v>7</v>
          </cell>
          <cell r="M134">
            <v>13</v>
          </cell>
          <cell r="N134">
            <v>13</v>
          </cell>
          <cell r="O134">
            <v>6</v>
          </cell>
          <cell r="P134">
            <v>6</v>
          </cell>
          <cell r="Q134">
            <v>14</v>
          </cell>
          <cell r="R134">
            <v>4</v>
          </cell>
          <cell r="S134">
            <v>70</v>
          </cell>
          <cell r="T134">
            <v>0</v>
          </cell>
          <cell r="U134">
            <v>70</v>
          </cell>
          <cell r="V134">
            <v>120</v>
          </cell>
          <cell r="W134" t="str">
            <v>개발 방향성과 전략은 세워져있고 서비스 런칭은 가능해 보임. 하지만 해당 시장의 시장 선점자들의 서비스가 워낙 강하고 자본력도 있는 기업들 제품으로 우리 기업의 생존전략이 중요해 보임. 기존 서비스와의 비교 분석의 구체화를 통해 우리 기업의 특장정과 타겟 시장 차별화를 설득할 필요가 있음</v>
          </cell>
        </row>
        <row r="135">
          <cell r="B135">
            <v>20429017</v>
          </cell>
          <cell r="C135" t="str">
            <v>지역기반</v>
          </cell>
          <cell r="D135" t="str">
            <v>정보ㆍ통신3</v>
          </cell>
          <cell r="E135" t="str">
            <v>AI 기반 초개인화 올인원 스킨케어, ‘KIFT-FIT ALL’</v>
          </cell>
          <cell r="F135" t="str">
            <v>461,329,572</v>
          </cell>
          <cell r="G135" t="str">
            <v>1</v>
          </cell>
          <cell r="H135" t="str">
            <v>초기</v>
          </cell>
          <cell r="I135" t="str">
            <v>청년</v>
          </cell>
          <cell r="J135">
            <v>0</v>
          </cell>
          <cell r="K135">
            <v>7</v>
          </cell>
          <cell r="L135">
            <v>7</v>
          </cell>
          <cell r="M135">
            <v>13</v>
          </cell>
          <cell r="N135">
            <v>13</v>
          </cell>
          <cell r="O135">
            <v>7</v>
          </cell>
          <cell r="P135">
            <v>7</v>
          </cell>
          <cell r="Q135">
            <v>13</v>
          </cell>
          <cell r="R135">
            <v>3</v>
          </cell>
          <cell r="S135">
            <v>70</v>
          </cell>
          <cell r="T135">
            <v>0</v>
          </cell>
          <cell r="U135">
            <v>70</v>
          </cell>
          <cell r="V135">
            <v>120</v>
          </cell>
          <cell r="W135" t="str">
            <v>자체 제품 개발 및 판매 진행 중으로 매출 확대 가능성은 있어보이나 과제로 제시한 AI 기반 피부 진단 플랫폼과 캡슐 등에 대한 구체적인 개발계획과 서비스 구현 방안 및 이를 통한 매출 확대 계획에 있어서는 다소 내용이 부족함</v>
          </cell>
        </row>
        <row r="136">
          <cell r="B136">
            <v>20431170</v>
          </cell>
          <cell r="C136" t="str">
            <v>지역기반</v>
          </cell>
          <cell r="D136" t="str">
            <v>정보ㆍ통신3</v>
          </cell>
          <cell r="E136" t="str">
            <v>비정형 객체 인식 및 스푸핑 방지 Vision AI 기술이 적용된 굿즈 정품 인증 연계 AR 콘텐츠 제공용 화이트라벨 B2B 소프트웨어 솔루션</v>
          </cell>
          <cell r="F136" t="str">
            <v>75,000,000</v>
          </cell>
          <cell r="G136" t="str">
            <v>2</v>
          </cell>
          <cell r="H136" t="str">
            <v>초기</v>
          </cell>
          <cell r="I136" t="str">
            <v>청년</v>
          </cell>
          <cell r="J136">
            <v>0</v>
          </cell>
          <cell r="K136">
            <v>7</v>
          </cell>
          <cell r="L136">
            <v>7</v>
          </cell>
          <cell r="M136">
            <v>14</v>
          </cell>
          <cell r="N136">
            <v>14</v>
          </cell>
          <cell r="O136">
            <v>6</v>
          </cell>
          <cell r="P136">
            <v>6</v>
          </cell>
          <cell r="Q136">
            <v>13</v>
          </cell>
          <cell r="R136">
            <v>3</v>
          </cell>
          <cell r="S136">
            <v>70</v>
          </cell>
          <cell r="T136">
            <v>0</v>
          </cell>
          <cell r="U136">
            <v>70</v>
          </cell>
          <cell r="V136">
            <v>120</v>
          </cell>
          <cell r="W136" t="str">
            <v xml:space="preserve">AR 굿즈 판매 실적 보유 등 시장 전문성 등은 보유하고 있어보임. 제안 아이템과 관련한 비즈니스모델이 실현되기 위한 보다 세부적인 전략과 수익모델 제시는 필요해 보임 </v>
          </cell>
        </row>
        <row r="137">
          <cell r="B137">
            <v>20427333</v>
          </cell>
          <cell r="C137" t="str">
            <v>지역기반</v>
          </cell>
          <cell r="D137" t="str">
            <v>정보ㆍ통신3</v>
          </cell>
          <cell r="E137" t="str">
            <v xml:space="preserve">『다이노(DYNO)』 - AI 에이전트 오케스트레이션 기술이 적용된 다중 영상 AI 모델 기반 영상 제작 자동화 플랫폼 </v>
          </cell>
          <cell r="F137" t="str">
            <v>54,800,000</v>
          </cell>
          <cell r="G137" t="str">
            <v>0</v>
          </cell>
          <cell r="H137" t="str">
            <v>초기</v>
          </cell>
          <cell r="I137" t="str">
            <v>청년</v>
          </cell>
          <cell r="J137">
            <v>0</v>
          </cell>
          <cell r="K137">
            <v>6</v>
          </cell>
          <cell r="L137">
            <v>6</v>
          </cell>
          <cell r="M137">
            <v>13</v>
          </cell>
          <cell r="N137">
            <v>13</v>
          </cell>
          <cell r="O137">
            <v>7</v>
          </cell>
          <cell r="P137">
            <v>7</v>
          </cell>
          <cell r="Q137">
            <v>14</v>
          </cell>
          <cell r="R137">
            <v>4</v>
          </cell>
          <cell r="S137">
            <v>70</v>
          </cell>
          <cell r="T137">
            <v>0</v>
          </cell>
          <cell r="U137">
            <v>70</v>
          </cell>
          <cell r="V137">
            <v>120</v>
          </cell>
          <cell r="W137" t="str">
            <v>영상 콘텐츠 수요의 증대로 시장 진입 가능성 있는 아이템으로 보여지나, 구체적인 서비스 모델에 대한 설명과 pmf에 대한 결과치 등이 제시될 필요가 있음</v>
          </cell>
        </row>
        <row r="138">
          <cell r="B138">
            <v>20417928</v>
          </cell>
          <cell r="C138" t="str">
            <v>지역기반</v>
          </cell>
          <cell r="D138" t="str">
            <v>정보ㆍ통신3</v>
          </cell>
          <cell r="E138" t="str">
            <v>공실제로화, 거품안정화를 위한 NOC 임대가분석 알고리즘이 적용된 AI컨시어지 플랫폼</v>
          </cell>
          <cell r="F138" t="str">
            <v>45,000,000</v>
          </cell>
          <cell r="G138" t="str">
            <v>2</v>
          </cell>
          <cell r="H138" t="str">
            <v>초기</v>
          </cell>
          <cell r="I138" t="str">
            <v>중장년</v>
          </cell>
          <cell r="J138">
            <v>0</v>
          </cell>
          <cell r="K138">
            <v>7</v>
          </cell>
          <cell r="L138">
            <v>7</v>
          </cell>
          <cell r="M138">
            <v>13</v>
          </cell>
          <cell r="N138">
            <v>13</v>
          </cell>
          <cell r="O138">
            <v>6</v>
          </cell>
          <cell r="P138">
            <v>6</v>
          </cell>
          <cell r="Q138">
            <v>14</v>
          </cell>
          <cell r="R138">
            <v>4</v>
          </cell>
          <cell r="S138">
            <v>70</v>
          </cell>
          <cell r="T138">
            <v>0</v>
          </cell>
          <cell r="U138">
            <v>70</v>
          </cell>
          <cell r="V138">
            <v>120</v>
          </cell>
          <cell r="W138" t="str">
            <v>공실화 가능성, 임대표 거품 여부, 거래 적정성에 대한 지표들은 충분히 구현이 가능한데 여기에서 더 나아간 분석 정보들을 제공해 주는 것이 필요해 보임. 협약기간 내 성과창출 계획에 대한 구체적인 실행 계획도 필요함</v>
          </cell>
        </row>
        <row r="139">
          <cell r="B139">
            <v>20421995</v>
          </cell>
          <cell r="C139" t="str">
            <v>지역기반</v>
          </cell>
          <cell r="D139" t="str">
            <v>정보ㆍ통신3</v>
          </cell>
          <cell r="E139" t="str">
            <v>마케팅 풀퍼널 AI 에이전트 자동화 서비스</v>
          </cell>
          <cell r="F139" t="str">
            <v>1,270,000</v>
          </cell>
          <cell r="G139" t="str">
            <v>1</v>
          </cell>
          <cell r="H139" t="str">
            <v>초기</v>
          </cell>
          <cell r="I139" t="str">
            <v>중장년</v>
          </cell>
          <cell r="J139">
            <v>0</v>
          </cell>
          <cell r="K139">
            <v>7</v>
          </cell>
          <cell r="L139">
            <v>7</v>
          </cell>
          <cell r="M139">
            <v>13</v>
          </cell>
          <cell r="N139">
            <v>13</v>
          </cell>
          <cell r="O139">
            <v>6</v>
          </cell>
          <cell r="P139">
            <v>6</v>
          </cell>
          <cell r="Q139">
            <v>14</v>
          </cell>
          <cell r="R139">
            <v>4</v>
          </cell>
          <cell r="S139">
            <v>70</v>
          </cell>
          <cell r="T139">
            <v>0</v>
          </cell>
          <cell r="U139">
            <v>70</v>
          </cell>
          <cell r="V139">
            <v>120</v>
          </cell>
          <cell r="W139" t="str">
            <v>마케팅 분야 AI 에이전트 시장의 경쟁률이 상당히 높고 시장을 선점하고 있는 플레이어들이 많은 시장으로 생존률 제고를 위한 전략 수립이 가장 중요할 것이며, 틈새시장을 노리는 방안도 주효해 보임</v>
          </cell>
        </row>
        <row r="140">
          <cell r="B140">
            <v>20407967</v>
          </cell>
          <cell r="C140" t="str">
            <v>지역기반</v>
          </cell>
          <cell r="D140" t="str">
            <v>정보ㆍ통신3</v>
          </cell>
          <cell r="E140" t="str">
            <v>게임 생방송을 위한 큐브 맵핑(Cube Mapping) 및 타임 매칭(Time Matching) 기술을 적용한 멀티 화면 구성 기능의 고해상도·저지연 게임·e스포츠 융합 스트리밍 솔루션</v>
          </cell>
          <cell r="F140" t="str">
            <v>0</v>
          </cell>
          <cell r="G140" t="str">
            <v>2</v>
          </cell>
          <cell r="H140" t="str">
            <v>초기</v>
          </cell>
          <cell r="I140" t="str">
            <v>중장년</v>
          </cell>
          <cell r="J140">
            <v>0</v>
          </cell>
          <cell r="K140">
            <v>7</v>
          </cell>
          <cell r="L140">
            <v>7</v>
          </cell>
          <cell r="M140">
            <v>13</v>
          </cell>
          <cell r="N140">
            <v>13</v>
          </cell>
          <cell r="O140">
            <v>7</v>
          </cell>
          <cell r="P140">
            <v>7</v>
          </cell>
          <cell r="Q140">
            <v>13</v>
          </cell>
          <cell r="R140">
            <v>3</v>
          </cell>
          <cell r="S140">
            <v>70</v>
          </cell>
          <cell r="T140">
            <v>0</v>
          </cell>
          <cell r="U140">
            <v>70</v>
          </cell>
          <cell r="V140">
            <v>120</v>
          </cell>
          <cell r="W140" t="str">
            <v>실현가능성 및 경쟁사 분석은 잘 제시가 되었으나 시장성 측면에서의 시장 창출 가능성에 대해 설득력 있고 구체적인 시장진입 방안은 필요해 보임</v>
          </cell>
        </row>
        <row r="141">
          <cell r="B141">
            <v>20421286</v>
          </cell>
          <cell r="C141" t="str">
            <v>지역기반</v>
          </cell>
          <cell r="D141" t="str">
            <v>정보ㆍ통신3</v>
          </cell>
          <cell r="E141" t="str">
            <v>스토리를 디자인으로 구현하는 AI 기반 축구 유니폼 플랫폼 (미국/영국 타겟), 센트옵스(Sentoffs.com)</v>
          </cell>
          <cell r="F141" t="str">
            <v>42,201,465</v>
          </cell>
          <cell r="G141" t="str">
            <v>1</v>
          </cell>
          <cell r="H141" t="str">
            <v>초기</v>
          </cell>
          <cell r="I141" t="str">
            <v>중장년</v>
          </cell>
          <cell r="J141">
            <v>0</v>
          </cell>
          <cell r="K141">
            <v>7</v>
          </cell>
          <cell r="L141">
            <v>7</v>
          </cell>
          <cell r="M141">
            <v>12</v>
          </cell>
          <cell r="N141">
            <v>12</v>
          </cell>
          <cell r="O141">
            <v>7</v>
          </cell>
          <cell r="P141">
            <v>7</v>
          </cell>
          <cell r="Q141">
            <v>14</v>
          </cell>
          <cell r="R141">
            <v>4</v>
          </cell>
          <cell r="S141">
            <v>70</v>
          </cell>
          <cell r="T141">
            <v>0</v>
          </cell>
          <cell r="U141">
            <v>70</v>
          </cell>
          <cell r="V141">
            <v>120</v>
          </cell>
          <cell r="W141" t="str">
            <v>글로벌 시장 분석과 니치 타겟팅 전략 수립은 좋아보이나, 시장 점유를 위한 판로개척 전략 측면에서 보다 실현가능성 높은 방안 마련과 실질적인 거래 기반의 설득력 강화 추진은 필요해 보임</v>
          </cell>
        </row>
        <row r="142">
          <cell r="B142">
            <v>20420919</v>
          </cell>
          <cell r="C142" t="str">
            <v>지역기반</v>
          </cell>
          <cell r="D142" t="str">
            <v>정보ㆍ통신3</v>
          </cell>
          <cell r="E142" t="str">
            <v>AI 기반 콘텐츠 자동화 및 글로벌 미디어 수익화 플랫폼</v>
          </cell>
          <cell r="F142" t="str">
            <v>0</v>
          </cell>
          <cell r="G142" t="str">
            <v>0</v>
          </cell>
          <cell r="H142" t="str">
            <v>초기</v>
          </cell>
          <cell r="I142" t="str">
            <v>중장년</v>
          </cell>
          <cell r="J142">
            <v>0</v>
          </cell>
          <cell r="K142">
            <v>7</v>
          </cell>
          <cell r="L142">
            <v>7</v>
          </cell>
          <cell r="M142">
            <v>13</v>
          </cell>
          <cell r="N142">
            <v>13</v>
          </cell>
          <cell r="O142">
            <v>7</v>
          </cell>
          <cell r="P142">
            <v>7</v>
          </cell>
          <cell r="Q142">
            <v>13</v>
          </cell>
          <cell r="R142">
            <v>3</v>
          </cell>
          <cell r="S142">
            <v>70</v>
          </cell>
          <cell r="T142">
            <v>0</v>
          </cell>
          <cell r="U142">
            <v>70</v>
          </cell>
          <cell r="V142">
            <v>120</v>
          </cell>
          <cell r="W142" t="str">
            <v>제안 아이템에 대한 구체적인 실현 방안 및 수익모델에 대한 보완이 되면 좋음</v>
          </cell>
        </row>
        <row r="143">
          <cell r="B143">
            <v>20419020</v>
          </cell>
          <cell r="C143" t="str">
            <v>지역기반</v>
          </cell>
          <cell r="D143" t="str">
            <v>정보ㆍ통신3</v>
          </cell>
          <cell r="E143" t="str">
            <v>AI기반 건설 구조정보 자동화 및 공정·자재 최적화 플랫폼</v>
          </cell>
          <cell r="F143" t="str">
            <v>0</v>
          </cell>
          <cell r="G143" t="str">
            <v>1</v>
          </cell>
          <cell r="H143" t="str">
            <v>초기</v>
          </cell>
          <cell r="I143" t="str">
            <v>중장년</v>
          </cell>
          <cell r="J143">
            <v>0</v>
          </cell>
          <cell r="K143">
            <v>7</v>
          </cell>
          <cell r="L143">
            <v>7</v>
          </cell>
          <cell r="M143">
            <v>13</v>
          </cell>
          <cell r="N143">
            <v>13</v>
          </cell>
          <cell r="O143">
            <v>7</v>
          </cell>
          <cell r="P143">
            <v>7</v>
          </cell>
          <cell r="Q143">
            <v>13</v>
          </cell>
          <cell r="R143">
            <v>3</v>
          </cell>
          <cell r="S143">
            <v>70</v>
          </cell>
          <cell r="T143">
            <v>0</v>
          </cell>
          <cell r="U143">
            <v>70</v>
          </cell>
          <cell r="V143">
            <v>120</v>
          </cell>
          <cell r="W143" t="str">
            <v>현장에서 필요한 솔루션으로 보여지나 사업성 관점에서의 매출확보를 위한 세부 전략 수립 및 제시 필요</v>
          </cell>
        </row>
        <row r="144">
          <cell r="B144">
            <v>20438934</v>
          </cell>
          <cell r="C144" t="str">
            <v>지역기반</v>
          </cell>
          <cell r="D144" t="str">
            <v>정보ㆍ통신3</v>
          </cell>
          <cell r="E144" t="str">
            <v>콕(KoK)</v>
          </cell>
          <cell r="F144" t="str">
            <v>0</v>
          </cell>
          <cell r="G144" t="str">
            <v>0</v>
          </cell>
          <cell r="H144" t="str">
            <v>초기</v>
          </cell>
          <cell r="I144" t="str">
            <v>청년</v>
          </cell>
          <cell r="J144">
            <v>0</v>
          </cell>
          <cell r="K144">
            <v>7</v>
          </cell>
          <cell r="L144">
            <v>7</v>
          </cell>
          <cell r="M144">
            <v>11</v>
          </cell>
          <cell r="N144">
            <v>11</v>
          </cell>
          <cell r="O144">
            <v>8</v>
          </cell>
          <cell r="P144">
            <v>8</v>
          </cell>
          <cell r="Q144">
            <v>13</v>
          </cell>
          <cell r="R144">
            <v>3</v>
          </cell>
          <cell r="S144">
            <v>68</v>
          </cell>
          <cell r="T144">
            <v>2</v>
          </cell>
          <cell r="U144">
            <v>70</v>
          </cell>
          <cell r="V144">
            <v>120</v>
          </cell>
          <cell r="W144" t="str">
            <v>서비스 아이디어가 좋고 활용가능성은 높아 보이나 이 서비스를 구현하기 위한 계획과 방법, 판로개척 전략 등이 구체적이지 않음</v>
          </cell>
        </row>
        <row r="145">
          <cell r="B145">
            <v>20417844</v>
          </cell>
          <cell r="C145" t="str">
            <v>지역기반</v>
          </cell>
          <cell r="D145" t="str">
            <v>정보ㆍ통신3</v>
          </cell>
          <cell r="E145" t="str">
            <v>국제 표준 정량 데이터를 학습한 AI 기반 커피 향미 설계 및 원두 공급 · 추출 통합 솔루션, 브루와이(BrewAI)</v>
          </cell>
          <cell r="F145" t="str">
            <v>113,656,206</v>
          </cell>
          <cell r="G145" t="str">
            <v>2</v>
          </cell>
          <cell r="H145" t="str">
            <v>초기</v>
          </cell>
          <cell r="I145" t="str">
            <v>청년</v>
          </cell>
          <cell r="J145">
            <v>0</v>
          </cell>
          <cell r="K145">
            <v>7</v>
          </cell>
          <cell r="L145">
            <v>7</v>
          </cell>
          <cell r="M145">
            <v>11</v>
          </cell>
          <cell r="N145">
            <v>11</v>
          </cell>
          <cell r="O145">
            <v>9</v>
          </cell>
          <cell r="P145">
            <v>8</v>
          </cell>
          <cell r="Q145">
            <v>14</v>
          </cell>
          <cell r="R145">
            <v>3</v>
          </cell>
          <cell r="S145">
            <v>70</v>
          </cell>
          <cell r="T145">
            <v>0</v>
          </cell>
          <cell r="U145">
            <v>70</v>
          </cell>
          <cell r="V145">
            <v>120</v>
          </cell>
          <cell r="W145" t="str">
            <v>로스팅 Ai 자동화 등 AI 기술구현 방법과 세부 기능 등 AI 개발 방안이 구체적이지 않음</v>
          </cell>
        </row>
        <row r="146">
          <cell r="B146">
            <v>20419892</v>
          </cell>
          <cell r="C146" t="str">
            <v>지역기반</v>
          </cell>
          <cell r="D146" t="str">
            <v>정보ㆍ통신3</v>
          </cell>
          <cell r="E146" t="str">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ell>
          <cell r="F146" t="str">
            <v>0</v>
          </cell>
          <cell r="G146" t="str">
            <v>0</v>
          </cell>
          <cell r="H146" t="str">
            <v>예비</v>
          </cell>
          <cell r="I146" t="str">
            <v>중장년</v>
          </cell>
          <cell r="J146">
            <v>0</v>
          </cell>
          <cell r="K146">
            <v>8</v>
          </cell>
          <cell r="L146">
            <v>8</v>
          </cell>
          <cell r="M146">
            <v>12</v>
          </cell>
          <cell r="N146">
            <v>12</v>
          </cell>
          <cell r="O146">
            <v>6</v>
          </cell>
          <cell r="P146">
            <v>7</v>
          </cell>
          <cell r="Q146">
            <v>13</v>
          </cell>
          <cell r="R146">
            <v>3</v>
          </cell>
          <cell r="S146">
            <v>69</v>
          </cell>
          <cell r="T146">
            <v>0</v>
          </cell>
          <cell r="U146">
            <v>69</v>
          </cell>
          <cell r="V146">
            <v>141</v>
          </cell>
          <cell r="W146" t="str">
            <v>타겟시장 분석 및 서비스 실현 내용에 대해서는 잘 제시가 되어 있으나, 실현가능성 측면에서의 서비스 우위성 및 고객 활용성, 수익모델, 초기 시장 진입 전략 부분은 다소 아쉬움</v>
          </cell>
        </row>
        <row r="147">
          <cell r="B147">
            <v>20428806</v>
          </cell>
          <cell r="C147" t="str">
            <v>지역기반</v>
          </cell>
          <cell r="D147" t="str">
            <v>정보ㆍ통신3</v>
          </cell>
          <cell r="E147" t="str">
            <v>배우닷(LearnDot)</v>
          </cell>
          <cell r="F147" t="str">
            <v>0</v>
          </cell>
          <cell r="G147" t="str">
            <v>0</v>
          </cell>
          <cell r="H147" t="str">
            <v>예비</v>
          </cell>
          <cell r="I147" t="str">
            <v>청년</v>
          </cell>
          <cell r="J147">
            <v>0</v>
          </cell>
          <cell r="K147">
            <v>7</v>
          </cell>
          <cell r="L147">
            <v>7</v>
          </cell>
          <cell r="M147">
            <v>12</v>
          </cell>
          <cell r="N147">
            <v>12</v>
          </cell>
          <cell r="O147">
            <v>8</v>
          </cell>
          <cell r="P147">
            <v>7</v>
          </cell>
          <cell r="Q147">
            <v>13</v>
          </cell>
          <cell r="R147">
            <v>3</v>
          </cell>
          <cell r="S147">
            <v>69</v>
          </cell>
          <cell r="T147">
            <v>0</v>
          </cell>
          <cell r="U147">
            <v>69</v>
          </cell>
          <cell r="V147">
            <v>141</v>
          </cell>
          <cell r="W147" t="str">
            <v>시각장애인 점자교육의 공백을 매울 수 있는 아이디어로 보임. Mvp 및 cpf 등의 과정을 통해 시장성을 확인 하는 것이 중요할 것으로 보임. 또한 시장 확대를 위한 중장기 전략 보유도 필요함</v>
          </cell>
        </row>
        <row r="148">
          <cell r="B148">
            <v>20431925</v>
          </cell>
          <cell r="C148" t="str">
            <v>지역기반</v>
          </cell>
          <cell r="D148" t="str">
            <v>정보ㆍ통신3</v>
          </cell>
          <cell r="E148" t="str">
            <v>Enterprise AI Hub</v>
          </cell>
          <cell r="F148" t="str">
            <v>0</v>
          </cell>
          <cell r="G148" t="str">
            <v>0</v>
          </cell>
          <cell r="H148" t="str">
            <v>예비</v>
          </cell>
          <cell r="I148" t="str">
            <v>청년</v>
          </cell>
          <cell r="J148">
            <v>0</v>
          </cell>
          <cell r="K148">
            <v>7</v>
          </cell>
          <cell r="L148">
            <v>7</v>
          </cell>
          <cell r="M148">
            <v>12</v>
          </cell>
          <cell r="N148">
            <v>12</v>
          </cell>
          <cell r="O148">
            <v>7</v>
          </cell>
          <cell r="P148">
            <v>6</v>
          </cell>
          <cell r="Q148">
            <v>13</v>
          </cell>
          <cell r="R148">
            <v>3</v>
          </cell>
          <cell r="S148">
            <v>67</v>
          </cell>
          <cell r="T148">
            <v>2</v>
          </cell>
          <cell r="U148">
            <v>69</v>
          </cell>
          <cell r="V148">
            <v>141</v>
          </cell>
          <cell r="W148" t="str">
            <v>기술 및 서비스에 대한 내용이 시각적인 자료들을 활용한다면 더 이해도를 높일 수 있음. 경쟁자 분석을 구체적으로 하고 자사의 특장점이 무엇인지 명확히 어필할 필요성 있음</v>
          </cell>
        </row>
        <row r="149">
          <cell r="B149">
            <v>20423579</v>
          </cell>
          <cell r="C149" t="str">
            <v>지역기반</v>
          </cell>
          <cell r="D149" t="str">
            <v>정보ㆍ통신3</v>
          </cell>
          <cell r="E149" t="str">
            <v>커스텀 존</v>
          </cell>
          <cell r="F149" t="str">
            <v>528,871,490</v>
          </cell>
          <cell r="G149" t="str">
            <v>4</v>
          </cell>
          <cell r="H149" t="str">
            <v>초기</v>
          </cell>
          <cell r="I149" t="str">
            <v>중장년</v>
          </cell>
          <cell r="J149">
            <v>0</v>
          </cell>
          <cell r="K149">
            <v>7</v>
          </cell>
          <cell r="L149">
            <v>7</v>
          </cell>
          <cell r="M149">
            <v>14</v>
          </cell>
          <cell r="N149">
            <v>13</v>
          </cell>
          <cell r="O149">
            <v>6</v>
          </cell>
          <cell r="P149">
            <v>6</v>
          </cell>
          <cell r="Q149">
            <v>13</v>
          </cell>
          <cell r="R149">
            <v>3</v>
          </cell>
          <cell r="S149">
            <v>69</v>
          </cell>
          <cell r="T149">
            <v>0</v>
          </cell>
          <cell r="U149">
            <v>69</v>
          </cell>
          <cell r="V149">
            <v>141</v>
          </cell>
          <cell r="W149" t="str">
            <v>비즈니스모델은 잘 제시가 되었으나, 개발 서비스에 대한 구체적인 내용에 대해서는 다소 부족함.</v>
          </cell>
        </row>
        <row r="150">
          <cell r="B150">
            <v>20402217</v>
          </cell>
          <cell r="C150" t="str">
            <v>지역기반</v>
          </cell>
          <cell r="D150" t="str">
            <v>정보ㆍ통신3</v>
          </cell>
          <cell r="E150" t="str">
            <v>삼육대학교 앱북 플랫폼(SU Libaray)</v>
          </cell>
          <cell r="F150" t="str">
            <v>254,707,012</v>
          </cell>
          <cell r="G150" t="str">
            <v>6</v>
          </cell>
          <cell r="H150" t="str">
            <v>도약</v>
          </cell>
          <cell r="I150" t="str">
            <v>중장년</v>
          </cell>
          <cell r="J150">
            <v>0</v>
          </cell>
          <cell r="K150">
            <v>7</v>
          </cell>
          <cell r="L150">
            <v>7</v>
          </cell>
          <cell r="M150">
            <v>11</v>
          </cell>
          <cell r="N150">
            <v>13</v>
          </cell>
          <cell r="O150">
            <v>9</v>
          </cell>
          <cell r="P150">
            <v>7</v>
          </cell>
          <cell r="Q150">
            <v>13</v>
          </cell>
          <cell r="R150">
            <v>4</v>
          </cell>
          <cell r="S150">
            <v>71</v>
          </cell>
          <cell r="T150">
            <v>0</v>
          </cell>
          <cell r="U150">
            <v>71</v>
          </cell>
          <cell r="V150">
            <v>115</v>
          </cell>
          <cell r="W150" t="str">
            <v>대학생들에게 필요한 솔루션으로 활용성은 높아 보이나, 운영사 측면에서의 수익성 검토 및 수익 모델 고도화는 필요해 보임</v>
          </cell>
        </row>
        <row r="151">
          <cell r="B151">
            <v>20425684</v>
          </cell>
          <cell r="C151" t="str">
            <v>지역기반</v>
          </cell>
          <cell r="D151" t="str">
            <v>정보ㆍ통신3</v>
          </cell>
          <cell r="E151" t="str">
            <v>품질 관리 시스템 자동화 기반, 커스터마이징 비빔밥 브랜드 비비밀</v>
          </cell>
          <cell r="F151" t="str">
            <v>450,000,000</v>
          </cell>
          <cell r="G151" t="str">
            <v>6</v>
          </cell>
          <cell r="H151" t="str">
            <v>도약</v>
          </cell>
          <cell r="I151" t="str">
            <v>청년</v>
          </cell>
          <cell r="J151">
            <v>0</v>
          </cell>
          <cell r="K151">
            <v>7</v>
          </cell>
          <cell r="L151">
            <v>7</v>
          </cell>
          <cell r="M151">
            <v>13</v>
          </cell>
          <cell r="N151">
            <v>14</v>
          </cell>
          <cell r="O151">
            <v>6</v>
          </cell>
          <cell r="P151">
            <v>6</v>
          </cell>
          <cell r="Q151">
            <v>13</v>
          </cell>
          <cell r="R151">
            <v>3</v>
          </cell>
          <cell r="S151">
            <v>69</v>
          </cell>
          <cell r="T151">
            <v>0</v>
          </cell>
          <cell r="U151">
            <v>69</v>
          </cell>
          <cell r="V151">
            <v>141</v>
          </cell>
          <cell r="W151" t="str">
            <v>자동화 QC 관리 서비스 개발 방안에 대한 구체적인 내용과 고객확보 전략 보완 필요</v>
          </cell>
        </row>
        <row r="152">
          <cell r="B152">
            <v>20428575</v>
          </cell>
          <cell r="C152" t="str">
            <v>지역기반</v>
          </cell>
          <cell r="D152" t="str">
            <v>정보ㆍ통신3</v>
          </cell>
          <cell r="E152" t="str">
            <v>AI 기술이 적용된 통합 업무관리 기능의 여행 랜드사  운영 효율화를 제공하는 SaaS 플랫폼</v>
          </cell>
          <cell r="F152" t="str">
            <v>0</v>
          </cell>
          <cell r="G152" t="str">
            <v>0</v>
          </cell>
          <cell r="H152" t="str">
            <v>예비</v>
          </cell>
          <cell r="I152" t="str">
            <v>청년</v>
          </cell>
          <cell r="J152">
            <v>0</v>
          </cell>
          <cell r="K152">
            <v>7</v>
          </cell>
          <cell r="L152">
            <v>8</v>
          </cell>
          <cell r="M152">
            <v>13</v>
          </cell>
          <cell r="N152">
            <v>14</v>
          </cell>
          <cell r="O152">
            <v>6</v>
          </cell>
          <cell r="P152">
            <v>6</v>
          </cell>
          <cell r="Q152">
            <v>13</v>
          </cell>
          <cell r="R152">
            <v>3</v>
          </cell>
          <cell r="S152">
            <v>70</v>
          </cell>
          <cell r="T152">
            <v>0</v>
          </cell>
          <cell r="U152">
            <v>70</v>
          </cell>
          <cell r="V152">
            <v>120</v>
          </cell>
          <cell r="W152" t="str">
            <v>서비스 제공 측면에서의 서비스 구성, 고객 활용성 등의 내용이 부족함. 시장 진입을 위한 판로개척 방안도 보다 구체적일 필요 있음</v>
          </cell>
        </row>
        <row r="153">
          <cell r="B153">
            <v>20425068</v>
          </cell>
          <cell r="C153" t="str">
            <v>지역기반</v>
          </cell>
          <cell r="D153" t="str">
            <v>정보ㆍ통신3</v>
          </cell>
          <cell r="E153" t="str">
            <v>노후 미니태양광 설비 점검 데이터 기반 유지·철거 판단 플랫폼</v>
          </cell>
          <cell r="F153" t="str">
            <v>0</v>
          </cell>
          <cell r="G153" t="str">
            <v>0</v>
          </cell>
          <cell r="H153" t="str">
            <v>예비</v>
          </cell>
          <cell r="I153" t="str">
            <v>청년</v>
          </cell>
          <cell r="J153">
            <v>0</v>
          </cell>
          <cell r="K153">
            <v>8</v>
          </cell>
          <cell r="L153">
            <v>8</v>
          </cell>
          <cell r="M153">
            <v>11</v>
          </cell>
          <cell r="N153">
            <v>11</v>
          </cell>
          <cell r="O153">
            <v>7</v>
          </cell>
          <cell r="P153">
            <v>7</v>
          </cell>
          <cell r="Q153">
            <v>13</v>
          </cell>
          <cell r="R153">
            <v>3</v>
          </cell>
          <cell r="S153">
            <v>68</v>
          </cell>
          <cell r="T153">
            <v>0</v>
          </cell>
          <cell r="U153">
            <v>68</v>
          </cell>
          <cell r="V153">
            <v>146</v>
          </cell>
          <cell r="W153" t="str">
            <v>노후화가 진행되고 있는 제품에 대한 창업아이템 니즈는 존재할 것으로 보임. 수익모델에 대한 명확한 제시라던가 해당 가구 등을 어떻게 영업 또는 활용할지에 대한 내용 제시가 구체적이고 정량적이면 좋을 것임</v>
          </cell>
        </row>
        <row r="154">
          <cell r="B154">
            <v>20425198</v>
          </cell>
          <cell r="C154" t="str">
            <v>지역기반</v>
          </cell>
          <cell r="D154" t="str">
            <v>정보ㆍ통신3</v>
          </cell>
          <cell r="E154" t="str">
            <v>마이크로 포토 스팟 공유 및 오버레이 인증샷 가이드 플랫폼 모바일 앱 개발</v>
          </cell>
          <cell r="F154" t="str">
            <v>0</v>
          </cell>
          <cell r="G154" t="str">
            <v>0</v>
          </cell>
          <cell r="H154" t="str">
            <v>예비</v>
          </cell>
          <cell r="I154" t="str">
            <v>청년</v>
          </cell>
          <cell r="J154">
            <v>0</v>
          </cell>
          <cell r="K154">
            <v>7</v>
          </cell>
          <cell r="L154">
            <v>7</v>
          </cell>
          <cell r="M154">
            <v>11</v>
          </cell>
          <cell r="N154">
            <v>11</v>
          </cell>
          <cell r="O154">
            <v>7</v>
          </cell>
          <cell r="P154">
            <v>7</v>
          </cell>
          <cell r="Q154">
            <v>13</v>
          </cell>
          <cell r="R154">
            <v>3</v>
          </cell>
          <cell r="S154">
            <v>66</v>
          </cell>
          <cell r="T154">
            <v>2</v>
          </cell>
          <cell r="U154">
            <v>68</v>
          </cell>
          <cell r="V154">
            <v>146</v>
          </cell>
          <cell r="W154" t="str">
            <v>필요한 아이템으로는 보이나 수익창출 가능성에 대해서는 다소 제시가 부족한 부분이 있음. 수익성을 높일 수 있는 방안과 중장기 사업 확장 계획이 같이 수립되면 좋음</v>
          </cell>
        </row>
        <row r="155">
          <cell r="B155">
            <v>20418789</v>
          </cell>
          <cell r="C155" t="str">
            <v>지역기반</v>
          </cell>
          <cell r="D155" t="str">
            <v>정보ㆍ통신3</v>
          </cell>
          <cell r="E155" t="str">
            <v>생성형 AI 기반 영상 제작 스튜디오 및 유통을 위한 All-in-One 플랫폼</v>
          </cell>
          <cell r="F155" t="str">
            <v>0</v>
          </cell>
          <cell r="G155" t="str">
            <v>0</v>
          </cell>
          <cell r="H155" t="str">
            <v>예비</v>
          </cell>
          <cell r="I155" t="str">
            <v>중장년</v>
          </cell>
          <cell r="J155">
            <v>0</v>
          </cell>
          <cell r="K155">
            <v>7</v>
          </cell>
          <cell r="L155">
            <v>7</v>
          </cell>
          <cell r="M155">
            <v>12</v>
          </cell>
          <cell r="N155">
            <v>12</v>
          </cell>
          <cell r="O155">
            <v>7</v>
          </cell>
          <cell r="P155">
            <v>7</v>
          </cell>
          <cell r="Q155">
            <v>13</v>
          </cell>
          <cell r="R155">
            <v>3</v>
          </cell>
          <cell r="S155">
            <v>68</v>
          </cell>
          <cell r="T155">
            <v>0</v>
          </cell>
          <cell r="U155">
            <v>68</v>
          </cell>
          <cell r="V155">
            <v>146</v>
          </cell>
          <cell r="W155" t="str">
            <v>개발개선 준비현황에 대한 세부적인 내용 구체화/고도화 방안에 대한 구체적인 계획이 제시될 필요 있음</v>
          </cell>
        </row>
        <row r="156">
          <cell r="B156">
            <v>20418266</v>
          </cell>
          <cell r="C156" t="str">
            <v>지역기반</v>
          </cell>
          <cell r="D156" t="str">
            <v>정보ㆍ통신3</v>
          </cell>
          <cell r="E156" t="str">
            <v>AI 기반 대화형 주문 실행 시스템 &amp;quot;사이(SAI)&amp;quot;</v>
          </cell>
          <cell r="F156" t="str">
            <v>0</v>
          </cell>
          <cell r="G156" t="str">
            <v>0</v>
          </cell>
          <cell r="H156" t="str">
            <v>예비</v>
          </cell>
          <cell r="I156" t="str">
            <v>중장년</v>
          </cell>
          <cell r="J156">
            <v>0</v>
          </cell>
          <cell r="K156">
            <v>7</v>
          </cell>
          <cell r="L156">
            <v>7</v>
          </cell>
          <cell r="M156">
            <v>11</v>
          </cell>
          <cell r="N156">
            <v>11</v>
          </cell>
          <cell r="O156">
            <v>8</v>
          </cell>
          <cell r="P156">
            <v>8</v>
          </cell>
          <cell r="Q156">
            <v>13</v>
          </cell>
          <cell r="R156">
            <v>3</v>
          </cell>
          <cell r="S156">
            <v>68</v>
          </cell>
          <cell r="T156">
            <v>0</v>
          </cell>
          <cell r="U156">
            <v>68</v>
          </cell>
          <cell r="V156">
            <v>146</v>
          </cell>
          <cell r="W156" t="str">
            <v>자사만의 차별화된 특장점이 다소 아쉽고, 마케팅 및 판로개척 부분에서도 한두단계 더 세부적인 실행전략이 제시될 필요성 있음</v>
          </cell>
        </row>
        <row r="157">
          <cell r="B157">
            <v>20425532</v>
          </cell>
          <cell r="C157" t="str">
            <v>지역기반</v>
          </cell>
          <cell r="D157" t="str">
            <v>정보ㆍ통신3</v>
          </cell>
          <cell r="E157" t="str">
            <v>역사 콘텐츠 기반 모바일 턴제 전략 시뮬레이션 게임 서비스</v>
          </cell>
          <cell r="F157" t="str">
            <v>0</v>
          </cell>
          <cell r="G157" t="str">
            <v>0</v>
          </cell>
          <cell r="H157" t="str">
            <v>예비</v>
          </cell>
          <cell r="I157" t="str">
            <v>청년</v>
          </cell>
          <cell r="J157">
            <v>0</v>
          </cell>
          <cell r="K157">
            <v>8</v>
          </cell>
          <cell r="L157">
            <v>8</v>
          </cell>
          <cell r="M157">
            <v>11</v>
          </cell>
          <cell r="N157">
            <v>11</v>
          </cell>
          <cell r="O157">
            <v>7</v>
          </cell>
          <cell r="P157">
            <v>7</v>
          </cell>
          <cell r="Q157">
            <v>13</v>
          </cell>
          <cell r="R157">
            <v>3</v>
          </cell>
          <cell r="S157">
            <v>68</v>
          </cell>
          <cell r="T157">
            <v>0</v>
          </cell>
          <cell r="U157">
            <v>68</v>
          </cell>
          <cell r="V157">
            <v>146</v>
          </cell>
          <cell r="W157" t="str">
            <v>아이템 구체화 방안 및 실현가능성에 대한 내용이 다소 부족함. 핀로개척을 통한 시장확보 전략 부분도 구체화 필요</v>
          </cell>
        </row>
        <row r="158">
          <cell r="B158">
            <v>20423364</v>
          </cell>
          <cell r="C158" t="str">
            <v>지역기반</v>
          </cell>
          <cell r="D158" t="str">
            <v>정보ㆍ통신3</v>
          </cell>
          <cell r="E158" t="str">
            <v>고객을 기억하는 AI, 1인 뷰티샵 음성 기반 고객관리 서비스</v>
          </cell>
          <cell r="F158" t="str">
            <v>0</v>
          </cell>
          <cell r="G158" t="str">
            <v>0</v>
          </cell>
          <cell r="H158" t="str">
            <v>예비</v>
          </cell>
          <cell r="I158" t="str">
            <v>중장년</v>
          </cell>
          <cell r="J158">
            <v>0</v>
          </cell>
          <cell r="K158">
            <v>8</v>
          </cell>
          <cell r="L158">
            <v>8</v>
          </cell>
          <cell r="M158">
            <v>12</v>
          </cell>
          <cell r="N158">
            <v>12</v>
          </cell>
          <cell r="O158">
            <v>6</v>
          </cell>
          <cell r="P158">
            <v>6</v>
          </cell>
          <cell r="Q158">
            <v>13</v>
          </cell>
          <cell r="R158">
            <v>3</v>
          </cell>
          <cell r="S158">
            <v>68</v>
          </cell>
          <cell r="T158">
            <v>0</v>
          </cell>
          <cell r="U158">
            <v>68</v>
          </cell>
          <cell r="V158">
            <v>146</v>
          </cell>
          <cell r="W158" t="str">
            <v>해당 아이템은 뷰티샵 원장님 등에게 필요한 아이템으로 보여지며 활용성은 분명히 있을 것으로 보임. 다만 우리 기업 측에서의 수익성에 대한 부분을 강화시킬 수 있는 방안은 필요해 보임. 매출확보 전략 및 타 분야 확대전략이 수립되면 좋을 거임</v>
          </cell>
        </row>
        <row r="159">
          <cell r="B159">
            <v>20432351</v>
          </cell>
          <cell r="C159" t="str">
            <v>지역기반</v>
          </cell>
          <cell r="D159" t="str">
            <v>정보ㆍ통신3</v>
          </cell>
          <cell r="E159" t="str">
            <v>인터넷방송 편집자를 위한 국내최초 챗봇형 롱폼 편집점 추천 시스템 개발</v>
          </cell>
          <cell r="F159" t="str">
            <v>0</v>
          </cell>
          <cell r="G159" t="str">
            <v>0</v>
          </cell>
          <cell r="H159" t="str">
            <v>초기</v>
          </cell>
          <cell r="I159" t="str">
            <v>청년</v>
          </cell>
          <cell r="J159">
            <v>0</v>
          </cell>
          <cell r="K159">
            <v>7</v>
          </cell>
          <cell r="L159">
            <v>7</v>
          </cell>
          <cell r="M159">
            <v>12</v>
          </cell>
          <cell r="N159">
            <v>12</v>
          </cell>
          <cell r="O159">
            <v>7</v>
          </cell>
          <cell r="P159">
            <v>7</v>
          </cell>
          <cell r="Q159">
            <v>13</v>
          </cell>
          <cell r="R159">
            <v>3</v>
          </cell>
          <cell r="S159">
            <v>68</v>
          </cell>
          <cell r="T159">
            <v>0</v>
          </cell>
          <cell r="U159">
            <v>68</v>
          </cell>
          <cell r="V159">
            <v>146</v>
          </cell>
          <cell r="W159" t="str">
            <v>편집점 결과일치율과 사용자 만족도를 끌어올릴 수 있는 방안 마련이 가장 중요해 보임. 타겟과 목표는 잘 세워져있으나, 이를 위한 구체적인 방안 제시는 다소 아쉬움.</v>
          </cell>
        </row>
        <row r="160">
          <cell r="B160">
            <v>20426964</v>
          </cell>
          <cell r="C160" t="str">
            <v>지역기반</v>
          </cell>
          <cell r="D160" t="str">
            <v>정보ㆍ통신3</v>
          </cell>
          <cell r="E160" t="str">
            <v>AI 감정 분석 기반 편지 생성·손글씨 재현 및 실물 편지 제작·발송 통합 플랫폼</v>
          </cell>
          <cell r="F160" t="str">
            <v>0</v>
          </cell>
          <cell r="G160" t="str">
            <v>0</v>
          </cell>
          <cell r="H160" t="str">
            <v>초기</v>
          </cell>
          <cell r="I160" t="str">
            <v>청년</v>
          </cell>
          <cell r="J160">
            <v>0</v>
          </cell>
          <cell r="K160">
            <v>7</v>
          </cell>
          <cell r="L160">
            <v>7</v>
          </cell>
          <cell r="M160">
            <v>13</v>
          </cell>
          <cell r="N160">
            <v>13</v>
          </cell>
          <cell r="O160">
            <v>6</v>
          </cell>
          <cell r="P160">
            <v>6</v>
          </cell>
          <cell r="Q160">
            <v>13</v>
          </cell>
          <cell r="R160">
            <v>3</v>
          </cell>
          <cell r="S160">
            <v>68</v>
          </cell>
          <cell r="T160">
            <v>0</v>
          </cell>
          <cell r="U160">
            <v>68</v>
          </cell>
          <cell r="V160">
            <v>146</v>
          </cell>
          <cell r="W160" t="str">
            <v>편지 분야의 감성 인프라 구축이라는 아이디어가 좋음. 구현된 개발 부분과 구축한 DB에 대한 설명이 부족하고, AI 기술 적용 부분에 대한 내용도 특장점과 감성 어필을 위한 기술적용 부분은 차별성이 다소 낮아 보임</v>
          </cell>
        </row>
        <row r="161">
          <cell r="B161">
            <v>20409146</v>
          </cell>
          <cell r="C161" t="str">
            <v>지역기반</v>
          </cell>
          <cell r="D161" t="str">
            <v>정보ㆍ통신3</v>
          </cell>
          <cell r="E161" t="str">
            <v>모바일 서브컬처 RPG '이세계 길드마스터' 개발 및 사업화</v>
          </cell>
          <cell r="F161" t="str">
            <v>10,000,000</v>
          </cell>
          <cell r="G161" t="str">
            <v>4</v>
          </cell>
          <cell r="H161" t="str">
            <v>초기</v>
          </cell>
          <cell r="I161" t="str">
            <v>중장년</v>
          </cell>
          <cell r="J161">
            <v>0</v>
          </cell>
          <cell r="K161">
            <v>6</v>
          </cell>
          <cell r="L161">
            <v>6</v>
          </cell>
          <cell r="M161">
            <v>11</v>
          </cell>
          <cell r="N161">
            <v>11</v>
          </cell>
          <cell r="O161">
            <v>8</v>
          </cell>
          <cell r="P161">
            <v>8</v>
          </cell>
          <cell r="Q161">
            <v>14</v>
          </cell>
          <cell r="R161">
            <v>4</v>
          </cell>
          <cell r="S161">
            <v>68</v>
          </cell>
          <cell r="T161">
            <v>0</v>
          </cell>
          <cell r="U161">
            <v>68</v>
          </cell>
          <cell r="V161">
            <v>146</v>
          </cell>
          <cell r="W161" t="str">
            <v>비즈니스모델과 연계된 수익모델 발굴 및 연도별 매출 및 성과 창출 가능성에 대한 내용이 추가되면 좋음</v>
          </cell>
        </row>
        <row r="162">
          <cell r="B162">
            <v>20414636</v>
          </cell>
          <cell r="C162" t="str">
            <v>지역기반</v>
          </cell>
          <cell r="D162" t="str">
            <v>정보ㆍ통신3</v>
          </cell>
          <cell r="E162" t="str">
            <v>AI 에이전트 기반, 로스터리 카페 생산-구매-재고 통합 운영관리 플랫폼</v>
          </cell>
          <cell r="F162" t="str">
            <v>60,598,131</v>
          </cell>
          <cell r="G162" t="str">
            <v>2</v>
          </cell>
          <cell r="H162" t="str">
            <v>초기</v>
          </cell>
          <cell r="I162" t="str">
            <v>중장년</v>
          </cell>
          <cell r="J162">
            <v>0</v>
          </cell>
          <cell r="K162">
            <v>7</v>
          </cell>
          <cell r="L162">
            <v>7</v>
          </cell>
          <cell r="M162">
            <v>11</v>
          </cell>
          <cell r="N162">
            <v>11</v>
          </cell>
          <cell r="O162">
            <v>8</v>
          </cell>
          <cell r="P162">
            <v>8</v>
          </cell>
          <cell r="Q162">
            <v>13</v>
          </cell>
          <cell r="R162">
            <v>3</v>
          </cell>
          <cell r="S162">
            <v>68</v>
          </cell>
          <cell r="T162">
            <v>0</v>
          </cell>
          <cell r="U162">
            <v>68</v>
          </cell>
          <cell r="V162">
            <v>146</v>
          </cell>
          <cell r="W162" t="str">
            <v>경쟁사 분석을 보다 구체적을 해야할 필요가 있으며, 이를 기반으로 우리 서비스의 차별화 된 특장점이 강조되면 좋을 것임</v>
          </cell>
        </row>
        <row r="163">
          <cell r="B163">
            <v>20422134</v>
          </cell>
          <cell r="C163" t="str">
            <v>지역기반</v>
          </cell>
          <cell r="D163" t="str">
            <v>정보ㆍ통신3</v>
          </cell>
          <cell r="E163" t="str">
            <v>외국인 장기체류형 K-로드트립 올인원 예약 플랫폼 - AI 컨시어지 기반 캠핑카 공유 모빌리티</v>
          </cell>
          <cell r="F163" t="str">
            <v>100,000,000</v>
          </cell>
          <cell r="G163" t="str">
            <v>1</v>
          </cell>
          <cell r="H163" t="str">
            <v>도약</v>
          </cell>
          <cell r="I163" t="str">
            <v>중장년</v>
          </cell>
          <cell r="J163">
            <v>0</v>
          </cell>
          <cell r="K163">
            <v>7</v>
          </cell>
          <cell r="L163">
            <v>7</v>
          </cell>
          <cell r="M163">
            <v>10</v>
          </cell>
          <cell r="N163">
            <v>10</v>
          </cell>
          <cell r="O163">
            <v>8</v>
          </cell>
          <cell r="P163">
            <v>8</v>
          </cell>
          <cell r="Q163">
            <v>14</v>
          </cell>
          <cell r="R163">
            <v>4</v>
          </cell>
          <cell r="S163">
            <v>68</v>
          </cell>
          <cell r="T163">
            <v>0</v>
          </cell>
          <cell r="U163">
            <v>68</v>
          </cell>
          <cell r="V163">
            <v>146</v>
          </cell>
          <cell r="W163" t="str">
            <v>비즈니스 모델과 수익모델을 연관시켜 매출 확보 가능성에 대한 로드맵 제시가 구체화 되면 좋음</v>
          </cell>
        </row>
        <row r="164">
          <cell r="B164">
            <v>20416852</v>
          </cell>
          <cell r="C164" t="str">
            <v>지역기반</v>
          </cell>
          <cell r="D164" t="str">
            <v>정보ㆍ통신3</v>
          </cell>
          <cell r="E164" t="str">
            <v>신규 아날로그 필름 제조 및 AI 플랫폼 구축 사업</v>
          </cell>
          <cell r="F164" t="str">
            <v>246,000,000</v>
          </cell>
          <cell r="G164" t="str">
            <v>1</v>
          </cell>
          <cell r="H164" t="str">
            <v>도약</v>
          </cell>
          <cell r="I164" t="str">
            <v>중장년</v>
          </cell>
          <cell r="J164">
            <v>0</v>
          </cell>
          <cell r="K164">
            <v>8</v>
          </cell>
          <cell r="L164">
            <v>8</v>
          </cell>
          <cell r="M164">
            <v>11</v>
          </cell>
          <cell r="N164">
            <v>11</v>
          </cell>
          <cell r="O164">
            <v>7</v>
          </cell>
          <cell r="P164">
            <v>7</v>
          </cell>
          <cell r="Q164">
            <v>13</v>
          </cell>
          <cell r="R164">
            <v>3</v>
          </cell>
          <cell r="S164">
            <v>68</v>
          </cell>
          <cell r="T164">
            <v>0</v>
          </cell>
          <cell r="U164">
            <v>68</v>
          </cell>
          <cell r="V164">
            <v>146</v>
          </cell>
          <cell r="W164" t="str">
            <v>창업아이템에 대한 고도화 방안과 계획에 대해 보다 구체적으로 제시할 필요가 있으며 매출 계획 수립 및 근거치 마련도 추가되면 좋을 것임</v>
          </cell>
        </row>
        <row r="165">
          <cell r="B165">
            <v>20421554</v>
          </cell>
          <cell r="C165" t="str">
            <v>지역기반</v>
          </cell>
          <cell r="D165" t="str">
            <v>정보ㆍ통신3</v>
          </cell>
          <cell r="E165" t="str">
            <v>굿거리, 자진모리, 휘모리 등 한국 장단을 반영한 MusicGen 파인튜닝 AI 기술이 적용된 글로벌 크리에이터 맞춤형 저작권 프리 국악 사운드 생성 플랫폼, K-Gugak Beat</v>
          </cell>
          <cell r="F165" t="str">
            <v>0</v>
          </cell>
          <cell r="G165" t="str">
            <v>0</v>
          </cell>
          <cell r="H165" t="str">
            <v>예비</v>
          </cell>
          <cell r="I165" t="str">
            <v>청년</v>
          </cell>
          <cell r="J165">
            <v>0</v>
          </cell>
          <cell r="K165">
            <v>6</v>
          </cell>
          <cell r="L165">
            <v>5</v>
          </cell>
          <cell r="M165">
            <v>13</v>
          </cell>
          <cell r="N165">
            <v>14</v>
          </cell>
          <cell r="O165">
            <v>6</v>
          </cell>
          <cell r="P165">
            <v>5</v>
          </cell>
          <cell r="Q165">
            <v>14</v>
          </cell>
          <cell r="R165">
            <v>4</v>
          </cell>
          <cell r="S165">
            <v>67</v>
          </cell>
          <cell r="T165">
            <v>0</v>
          </cell>
          <cell r="U165">
            <v>67</v>
          </cell>
          <cell r="V165">
            <v>158</v>
          </cell>
          <cell r="W165" t="str">
            <v>해당 시장에서의 니즈에 대해서는 공감하나 실현가능성 판단 측면에서의 서비스 플로우 등 서비스가 어떻게 제공되고 산출물이 어떤것인지에 대한 이해도를 높이기 위한 내용 보완은 필요해 보임</v>
          </cell>
        </row>
        <row r="166">
          <cell r="B166">
            <v>20429585</v>
          </cell>
          <cell r="C166" t="str">
            <v>지역기반</v>
          </cell>
          <cell r="D166" t="str">
            <v>정보ㆍ통신3</v>
          </cell>
          <cell r="E166" t="str">
            <v>AI 기반 치매 조기 발견을 위한 인지 평가 및 의료 연계 헬스케어 플랫폼</v>
          </cell>
          <cell r="F166" t="str">
            <v>0</v>
          </cell>
          <cell r="G166" t="str">
            <v>0</v>
          </cell>
          <cell r="H166" t="str">
            <v>예비</v>
          </cell>
          <cell r="I166" t="str">
            <v>청년</v>
          </cell>
          <cell r="J166">
            <v>0</v>
          </cell>
          <cell r="K166">
            <v>6</v>
          </cell>
          <cell r="L166">
            <v>7</v>
          </cell>
          <cell r="M166">
            <v>14</v>
          </cell>
          <cell r="N166">
            <v>15</v>
          </cell>
          <cell r="O166">
            <v>5</v>
          </cell>
          <cell r="P166">
            <v>6</v>
          </cell>
          <cell r="Q166">
            <v>11</v>
          </cell>
          <cell r="R166">
            <v>3</v>
          </cell>
          <cell r="S166">
            <v>67</v>
          </cell>
          <cell r="T166">
            <v>0</v>
          </cell>
          <cell r="U166">
            <v>67</v>
          </cell>
          <cell r="V166">
            <v>158</v>
          </cell>
          <cell r="W166" t="str">
            <v>기존 인지검사 대비 차별성은 잘 제시하였으나, 성장성 측면에서의 시장진입 및 그 후의 단계에 대해 설득력 있는 전략 보완이 필요해 보임. 레퍼런스 확보가 우선적으로 진행될 필요있음</v>
          </cell>
        </row>
        <row r="167">
          <cell r="B167">
            <v>20426844</v>
          </cell>
          <cell r="C167" t="str">
            <v>지역기반</v>
          </cell>
          <cell r="D167" t="str">
            <v>정보ㆍ통신3</v>
          </cell>
          <cell r="E167" t="str">
            <v>AI를 활용한 드론산업 매칭 마켓플레이스 플랫폼</v>
          </cell>
          <cell r="F167" t="str">
            <v>0</v>
          </cell>
          <cell r="G167" t="str">
            <v>0</v>
          </cell>
          <cell r="H167" t="str">
            <v>예비</v>
          </cell>
          <cell r="I167" t="str">
            <v>청년</v>
          </cell>
          <cell r="J167">
            <v>0</v>
          </cell>
          <cell r="K167">
            <v>6</v>
          </cell>
          <cell r="L167">
            <v>7</v>
          </cell>
          <cell r="M167">
            <v>10</v>
          </cell>
          <cell r="N167">
            <v>14</v>
          </cell>
          <cell r="O167">
            <v>7</v>
          </cell>
          <cell r="P167">
            <v>7</v>
          </cell>
          <cell r="Q167">
            <v>13</v>
          </cell>
          <cell r="R167">
            <v>3</v>
          </cell>
          <cell r="S167">
            <v>67</v>
          </cell>
          <cell r="T167">
            <v>0</v>
          </cell>
          <cell r="U167">
            <v>67</v>
          </cell>
          <cell r="V167">
            <v>158</v>
          </cell>
          <cell r="W167" t="str">
            <v>수익모델에 대해서는 잘 전략을 수립한것 같으나, 시장 진입 및 매출 확보 가능성에 대해서는 보완될 필요가 있어보임</v>
          </cell>
        </row>
        <row r="168">
          <cell r="B168">
            <v>20424957</v>
          </cell>
          <cell r="C168" t="str">
            <v>지역기반</v>
          </cell>
          <cell r="D168" t="str">
            <v>정보ㆍ통신3</v>
          </cell>
          <cell r="E168" t="str">
            <v>AI기반 중소 K-beauty 브랜드 글로벌 링크 플랫폼</v>
          </cell>
          <cell r="F168" t="str">
            <v>0</v>
          </cell>
          <cell r="G168" t="str">
            <v>0</v>
          </cell>
          <cell r="H168" t="str">
            <v>예비</v>
          </cell>
          <cell r="I168" t="str">
            <v>중장년</v>
          </cell>
          <cell r="J168">
            <v>0</v>
          </cell>
          <cell r="K168">
            <v>8</v>
          </cell>
          <cell r="L168">
            <v>8</v>
          </cell>
          <cell r="M168">
            <v>10</v>
          </cell>
          <cell r="N168">
            <v>10</v>
          </cell>
          <cell r="O168">
            <v>8</v>
          </cell>
          <cell r="P168">
            <v>7</v>
          </cell>
          <cell r="Q168">
            <v>13</v>
          </cell>
          <cell r="R168">
            <v>3</v>
          </cell>
          <cell r="S168">
            <v>67</v>
          </cell>
          <cell r="T168">
            <v>0</v>
          </cell>
          <cell r="U168">
            <v>67</v>
          </cell>
          <cell r="V168">
            <v>158</v>
          </cell>
          <cell r="W168" t="str">
            <v xml:space="preserve">전체적인 사업계획은 잘 수립이 되어 있어 보이나, 각 항목별로 구체적인 내용으로 실현가능성을 설득할 필요가 있음. </v>
          </cell>
        </row>
        <row r="169">
          <cell r="B169">
            <v>20425327</v>
          </cell>
          <cell r="C169" t="str">
            <v>지역기반</v>
          </cell>
          <cell r="D169" t="str">
            <v>정보ㆍ통신3</v>
          </cell>
          <cell r="E169" t="str">
            <v>프록시 구매 기술이 적용된 개인정보 보호 기능의 C커머스 안심 구매대행 서비스</v>
          </cell>
          <cell r="F169" t="str">
            <v>0</v>
          </cell>
          <cell r="G169" t="str">
            <v>0</v>
          </cell>
          <cell r="H169" t="str">
            <v>예비</v>
          </cell>
          <cell r="I169" t="str">
            <v>청년</v>
          </cell>
          <cell r="J169">
            <v>0</v>
          </cell>
          <cell r="K169">
            <v>7</v>
          </cell>
          <cell r="L169">
            <v>7</v>
          </cell>
          <cell r="M169">
            <v>11</v>
          </cell>
          <cell r="N169">
            <v>12</v>
          </cell>
          <cell r="O169">
            <v>7</v>
          </cell>
          <cell r="P169">
            <v>7</v>
          </cell>
          <cell r="Q169">
            <v>13</v>
          </cell>
          <cell r="R169">
            <v>3</v>
          </cell>
          <cell r="S169">
            <v>67</v>
          </cell>
          <cell r="T169">
            <v>0</v>
          </cell>
          <cell r="U169">
            <v>67</v>
          </cell>
          <cell r="V169">
            <v>158</v>
          </cell>
          <cell r="W169" t="str">
            <v>시장확보가 가능한지에 대한 검증을 위한 mvp가 중요한 시점으로 보이며, 매출 확보가 가능한지 그리고 연도별 목표 매출과 근거가 어떤지에 대한 내용이 추가되면 좋음</v>
          </cell>
        </row>
        <row r="170">
          <cell r="B170">
            <v>20427772</v>
          </cell>
          <cell r="C170" t="str">
            <v>지역기반</v>
          </cell>
          <cell r="D170" t="str">
            <v>정보ㆍ통신3</v>
          </cell>
          <cell r="E170" t="str">
            <v>부동산 매물 탐색의 기획노동 해소를 위한 초실감 체험 거점 설치 및 공인중개사 방문일정 통합관리 플랫폼</v>
          </cell>
          <cell r="F170" t="str">
            <v>13,200,000</v>
          </cell>
          <cell r="G170" t="str">
            <v>1</v>
          </cell>
          <cell r="H170" t="str">
            <v>초기</v>
          </cell>
          <cell r="I170" t="str">
            <v>청년</v>
          </cell>
          <cell r="J170">
            <v>0</v>
          </cell>
          <cell r="K170">
            <v>6</v>
          </cell>
          <cell r="L170">
            <v>6</v>
          </cell>
          <cell r="M170">
            <v>12</v>
          </cell>
          <cell r="N170">
            <v>12</v>
          </cell>
          <cell r="O170">
            <v>7</v>
          </cell>
          <cell r="P170">
            <v>7</v>
          </cell>
          <cell r="Q170">
            <v>14</v>
          </cell>
          <cell r="R170">
            <v>3</v>
          </cell>
          <cell r="S170">
            <v>67</v>
          </cell>
          <cell r="T170">
            <v>0</v>
          </cell>
          <cell r="U170">
            <v>67</v>
          </cell>
          <cell r="V170">
            <v>158</v>
          </cell>
          <cell r="W170" t="str">
            <v>타겟층에는 필요한 아이템으로 보이나 수익성 측면에서의 성장성 어필을 위한 내용 보완은 필요해 보임</v>
          </cell>
        </row>
        <row r="171">
          <cell r="B171">
            <v>20410693</v>
          </cell>
          <cell r="C171" t="str">
            <v>지역기반</v>
          </cell>
          <cell r="D171" t="str">
            <v>정보ㆍ통신3</v>
          </cell>
          <cell r="E171" t="str">
            <v>AI기술이 적용된 마트의 할인정보를 쉽게 비교하고 미끼상품을 알려 소비자의 오프라인 방문을 유도하는 지역형마트 고객유입플랫폼</v>
          </cell>
          <cell r="F171" t="str">
            <v>0</v>
          </cell>
          <cell r="G171" t="str">
            <v>0</v>
          </cell>
          <cell r="H171" t="str">
            <v>초기</v>
          </cell>
          <cell r="I171" t="str">
            <v>중장년</v>
          </cell>
          <cell r="J171">
            <v>0</v>
          </cell>
          <cell r="K171">
            <v>6</v>
          </cell>
          <cell r="L171">
            <v>6</v>
          </cell>
          <cell r="M171">
            <v>12</v>
          </cell>
          <cell r="N171">
            <v>12</v>
          </cell>
          <cell r="O171">
            <v>7</v>
          </cell>
          <cell r="P171">
            <v>7</v>
          </cell>
          <cell r="Q171">
            <v>14</v>
          </cell>
          <cell r="R171">
            <v>3</v>
          </cell>
          <cell r="S171">
            <v>67</v>
          </cell>
          <cell r="T171">
            <v>0</v>
          </cell>
          <cell r="U171">
            <v>67</v>
          </cell>
          <cell r="V171">
            <v>158</v>
          </cell>
          <cell r="W171" t="str">
            <v>실시간 땡처리 푸쉬알림등을 통한 매장 방문 유도 등의 아이디어는 좋으나 유사 서비스들이 이미 나와있는데 이들 대비 우리 서비스의 차별성과 시장 점유 가능성 및 방안에 대한 내용들이 추가되면 좋음</v>
          </cell>
        </row>
        <row r="172">
          <cell r="B172">
            <v>20432101</v>
          </cell>
          <cell r="C172" t="str">
            <v>지역기반</v>
          </cell>
          <cell r="D172" t="str">
            <v>정보ㆍ통신3</v>
          </cell>
          <cell r="E172" t="str">
            <v>노어 고도화를 통한 웹·앱 구축 생산성 향상 및 구조 표준화 프레임워크 구축</v>
          </cell>
          <cell r="F172" t="str">
            <v>572,000,000</v>
          </cell>
          <cell r="G172" t="str">
            <v>10</v>
          </cell>
          <cell r="H172" t="str">
            <v>도약</v>
          </cell>
          <cell r="I172" t="str">
            <v>중장년</v>
          </cell>
          <cell r="J172">
            <v>0</v>
          </cell>
          <cell r="K172">
            <v>7</v>
          </cell>
          <cell r="L172">
            <v>7</v>
          </cell>
          <cell r="M172">
            <v>10</v>
          </cell>
          <cell r="N172">
            <v>10</v>
          </cell>
          <cell r="O172">
            <v>8</v>
          </cell>
          <cell r="P172">
            <v>8</v>
          </cell>
          <cell r="Q172">
            <v>13</v>
          </cell>
          <cell r="R172">
            <v>4</v>
          </cell>
          <cell r="S172">
            <v>67</v>
          </cell>
          <cell r="T172">
            <v>0</v>
          </cell>
          <cell r="U172">
            <v>67</v>
          </cell>
          <cell r="V172">
            <v>158</v>
          </cell>
          <cell r="W172" t="str">
            <v>창업아이템의 준비도와 구현계획에 대해 다소 구체적이지 않음</v>
          </cell>
        </row>
        <row r="173">
          <cell r="B173">
            <v>20416478</v>
          </cell>
          <cell r="C173" t="str">
            <v>지역기반</v>
          </cell>
          <cell r="D173" t="str">
            <v>정보ㆍ통신3</v>
          </cell>
          <cell r="E173" t="str">
            <v>고비용 PT의 한계를 극복하는 온디바이스 초개인화 AI 실시간  개인 맞춤형 코칭 앱 및 스마트짐 B2B 연계 플랫폼, 'Lockin'</v>
          </cell>
          <cell r="F173" t="str">
            <v>0</v>
          </cell>
          <cell r="G173" t="str">
            <v>0</v>
          </cell>
          <cell r="H173" t="str">
            <v>예비</v>
          </cell>
          <cell r="I173" t="str">
            <v>청년</v>
          </cell>
          <cell r="J173">
            <v>0</v>
          </cell>
          <cell r="K173">
            <v>6</v>
          </cell>
          <cell r="L173">
            <v>6</v>
          </cell>
          <cell r="M173">
            <v>11</v>
          </cell>
          <cell r="N173">
            <v>13</v>
          </cell>
          <cell r="O173">
            <v>6</v>
          </cell>
          <cell r="P173">
            <v>6</v>
          </cell>
          <cell r="Q173">
            <v>13</v>
          </cell>
          <cell r="R173">
            <v>3</v>
          </cell>
          <cell r="S173">
            <v>64</v>
          </cell>
          <cell r="T173">
            <v>2</v>
          </cell>
          <cell r="U173">
            <v>66</v>
          </cell>
          <cell r="V173">
            <v>166</v>
          </cell>
          <cell r="W173" t="str">
            <v>경쟁 서비스 대비 자사의 특장점과 차별성에 대해 보다 시장진입 가능성 측면에서 설득력을 높일 필요 있음</v>
          </cell>
        </row>
        <row r="174">
          <cell r="B174">
            <v>20419052</v>
          </cell>
          <cell r="C174" t="str">
            <v>지역기반</v>
          </cell>
          <cell r="D174" t="str">
            <v>정보ㆍ통신3</v>
          </cell>
          <cell r="E174" t="str">
            <v>FINLY : 금융상담 서류접수·보완요청·사전심사 보조 자동화 AI /SaaS 솔루션</v>
          </cell>
          <cell r="F174" t="str">
            <v>0</v>
          </cell>
          <cell r="G174" t="str">
            <v>0</v>
          </cell>
          <cell r="H174" t="str">
            <v>예비</v>
          </cell>
          <cell r="I174" t="str">
            <v>청년</v>
          </cell>
          <cell r="J174">
            <v>0</v>
          </cell>
          <cell r="K174">
            <v>6</v>
          </cell>
          <cell r="L174">
            <v>7</v>
          </cell>
          <cell r="M174">
            <v>10</v>
          </cell>
          <cell r="N174">
            <v>13</v>
          </cell>
          <cell r="O174">
            <v>6</v>
          </cell>
          <cell r="P174">
            <v>6</v>
          </cell>
          <cell r="Q174">
            <v>13</v>
          </cell>
          <cell r="R174">
            <v>3</v>
          </cell>
          <cell r="S174">
            <v>64</v>
          </cell>
          <cell r="T174">
            <v>2</v>
          </cell>
          <cell r="U174">
            <v>66</v>
          </cell>
          <cell r="V174">
            <v>166</v>
          </cell>
          <cell r="W174" t="str">
            <v>고객현황 분석 및 아이템의 시장진입 가능성에 대해 설득력을 높일 수 있는 자료 등을 기반으로 구체적으로 제시될 필요성 있음</v>
          </cell>
        </row>
        <row r="175">
          <cell r="B175">
            <v>20438360</v>
          </cell>
          <cell r="C175" t="str">
            <v>지역기반</v>
          </cell>
          <cell r="D175" t="str">
            <v>정보ㆍ통신3</v>
          </cell>
          <cell r="E175" t="str">
            <v>소기업형 지능형 경영관리 및 리포팅 자동화 SaaS, AXIS</v>
          </cell>
          <cell r="F175" t="str">
            <v>0</v>
          </cell>
          <cell r="G175" t="str">
            <v>0</v>
          </cell>
          <cell r="H175" t="str">
            <v>예비</v>
          </cell>
          <cell r="I175" t="str">
            <v>중장년</v>
          </cell>
          <cell r="J175">
            <v>0</v>
          </cell>
          <cell r="K175">
            <v>7</v>
          </cell>
          <cell r="L175">
            <v>7</v>
          </cell>
          <cell r="M175">
            <v>12</v>
          </cell>
          <cell r="N175">
            <v>12</v>
          </cell>
          <cell r="O175">
            <v>6</v>
          </cell>
          <cell r="P175">
            <v>6</v>
          </cell>
          <cell r="Q175">
            <v>13</v>
          </cell>
          <cell r="R175">
            <v>3</v>
          </cell>
          <cell r="S175">
            <v>66</v>
          </cell>
          <cell r="T175">
            <v>0</v>
          </cell>
          <cell r="U175">
            <v>66</v>
          </cell>
          <cell r="V175">
            <v>166</v>
          </cell>
          <cell r="W175" t="str">
            <v>경쟁사 분석을 통한 자사의 특장점을 보다 내세울 필요가 있으며 초기 시장진입을 위한 전략이 다소 부족함</v>
          </cell>
        </row>
        <row r="176">
          <cell r="B176">
            <v>20415508</v>
          </cell>
          <cell r="C176" t="str">
            <v>지역기반</v>
          </cell>
          <cell r="D176" t="str">
            <v>정보ㆍ통신3</v>
          </cell>
          <cell r="E176" t="str">
            <v>특수교육 전문가가 설계한 구조화 프롬프트 기반 발달장애 아동 AI IEP 자동 생성 및 복지 바우처 맞춤 큐레이션 통합 SaaS 플랫폼 아이누리</v>
          </cell>
          <cell r="F176" t="str">
            <v>0</v>
          </cell>
          <cell r="G176" t="str">
            <v>0</v>
          </cell>
          <cell r="H176" t="str">
            <v>예비</v>
          </cell>
          <cell r="I176" t="str">
            <v>청년</v>
          </cell>
          <cell r="J176">
            <v>0</v>
          </cell>
          <cell r="K176">
            <v>7</v>
          </cell>
          <cell r="L176">
            <v>7</v>
          </cell>
          <cell r="M176">
            <v>12</v>
          </cell>
          <cell r="N176">
            <v>12</v>
          </cell>
          <cell r="O176">
            <v>6</v>
          </cell>
          <cell r="P176">
            <v>6</v>
          </cell>
          <cell r="Q176">
            <v>13</v>
          </cell>
          <cell r="R176">
            <v>3</v>
          </cell>
          <cell r="S176">
            <v>66</v>
          </cell>
          <cell r="T176">
            <v>0</v>
          </cell>
          <cell r="U176">
            <v>66</v>
          </cell>
          <cell r="V176">
            <v>166</v>
          </cell>
          <cell r="W176" t="str">
            <v>수익모델이 실제 실현가능할지에 대한 구체적인 산출근거를 사업화 목표 로드맵과 연결하여 제시될 필요있음</v>
          </cell>
        </row>
        <row r="177">
          <cell r="B177">
            <v>20426472</v>
          </cell>
          <cell r="C177" t="str">
            <v>지역기반</v>
          </cell>
          <cell r="D177" t="str">
            <v>정보ㆍ통신3</v>
          </cell>
          <cell r="E177" t="str">
            <v>3000원으로 전자레인지 불균일 가열 해결및 효율을 위한 역산란 제어 모듈</v>
          </cell>
          <cell r="F177" t="str">
            <v>0</v>
          </cell>
          <cell r="G177" t="str">
            <v>0</v>
          </cell>
          <cell r="H177" t="str">
            <v>예비</v>
          </cell>
          <cell r="I177" t="str">
            <v>청년</v>
          </cell>
          <cell r="J177">
            <v>0</v>
          </cell>
          <cell r="K177">
            <v>8</v>
          </cell>
          <cell r="L177">
            <v>7</v>
          </cell>
          <cell r="M177">
            <v>12</v>
          </cell>
          <cell r="N177">
            <v>12</v>
          </cell>
          <cell r="O177">
            <v>6</v>
          </cell>
          <cell r="P177">
            <v>5</v>
          </cell>
          <cell r="Q177">
            <v>13</v>
          </cell>
          <cell r="R177">
            <v>3</v>
          </cell>
          <cell r="S177">
            <v>66</v>
          </cell>
          <cell r="T177">
            <v>0</v>
          </cell>
          <cell r="U177">
            <v>66</v>
          </cell>
          <cell r="V177">
            <v>166</v>
          </cell>
          <cell r="W177" t="str">
            <v>기술 개발 등 실현 방안에 대해서는 제시가 되어 있으나 수익모델 측면에 있어서 구체적인 산출 근거 및 이를 달성할 수 있는 시장 확보 방안이 보완되면 좋음</v>
          </cell>
        </row>
        <row r="178">
          <cell r="B178">
            <v>20414823</v>
          </cell>
          <cell r="C178" t="str">
            <v>지역기반</v>
          </cell>
          <cell r="D178" t="str">
            <v>정보ㆍ통신3</v>
          </cell>
          <cell r="E178" t="str">
            <v>스크린골프 소상공인의 고객 데이터 기반 CRM·예약·매출경영 통합 플랫폼</v>
          </cell>
          <cell r="F178" t="str">
            <v>0</v>
          </cell>
          <cell r="G178" t="str">
            <v>0</v>
          </cell>
          <cell r="H178" t="str">
            <v>예비</v>
          </cell>
          <cell r="I178" t="str">
            <v>중장년</v>
          </cell>
          <cell r="J178">
            <v>0</v>
          </cell>
          <cell r="K178">
            <v>7</v>
          </cell>
          <cell r="L178">
            <v>7</v>
          </cell>
          <cell r="M178">
            <v>13</v>
          </cell>
          <cell r="N178">
            <v>11</v>
          </cell>
          <cell r="O178">
            <v>6</v>
          </cell>
          <cell r="P178">
            <v>6</v>
          </cell>
          <cell r="Q178">
            <v>13</v>
          </cell>
          <cell r="R178">
            <v>3</v>
          </cell>
          <cell r="S178">
            <v>66</v>
          </cell>
          <cell r="T178">
            <v>0</v>
          </cell>
          <cell r="U178">
            <v>66</v>
          </cell>
          <cell r="V178">
            <v>166</v>
          </cell>
          <cell r="W178" t="str">
            <v>기술개발 진행단계로 서비스 구현은 가능해 보이나, 실제 업장에서의 활용성은 다른 문제이므로 기존 시장을 점유하고 있는 경쟁자 대비 차별성을 가져가야 할 것으로 보임. 테스트 업장 확보를 통한 정량적 성과 창출 지표를 바탕으로 영업력 확대 방안 필요</v>
          </cell>
        </row>
        <row r="179">
          <cell r="B179">
            <v>20431640</v>
          </cell>
          <cell r="C179" t="str">
            <v>지역기반</v>
          </cell>
          <cell r="D179" t="str">
            <v>정보ㆍ통신3</v>
          </cell>
          <cell r="E179" t="str">
            <v>HOME MEAL  : AI매칭기술이 적용된 일상 식사 공유를 통한 글로벌 소셜 다이닝 및 관계 형성 플랫폼</v>
          </cell>
          <cell r="F179" t="str">
            <v>0</v>
          </cell>
          <cell r="G179" t="str">
            <v>0</v>
          </cell>
          <cell r="H179" t="str">
            <v>예비</v>
          </cell>
          <cell r="I179" t="str">
            <v>중장년</v>
          </cell>
          <cell r="J179">
            <v>0</v>
          </cell>
          <cell r="K179">
            <v>7</v>
          </cell>
          <cell r="L179">
            <v>7</v>
          </cell>
          <cell r="M179">
            <v>12</v>
          </cell>
          <cell r="N179">
            <v>12</v>
          </cell>
          <cell r="O179">
            <v>6</v>
          </cell>
          <cell r="P179">
            <v>6</v>
          </cell>
          <cell r="Q179">
            <v>13</v>
          </cell>
          <cell r="R179">
            <v>3</v>
          </cell>
          <cell r="S179">
            <v>66</v>
          </cell>
          <cell r="T179">
            <v>0</v>
          </cell>
          <cell r="U179">
            <v>66</v>
          </cell>
          <cell r="V179">
            <v>166</v>
          </cell>
          <cell r="W179" t="str">
            <v>한국 가정식 초대 컨셉은 신선하고 관심도도 있을 것으로 보임. 공급자인 가정수를 확보하는 부분과 언어적인 장벽 해소 방안 등을 마련할 필요가 있어보이며, 이용자수 확대에 있어서 한계성은 있어보이는데 이를 해결할 수 있는 방안도 마련될 필요가 있음</v>
          </cell>
        </row>
        <row r="180">
          <cell r="B180">
            <v>20427122</v>
          </cell>
          <cell r="C180" t="str">
            <v>지역기반</v>
          </cell>
          <cell r="D180" t="str">
            <v>정보ㆍ통신3</v>
          </cell>
          <cell r="E180" t="str">
            <v>Ai 기반 맞춤형 전통주 취향 찾기 서비스를 기반으로 한 전통주 판매 플랫폼</v>
          </cell>
          <cell r="F180" t="str">
            <v>0</v>
          </cell>
          <cell r="G180" t="str">
            <v>0</v>
          </cell>
          <cell r="H180" t="str">
            <v>예비</v>
          </cell>
          <cell r="I180" t="str">
            <v>청년</v>
          </cell>
          <cell r="J180">
            <v>0</v>
          </cell>
          <cell r="K180">
            <v>7</v>
          </cell>
          <cell r="L180">
            <v>7</v>
          </cell>
          <cell r="M180">
            <v>10</v>
          </cell>
          <cell r="N180">
            <v>10</v>
          </cell>
          <cell r="O180">
            <v>7</v>
          </cell>
          <cell r="P180">
            <v>7</v>
          </cell>
          <cell r="Q180">
            <v>13</v>
          </cell>
          <cell r="R180">
            <v>3</v>
          </cell>
          <cell r="S180">
            <v>64</v>
          </cell>
          <cell r="T180">
            <v>2</v>
          </cell>
          <cell r="U180">
            <v>66</v>
          </cell>
          <cell r="V180">
            <v>166</v>
          </cell>
          <cell r="W180" t="str">
            <v>전통주 판매 관련 유사 서비스들 대비 특별한 차별성 등의 전략 제시가 다소 아쉬움</v>
          </cell>
        </row>
        <row r="181">
          <cell r="B181">
            <v>20417383</v>
          </cell>
          <cell r="C181" t="str">
            <v>지역기반</v>
          </cell>
          <cell r="D181" t="str">
            <v>정보ㆍ통신3</v>
          </cell>
          <cell r="E181" t="str">
            <v>Jellyworms (IP 확산을 위한 글로벌 랭킹 PvP 아레나 게임 콘텐츠)</v>
          </cell>
          <cell r="F181" t="str">
            <v>0</v>
          </cell>
          <cell r="G181" t="str">
            <v>0</v>
          </cell>
          <cell r="H181" t="str">
            <v>초기</v>
          </cell>
          <cell r="I181" t="str">
            <v>청년</v>
          </cell>
          <cell r="J181">
            <v>0</v>
          </cell>
          <cell r="K181">
            <v>6</v>
          </cell>
          <cell r="L181">
            <v>6</v>
          </cell>
          <cell r="M181">
            <v>13</v>
          </cell>
          <cell r="N181">
            <v>13</v>
          </cell>
          <cell r="O181">
            <v>6</v>
          </cell>
          <cell r="P181">
            <v>6</v>
          </cell>
          <cell r="Q181">
            <v>13</v>
          </cell>
          <cell r="R181">
            <v>3</v>
          </cell>
          <cell r="S181">
            <v>66</v>
          </cell>
          <cell r="T181">
            <v>0</v>
          </cell>
          <cell r="U181">
            <v>66</v>
          </cell>
          <cell r="V181">
            <v>166</v>
          </cell>
          <cell r="W181" t="str">
            <v>아이템 개발 방안과 고도화 방안에 대한 제시가 시각적인 부분도 활용하여 보다 구체적으로 작성될 필요성 있음</v>
          </cell>
        </row>
        <row r="182">
          <cell r="B182">
            <v>20399910</v>
          </cell>
          <cell r="C182" t="str">
            <v>지역기반</v>
          </cell>
          <cell r="D182" t="str">
            <v>정보ㆍ통신3</v>
          </cell>
          <cell r="E182" t="str">
            <v>심박데이터 기반 개인 맞춤형 운동결과 분석·추천 서비스 고도화 및 상용화</v>
          </cell>
          <cell r="F182" t="str">
            <v>267,181,182</v>
          </cell>
          <cell r="G182" t="str">
            <v>2</v>
          </cell>
          <cell r="H182" t="str">
            <v>초기</v>
          </cell>
          <cell r="I182" t="str">
            <v>중장년</v>
          </cell>
          <cell r="J182">
            <v>0</v>
          </cell>
          <cell r="K182">
            <v>6</v>
          </cell>
          <cell r="L182">
            <v>6</v>
          </cell>
          <cell r="M182">
            <v>12</v>
          </cell>
          <cell r="N182">
            <v>12</v>
          </cell>
          <cell r="O182">
            <v>7</v>
          </cell>
          <cell r="P182">
            <v>7</v>
          </cell>
          <cell r="Q182">
            <v>13</v>
          </cell>
          <cell r="R182">
            <v>3</v>
          </cell>
          <cell r="S182">
            <v>66</v>
          </cell>
          <cell r="T182">
            <v>0</v>
          </cell>
          <cell r="U182">
            <v>66</v>
          </cell>
          <cell r="V182">
            <v>166</v>
          </cell>
          <cell r="W182" t="str">
            <v>시장 분석과 니즈에 대해서는 잘 제시해 주었으나, 실현가능성 측면에서 현재 준비현황과 해당 아이템의 구체화 방안에 대한 내용이 다소 부족함</v>
          </cell>
        </row>
        <row r="183">
          <cell r="B183">
            <v>20430731</v>
          </cell>
          <cell r="C183" t="str">
            <v>지역기반</v>
          </cell>
          <cell r="D183" t="str">
            <v>정보ㆍ통신3</v>
          </cell>
          <cell r="E183" t="str">
            <v>AI 지원 남성 외모 진단·개인화 관리 솔루션</v>
          </cell>
          <cell r="F183" t="str">
            <v>0</v>
          </cell>
          <cell r="G183" t="str">
            <v>0</v>
          </cell>
          <cell r="H183" t="str">
            <v>예비</v>
          </cell>
          <cell r="I183" t="str">
            <v>청년</v>
          </cell>
          <cell r="J183">
            <v>0</v>
          </cell>
          <cell r="K183">
            <v>6</v>
          </cell>
          <cell r="L183">
            <v>6</v>
          </cell>
          <cell r="M183">
            <v>14</v>
          </cell>
          <cell r="N183">
            <v>13</v>
          </cell>
          <cell r="O183">
            <v>6</v>
          </cell>
          <cell r="P183">
            <v>5</v>
          </cell>
          <cell r="Q183">
            <v>12</v>
          </cell>
          <cell r="R183">
            <v>3</v>
          </cell>
          <cell r="S183">
            <v>65</v>
          </cell>
          <cell r="T183">
            <v>0</v>
          </cell>
          <cell r="U183">
            <v>65</v>
          </cell>
          <cell r="V183">
            <v>176</v>
          </cell>
          <cell r="W183" t="str">
            <v>시장을 넓혀 나갈 수 있는 방안과 수익증대 방안이 필요해 보이며 중장기적 성장 로드맵을 전략적으로 수립할 필요가 있음</v>
          </cell>
        </row>
        <row r="184">
          <cell r="B184">
            <v>20423959</v>
          </cell>
          <cell r="C184" t="str">
            <v>지역기반</v>
          </cell>
          <cell r="D184" t="str">
            <v>정보ㆍ통신3</v>
          </cell>
          <cell r="E184" t="str">
            <v>AI와 블록체인 기반, 개인 발주 소규모 건설공사 통합 관리 디지털 플랫폼:  지음(ZIUM)</v>
          </cell>
          <cell r="F184" t="str">
            <v>0</v>
          </cell>
          <cell r="G184" t="str">
            <v>0</v>
          </cell>
          <cell r="H184" t="str">
            <v>예비</v>
          </cell>
          <cell r="I184" t="str">
            <v>중장년</v>
          </cell>
          <cell r="J184">
            <v>0</v>
          </cell>
          <cell r="K184">
            <v>7</v>
          </cell>
          <cell r="L184">
            <v>7</v>
          </cell>
          <cell r="M184">
            <v>12</v>
          </cell>
          <cell r="N184">
            <v>12</v>
          </cell>
          <cell r="O184">
            <v>6</v>
          </cell>
          <cell r="P184">
            <v>5</v>
          </cell>
          <cell r="Q184">
            <v>13</v>
          </cell>
          <cell r="R184">
            <v>3</v>
          </cell>
          <cell r="S184">
            <v>65</v>
          </cell>
          <cell r="T184">
            <v>0</v>
          </cell>
          <cell r="U184">
            <v>65</v>
          </cell>
          <cell r="V184">
            <v>176</v>
          </cell>
          <cell r="W184" t="str">
            <v>총 거래액 및 목표 매출을 중장기적으로 다소 공격적으로 잡을 필요가 있으며 이를 실현하기 위한 로드맵을 세세하게 구성하여 단계별 성장전략을 제시하면 좋음</v>
          </cell>
        </row>
        <row r="185">
          <cell r="B185">
            <v>20419016</v>
          </cell>
          <cell r="C185" t="str">
            <v>지역기반</v>
          </cell>
          <cell r="D185" t="str">
            <v>정보ㆍ통신3</v>
          </cell>
          <cell r="E185" t="str">
            <v>행동·성향 데이터 기반 AI 분석으로 효율적인 관계 형성을 돕는 맞춤형 커뮤니티 서비스, U,ram(유람) - Universe, Report About Me</v>
          </cell>
          <cell r="F185" t="str">
            <v>0</v>
          </cell>
          <cell r="G185" t="str">
            <v>0</v>
          </cell>
          <cell r="H185" t="str">
            <v>예비</v>
          </cell>
          <cell r="I185" t="str">
            <v>청년</v>
          </cell>
          <cell r="J185">
            <v>0</v>
          </cell>
          <cell r="K185">
            <v>7</v>
          </cell>
          <cell r="L185">
            <v>7</v>
          </cell>
          <cell r="M185">
            <v>11</v>
          </cell>
          <cell r="N185">
            <v>11</v>
          </cell>
          <cell r="O185">
            <v>7</v>
          </cell>
          <cell r="P185">
            <v>7</v>
          </cell>
          <cell r="Q185">
            <v>12</v>
          </cell>
          <cell r="R185">
            <v>3</v>
          </cell>
          <cell r="S185">
            <v>65</v>
          </cell>
          <cell r="T185">
            <v>0</v>
          </cell>
          <cell r="U185">
            <v>65</v>
          </cell>
          <cell r="V185">
            <v>176</v>
          </cell>
          <cell r="W185" t="str">
            <v>점신 등의 기존 시장 플레이어의 점유율이 높은 상황에서 우리 기업이 틈새를 확보하는 전략으로 가야할텐데 이 틈새에 대한 보다 깊은 조사 분석을 통한 세부 전략 수립이 시행되면 좋을 것임</v>
          </cell>
        </row>
        <row r="186">
          <cell r="B186">
            <v>20429950</v>
          </cell>
          <cell r="C186" t="str">
            <v>지역기반</v>
          </cell>
          <cell r="D186" t="str">
            <v>정보ㆍ통신3</v>
          </cell>
          <cell r="E186" t="str">
            <v>우울 불안 장애 완화를 위한 온라인 AI 생각 훈련 프로그램 ‘가짜 생각’</v>
          </cell>
          <cell r="F186" t="str">
            <v>0</v>
          </cell>
          <cell r="G186" t="str">
            <v>0</v>
          </cell>
          <cell r="H186" t="str">
            <v>예비</v>
          </cell>
          <cell r="I186" t="str">
            <v>중장년</v>
          </cell>
          <cell r="J186">
            <v>0</v>
          </cell>
          <cell r="K186">
            <v>7</v>
          </cell>
          <cell r="L186">
            <v>7</v>
          </cell>
          <cell r="M186">
            <v>11</v>
          </cell>
          <cell r="N186">
            <v>11</v>
          </cell>
          <cell r="O186">
            <v>6</v>
          </cell>
          <cell r="P186">
            <v>6</v>
          </cell>
          <cell r="Q186">
            <v>13</v>
          </cell>
          <cell r="R186">
            <v>3</v>
          </cell>
          <cell r="S186">
            <v>64</v>
          </cell>
          <cell r="T186">
            <v>0</v>
          </cell>
          <cell r="U186">
            <v>64</v>
          </cell>
          <cell r="V186">
            <v>179</v>
          </cell>
          <cell r="W186" t="str">
            <v>아이디어가 좋고 필요성에 대해서는 공감. 제시한 사업전체 로드맵에 대한 산출근거 및 자금조달 계획에 대해 보다 구체적으로 제시하여 성장성에 대한 설득력을 높일 수 있도록 하면 좋음</v>
          </cell>
        </row>
        <row r="187">
          <cell r="B187">
            <v>20424035</v>
          </cell>
          <cell r="C187" t="str">
            <v>지역기반</v>
          </cell>
          <cell r="D187" t="str">
            <v>정보ㆍ통신3</v>
          </cell>
          <cell r="E187" t="str">
            <v>AI 자동 기록·통합 검색 기반 커플 소비 의사결정 엔진 '메모리즈'</v>
          </cell>
          <cell r="F187" t="str">
            <v>0</v>
          </cell>
          <cell r="G187" t="str">
            <v>0</v>
          </cell>
          <cell r="H187" t="str">
            <v>예비</v>
          </cell>
          <cell r="I187" t="str">
            <v>청년</v>
          </cell>
          <cell r="J187">
            <v>0</v>
          </cell>
          <cell r="K187">
            <v>7</v>
          </cell>
          <cell r="L187">
            <v>7</v>
          </cell>
          <cell r="M187">
            <v>10</v>
          </cell>
          <cell r="N187">
            <v>10</v>
          </cell>
          <cell r="O187">
            <v>7</v>
          </cell>
          <cell r="P187">
            <v>7</v>
          </cell>
          <cell r="Q187">
            <v>11</v>
          </cell>
          <cell r="R187">
            <v>3</v>
          </cell>
          <cell r="S187">
            <v>62</v>
          </cell>
          <cell r="T187">
            <v>2</v>
          </cell>
          <cell r="U187">
            <v>64</v>
          </cell>
          <cell r="V187">
            <v>179</v>
          </cell>
          <cell r="W187" t="str">
            <v>전반적으로 각 항목에 대한 전략 제시 내용이 다소 아쉬움. 우리 기업이 제공하는 서비스에 대한 명확성과 차별성, 타겟고객인 커플에게 줄 수 있는 이점, 수익모델 등이 좀더 구체화 되어야 함</v>
          </cell>
        </row>
        <row r="188">
          <cell r="B188">
            <v>20412234</v>
          </cell>
          <cell r="C188" t="str">
            <v>지역기반</v>
          </cell>
          <cell r="D188" t="str">
            <v>정보ㆍ통신3</v>
          </cell>
          <cell r="E188" t="str">
            <v>구직 단념 청년을 위한 오프라인 커리어 시뮬레이션 플랫폼, ‘공유사(0U4)’</v>
          </cell>
          <cell r="F188" t="str">
            <v>0</v>
          </cell>
          <cell r="G188" t="str">
            <v>0</v>
          </cell>
          <cell r="H188" t="str">
            <v>예비</v>
          </cell>
          <cell r="I188" t="str">
            <v>청년</v>
          </cell>
          <cell r="J188">
            <v>0</v>
          </cell>
          <cell r="K188">
            <v>7</v>
          </cell>
          <cell r="L188">
            <v>7</v>
          </cell>
          <cell r="M188">
            <v>10</v>
          </cell>
          <cell r="N188">
            <v>10</v>
          </cell>
          <cell r="O188">
            <v>8</v>
          </cell>
          <cell r="P188">
            <v>7</v>
          </cell>
          <cell r="Q188">
            <v>12</v>
          </cell>
          <cell r="R188">
            <v>3</v>
          </cell>
          <cell r="S188">
            <v>64</v>
          </cell>
          <cell r="T188">
            <v>0</v>
          </cell>
          <cell r="U188">
            <v>64</v>
          </cell>
          <cell r="V188">
            <v>179</v>
          </cell>
          <cell r="W188" t="str">
            <v>유사 경쟁자들이 많은 시장의 아이템으로 우리 서비스의 레퍼런스 확보가 중요한 과제로 보여짐</v>
          </cell>
        </row>
        <row r="189">
          <cell r="B189">
            <v>20424365</v>
          </cell>
          <cell r="C189" t="str">
            <v>지역기반</v>
          </cell>
          <cell r="D189" t="str">
            <v>정보ㆍ통신3</v>
          </cell>
          <cell r="E189" t="str">
            <v>실시간 면접관 리스크 차단 및 면접자 평가 AI 인터뷰 코파일럿, Castee</v>
          </cell>
          <cell r="F189" t="str">
            <v>0</v>
          </cell>
          <cell r="G189" t="str">
            <v>0</v>
          </cell>
          <cell r="H189" t="str">
            <v>예비</v>
          </cell>
          <cell r="I189" t="str">
            <v>청년</v>
          </cell>
          <cell r="J189">
            <v>0</v>
          </cell>
          <cell r="K189">
            <v>6</v>
          </cell>
          <cell r="L189">
            <v>6</v>
          </cell>
          <cell r="M189">
            <v>11</v>
          </cell>
          <cell r="N189">
            <v>14</v>
          </cell>
          <cell r="O189">
            <v>6</v>
          </cell>
          <cell r="P189">
            <v>5</v>
          </cell>
          <cell r="Q189">
            <v>12</v>
          </cell>
          <cell r="R189">
            <v>3</v>
          </cell>
          <cell r="S189">
            <v>63</v>
          </cell>
          <cell r="T189">
            <v>0</v>
          </cell>
          <cell r="U189">
            <v>63</v>
          </cell>
          <cell r="V189">
            <v>182</v>
          </cell>
          <cell r="W189" t="str">
            <v>수익모델이 다각화 될 필요가 있으며, 시장성 검증을 위한 레퍼런스 확보 필요</v>
          </cell>
        </row>
        <row r="190">
          <cell r="B190">
            <v>20415363</v>
          </cell>
          <cell r="C190" t="str">
            <v>지역기반</v>
          </cell>
          <cell r="D190" t="str">
            <v>정보ㆍ통신3</v>
          </cell>
          <cell r="E190" t="str">
            <v>AI 체형 분석 기반 핏 예측 및 가상 시착 기능이 적용된 패션 커머스 플랫폼</v>
          </cell>
          <cell r="F190" t="str">
            <v>0</v>
          </cell>
          <cell r="G190" t="str">
            <v>0</v>
          </cell>
          <cell r="H190" t="str">
            <v>예비</v>
          </cell>
          <cell r="I190" t="str">
            <v>청년</v>
          </cell>
          <cell r="J190">
            <v>0</v>
          </cell>
          <cell r="K190">
            <v>8</v>
          </cell>
          <cell r="L190">
            <v>7</v>
          </cell>
          <cell r="M190">
            <v>11</v>
          </cell>
          <cell r="N190">
            <v>11</v>
          </cell>
          <cell r="O190">
            <v>5</v>
          </cell>
          <cell r="P190">
            <v>5</v>
          </cell>
          <cell r="Q190">
            <v>13</v>
          </cell>
          <cell r="R190">
            <v>3</v>
          </cell>
          <cell r="S190">
            <v>63</v>
          </cell>
          <cell r="T190">
            <v>0</v>
          </cell>
          <cell r="U190">
            <v>63</v>
          </cell>
          <cell r="V190">
            <v>182</v>
          </cell>
          <cell r="W190" t="str">
            <v>실측 자료 기반의 커머스 연결 등의 아이디어는 좋으나 이러한 부분을 실현하는 기술적인 실현 방햔과 개발 방법, 서비스 제공 및 수익창출 방안이 보다 구체적일 필요가 있으며 정량적 성과 지표 제시도 필요해 보임</v>
          </cell>
        </row>
        <row r="191">
          <cell r="B191">
            <v>20439979</v>
          </cell>
          <cell r="C191" t="str">
            <v>지역기반</v>
          </cell>
          <cell r="D191" t="str">
            <v>정보ㆍ통신3</v>
          </cell>
          <cell r="E191" t="str">
            <v>상권 기반 약국아이템 수요 조사 플랫폼</v>
          </cell>
          <cell r="F191" t="str">
            <v>0</v>
          </cell>
          <cell r="G191" t="str">
            <v>0</v>
          </cell>
          <cell r="H191" t="str">
            <v>예비</v>
          </cell>
          <cell r="I191" t="str">
            <v>청년</v>
          </cell>
          <cell r="J191">
            <v>0</v>
          </cell>
          <cell r="K191">
            <v>7</v>
          </cell>
          <cell r="L191">
            <v>7</v>
          </cell>
          <cell r="M191">
            <v>11</v>
          </cell>
          <cell r="N191">
            <v>11</v>
          </cell>
          <cell r="O191">
            <v>5</v>
          </cell>
          <cell r="P191">
            <v>5</v>
          </cell>
          <cell r="Q191">
            <v>13</v>
          </cell>
          <cell r="R191">
            <v>3</v>
          </cell>
          <cell r="S191">
            <v>62</v>
          </cell>
          <cell r="T191">
            <v>0</v>
          </cell>
          <cell r="U191">
            <v>62</v>
          </cell>
          <cell r="V191">
            <v>184</v>
          </cell>
          <cell r="W191" t="str">
            <v>목표시장에 포함된 약국의 정밀 타겟팅을 통한 레퍼런스 확보 전략이 필요하며, 1차적 레퍼런스 확보를 통한 지역적, 전국적 확보 방안 마련 필요</v>
          </cell>
        </row>
        <row r="192">
          <cell r="B192">
            <v>20422751</v>
          </cell>
          <cell r="C192" t="str">
            <v>지역기반</v>
          </cell>
          <cell r="D192" t="str">
            <v>정보ㆍ통신3</v>
          </cell>
          <cell r="E192" t="str">
            <v>생성형 AI 기반 다국어 멀티포맷 콘텐츠 스튜디오 '루멘'</v>
          </cell>
          <cell r="F192" t="str">
            <v>0</v>
          </cell>
          <cell r="G192" t="str">
            <v>0</v>
          </cell>
          <cell r="H192" t="str">
            <v>예비</v>
          </cell>
          <cell r="I192" t="str">
            <v>중장년</v>
          </cell>
          <cell r="J192">
            <v>0</v>
          </cell>
          <cell r="K192">
            <v>7</v>
          </cell>
          <cell r="L192">
            <v>7</v>
          </cell>
          <cell r="M192">
            <v>11</v>
          </cell>
          <cell r="N192">
            <v>11</v>
          </cell>
          <cell r="O192">
            <v>5</v>
          </cell>
          <cell r="P192">
            <v>5</v>
          </cell>
          <cell r="Q192">
            <v>13</v>
          </cell>
          <cell r="R192">
            <v>3</v>
          </cell>
          <cell r="S192">
            <v>62</v>
          </cell>
          <cell r="T192">
            <v>0</v>
          </cell>
          <cell r="U192">
            <v>62</v>
          </cell>
          <cell r="V192">
            <v>184</v>
          </cell>
          <cell r="W192" t="str">
            <v>사업화 전반적인 내용에 대해서는 잘 설명이 되어 있음. 매출 계획 및 매출 확보 달성 방안 등을 포함한 정량적 로드맵이 구축될 필요가 있음</v>
          </cell>
        </row>
        <row r="193">
          <cell r="B193">
            <v>20415297</v>
          </cell>
          <cell r="C193" t="str">
            <v>지역기반</v>
          </cell>
          <cell r="D193" t="str">
            <v>정보ㆍ통신3</v>
          </cell>
          <cell r="E193" t="str">
            <v>AI 기반 글로벌 유통 자동화 시스템</v>
          </cell>
          <cell r="F193" t="str">
            <v>0</v>
          </cell>
          <cell r="G193" t="str">
            <v>0</v>
          </cell>
          <cell r="H193" t="str">
            <v>예비</v>
          </cell>
          <cell r="I193" t="str">
            <v>중장년</v>
          </cell>
          <cell r="J193">
            <v>0</v>
          </cell>
          <cell r="K193">
            <v>7</v>
          </cell>
          <cell r="L193">
            <v>7</v>
          </cell>
          <cell r="M193">
            <v>11</v>
          </cell>
          <cell r="N193">
            <v>11</v>
          </cell>
          <cell r="O193">
            <v>5</v>
          </cell>
          <cell r="P193">
            <v>5</v>
          </cell>
          <cell r="Q193">
            <v>13</v>
          </cell>
          <cell r="R193">
            <v>3</v>
          </cell>
          <cell r="S193">
            <v>62</v>
          </cell>
          <cell r="T193">
            <v>0</v>
          </cell>
          <cell r="U193">
            <v>62</v>
          </cell>
          <cell r="V193">
            <v>184</v>
          </cell>
          <cell r="W193" t="str">
            <v>개발 서비스에 대한 mvp 등의 시각화, 북미 유럽 등 성과창출 목표에 대한 실현가능성에 대한 구체적인 근거 또는 방안 제시</v>
          </cell>
        </row>
        <row r="194">
          <cell r="B194">
            <v>20424672</v>
          </cell>
          <cell r="C194" t="str">
            <v>지역기반</v>
          </cell>
          <cell r="D194" t="str">
            <v>정보ㆍ통신3</v>
          </cell>
          <cell r="E194" t="str">
            <v>MOVE RE</v>
          </cell>
          <cell r="F194" t="str">
            <v>0</v>
          </cell>
          <cell r="G194" t="str">
            <v>0</v>
          </cell>
          <cell r="H194" t="str">
            <v>예비</v>
          </cell>
          <cell r="I194" t="str">
            <v>청년</v>
          </cell>
          <cell r="J194">
            <v>0</v>
          </cell>
          <cell r="K194">
            <v>7</v>
          </cell>
          <cell r="L194">
            <v>7</v>
          </cell>
          <cell r="M194">
            <v>10</v>
          </cell>
          <cell r="N194">
            <v>10</v>
          </cell>
          <cell r="O194">
            <v>5</v>
          </cell>
          <cell r="P194">
            <v>5</v>
          </cell>
          <cell r="Q194">
            <v>13</v>
          </cell>
          <cell r="R194">
            <v>3</v>
          </cell>
          <cell r="S194">
            <v>60</v>
          </cell>
          <cell r="T194">
            <v>2</v>
          </cell>
          <cell r="U194">
            <v>62</v>
          </cell>
          <cell r="V194">
            <v>184</v>
          </cell>
          <cell r="W194" t="str">
            <v>현재 구현기능에 대한 세부적인 내용의 개발 또는 서비스 화면 필요. 서비스 플로우 및 수익모델에 대한 구체적인 내용 부족</v>
          </cell>
        </row>
        <row r="195">
          <cell r="B195">
            <v>20430211</v>
          </cell>
          <cell r="C195" t="str">
            <v>지역기반</v>
          </cell>
          <cell r="D195" t="str">
            <v>정보ㆍ통신3</v>
          </cell>
          <cell r="E195" t="str">
            <v>외국인 관광객과 동네 맛집을 연결하는 SNS 홍보 체험단 플랫폼</v>
          </cell>
          <cell r="F195" t="str">
            <v>32,000,000</v>
          </cell>
          <cell r="G195" t="str">
            <v>1</v>
          </cell>
          <cell r="H195" t="str">
            <v>초기</v>
          </cell>
          <cell r="I195" t="str">
            <v>청년</v>
          </cell>
          <cell r="J195">
            <v>0</v>
          </cell>
          <cell r="K195">
            <v>6</v>
          </cell>
          <cell r="L195">
            <v>6</v>
          </cell>
          <cell r="M195">
            <v>11</v>
          </cell>
          <cell r="N195">
            <v>11</v>
          </cell>
          <cell r="O195">
            <v>6</v>
          </cell>
          <cell r="P195">
            <v>6</v>
          </cell>
          <cell r="Q195">
            <v>13</v>
          </cell>
          <cell r="R195">
            <v>3</v>
          </cell>
          <cell r="S195">
            <v>62</v>
          </cell>
          <cell r="T195">
            <v>0</v>
          </cell>
          <cell r="U195">
            <v>62</v>
          </cell>
          <cell r="V195">
            <v>184</v>
          </cell>
          <cell r="W195" t="str">
            <v>외국인을 활용한 체험단 중개 아이디어가 좋고 초기 시장진입은 가능해 보이나 기존 거대 체험단 플레이어들 대비 진입장벽을 구축할 수 있는 방안은 지속 고민이 필요해 보임</v>
          </cell>
        </row>
        <row r="196">
          <cell r="B196">
            <v>20429927</v>
          </cell>
          <cell r="C196" t="str">
            <v>지역기반</v>
          </cell>
          <cell r="D196" t="str">
            <v>정보ㆍ통신3</v>
          </cell>
          <cell r="E196" t="str">
            <v>개인 투자자를 위한 실시간 기업 성장성 평가 및 데이터 시각화 솔루션: 스탁랭킹</v>
          </cell>
          <cell r="F196" t="str">
            <v>0</v>
          </cell>
          <cell r="G196" t="str">
            <v>0</v>
          </cell>
          <cell r="H196" t="str">
            <v>예비</v>
          </cell>
          <cell r="I196" t="str">
            <v>중장년</v>
          </cell>
          <cell r="J196">
            <v>0</v>
          </cell>
          <cell r="K196">
            <v>7</v>
          </cell>
          <cell r="L196">
            <v>7</v>
          </cell>
          <cell r="M196">
            <v>10</v>
          </cell>
          <cell r="N196">
            <v>13</v>
          </cell>
          <cell r="O196">
            <v>4</v>
          </cell>
          <cell r="P196">
            <v>5</v>
          </cell>
          <cell r="Q196">
            <v>12</v>
          </cell>
          <cell r="R196">
            <v>3</v>
          </cell>
          <cell r="S196">
            <v>61</v>
          </cell>
          <cell r="T196">
            <v>0</v>
          </cell>
          <cell r="U196">
            <v>61</v>
          </cell>
          <cell r="V196">
            <v>189</v>
          </cell>
          <cell r="W196" t="str">
            <v>기술적인 부분에서의 차별성과 특장점을 강화할 필요성이 있어 보이며, 협약기간내 성과창출을 발생시킬 수 있는 방안도 제시가 되면 좋을 것임</v>
          </cell>
        </row>
        <row r="197">
          <cell r="B197">
            <v>20425958</v>
          </cell>
          <cell r="C197" t="str">
            <v>지역기반</v>
          </cell>
          <cell r="D197" t="str">
            <v>정보ㆍ통신3</v>
          </cell>
          <cell r="E197" t="str">
            <v>생성형 AI(LLM·TTS) 기술이 적용된, 상황별 한국어 롤플레잉 및 로컬 상권 연계 보상을 제공하는 관광·에듀테크 플랫폼</v>
          </cell>
          <cell r="F197" t="str">
            <v>0</v>
          </cell>
          <cell r="G197" t="str">
            <v>0</v>
          </cell>
          <cell r="H197" t="str">
            <v>예비</v>
          </cell>
          <cell r="I197" t="str">
            <v>청년</v>
          </cell>
          <cell r="J197">
            <v>0</v>
          </cell>
          <cell r="K197">
            <v>6</v>
          </cell>
          <cell r="L197">
            <v>6</v>
          </cell>
          <cell r="M197">
            <v>10</v>
          </cell>
          <cell r="N197">
            <v>13</v>
          </cell>
          <cell r="O197">
            <v>5</v>
          </cell>
          <cell r="P197">
            <v>5</v>
          </cell>
          <cell r="Q197">
            <v>13</v>
          </cell>
          <cell r="R197">
            <v>3</v>
          </cell>
          <cell r="S197">
            <v>61</v>
          </cell>
          <cell r="T197">
            <v>0</v>
          </cell>
          <cell r="U197">
            <v>61</v>
          </cell>
          <cell r="V197">
            <v>189</v>
          </cell>
          <cell r="W197" t="str">
            <v>고객 입장에서의 해당 서비스가 어떻게 활용되는지에 대한 내용 보완 등을 통해 고객 유입 가능성, 활용도, 수익창출 가능성에 대해 보다 구체적으로 제시되면 좋음</v>
          </cell>
        </row>
        <row r="198">
          <cell r="B198">
            <v>20423076</v>
          </cell>
          <cell r="C198" t="str">
            <v>지역기반</v>
          </cell>
          <cell r="D198" t="str">
            <v>정보ㆍ통신3</v>
          </cell>
          <cell r="E198" t="str">
            <v>HyperX(하이퍼엑스)</v>
          </cell>
          <cell r="F198" t="str">
            <v>0</v>
          </cell>
          <cell r="G198" t="str">
            <v>0</v>
          </cell>
          <cell r="H198" t="str">
            <v>예비</v>
          </cell>
          <cell r="I198" t="str">
            <v>청년</v>
          </cell>
          <cell r="J198">
            <v>0</v>
          </cell>
          <cell r="K198">
            <v>6</v>
          </cell>
          <cell r="L198">
            <v>6</v>
          </cell>
          <cell r="M198">
            <v>11</v>
          </cell>
          <cell r="N198">
            <v>11</v>
          </cell>
          <cell r="O198">
            <v>6</v>
          </cell>
          <cell r="P198">
            <v>5</v>
          </cell>
          <cell r="Q198">
            <v>13</v>
          </cell>
          <cell r="R198">
            <v>3</v>
          </cell>
          <cell r="S198">
            <v>61</v>
          </cell>
          <cell r="T198">
            <v>0</v>
          </cell>
          <cell r="U198">
            <v>61</v>
          </cell>
          <cell r="V198">
            <v>189</v>
          </cell>
          <cell r="W198" t="str">
            <v>각 부분별 정량적 근거 제시가 필요해 보이며 성장 목표치에 대해서도 정량적 목표치 제시와 이를 어떻게 실현할지에 대한 구체적인 전략들이 제시되야 함</v>
          </cell>
        </row>
        <row r="199">
          <cell r="B199">
            <v>20427707</v>
          </cell>
          <cell r="C199" t="str">
            <v>지역기반</v>
          </cell>
          <cell r="D199" t="str">
            <v>정보ㆍ통신3</v>
          </cell>
          <cell r="E199" t="str">
            <v>결심이 습관이 되는 여정, ROUTE (운동 습관 형성 앱 플랫폼)</v>
          </cell>
          <cell r="F199" t="str">
            <v>0</v>
          </cell>
          <cell r="G199" t="str">
            <v>0</v>
          </cell>
          <cell r="H199" t="str">
            <v>예비</v>
          </cell>
          <cell r="I199" t="str">
            <v>청년</v>
          </cell>
          <cell r="J199">
            <v>0</v>
          </cell>
          <cell r="K199">
            <v>6</v>
          </cell>
          <cell r="L199">
            <v>6</v>
          </cell>
          <cell r="M199">
            <v>11</v>
          </cell>
          <cell r="N199">
            <v>11</v>
          </cell>
          <cell r="O199">
            <v>6</v>
          </cell>
          <cell r="P199">
            <v>5</v>
          </cell>
          <cell r="Q199">
            <v>13</v>
          </cell>
          <cell r="R199">
            <v>3</v>
          </cell>
          <cell r="S199">
            <v>61</v>
          </cell>
          <cell r="T199">
            <v>0</v>
          </cell>
          <cell r="U199">
            <v>61</v>
          </cell>
          <cell r="V199">
            <v>189</v>
          </cell>
          <cell r="W199" t="str">
            <v>서비스 구현은 가능해 보이나, 이 서비스가 목표 시장에 어떻게 진입하고 누구에게 어떤 전략으로 판매를 할지에 대한 보다 구체적인 제시가 되어야 시장진입가능성을 높게 판단할 수 있음</v>
          </cell>
        </row>
        <row r="200">
          <cell r="B200">
            <v>20412366</v>
          </cell>
          <cell r="C200" t="str">
            <v>지역기반</v>
          </cell>
          <cell r="D200" t="str">
            <v>정보ㆍ통신3</v>
          </cell>
          <cell r="E200" t="str">
            <v>창작 네트워크를 통한 아트 이커머스 플랫폼</v>
          </cell>
          <cell r="F200" t="str">
            <v>0</v>
          </cell>
          <cell r="G200" t="str">
            <v>0</v>
          </cell>
          <cell r="H200" t="str">
            <v>예비</v>
          </cell>
          <cell r="I200" t="str">
            <v>청년</v>
          </cell>
          <cell r="J200">
            <v>0</v>
          </cell>
          <cell r="K200">
            <v>7</v>
          </cell>
          <cell r="L200">
            <v>6</v>
          </cell>
          <cell r="M200">
            <v>11</v>
          </cell>
          <cell r="N200">
            <v>11</v>
          </cell>
          <cell r="O200">
            <v>6</v>
          </cell>
          <cell r="P200">
            <v>4</v>
          </cell>
          <cell r="Q200">
            <v>13</v>
          </cell>
          <cell r="R200">
            <v>3</v>
          </cell>
          <cell r="S200">
            <v>61</v>
          </cell>
          <cell r="T200">
            <v>0</v>
          </cell>
          <cell r="U200">
            <v>61</v>
          </cell>
          <cell r="V200">
            <v>189</v>
          </cell>
          <cell r="W200" t="str">
            <v>목표시장 진입 성공률을 높이기 위한 자사만의 차별화된 진입 전략 부재</v>
          </cell>
        </row>
        <row r="201">
          <cell r="B201">
            <v>20425810</v>
          </cell>
          <cell r="C201" t="str">
            <v>지역기반</v>
          </cell>
          <cell r="D201" t="str">
            <v>정보ㆍ통신3</v>
          </cell>
          <cell r="E201" t="str">
            <v>AI 기반 ETF 인컴 최적화 플랫폼</v>
          </cell>
          <cell r="F201" t="str">
            <v>0</v>
          </cell>
          <cell r="G201" t="str">
            <v>0</v>
          </cell>
          <cell r="H201" t="str">
            <v>예비</v>
          </cell>
          <cell r="I201" t="str">
            <v>중장년</v>
          </cell>
          <cell r="J201">
            <v>0</v>
          </cell>
          <cell r="K201">
            <v>7</v>
          </cell>
          <cell r="L201">
            <v>6</v>
          </cell>
          <cell r="M201">
            <v>11</v>
          </cell>
          <cell r="N201">
            <v>11</v>
          </cell>
          <cell r="O201">
            <v>5</v>
          </cell>
          <cell r="P201">
            <v>5</v>
          </cell>
          <cell r="Q201">
            <v>13</v>
          </cell>
          <cell r="R201">
            <v>3</v>
          </cell>
          <cell r="S201">
            <v>61</v>
          </cell>
          <cell r="T201">
            <v>0</v>
          </cell>
          <cell r="U201">
            <v>61</v>
          </cell>
          <cell r="V201">
            <v>189</v>
          </cell>
          <cell r="W201" t="str">
            <v>사업 전체 및 협약기간 내 성과창출 방안에 대해 기술적인 부분에만 치중되어 있는데 사업적인 성과창출 부분도 제시될 필요가 있으며, 매출 발생 가능성을 높이기 위한 전략도 보완되어야 함</v>
          </cell>
        </row>
        <row r="202">
          <cell r="B202">
            <v>20415825</v>
          </cell>
          <cell r="C202" t="str">
            <v>지역기반</v>
          </cell>
          <cell r="D202" t="str">
            <v>정보ㆍ통신3</v>
          </cell>
          <cell r="E202" t="str">
            <v>위성·공공데이터 기반 도시 열환경 위험 분석 및 정책 의사결정 지원 플랫폼 “HeatTwin”</v>
          </cell>
          <cell r="F202" t="str">
            <v>0</v>
          </cell>
          <cell r="G202" t="str">
            <v>0</v>
          </cell>
          <cell r="H202" t="str">
            <v>예비</v>
          </cell>
          <cell r="I202" t="str">
            <v>중장년</v>
          </cell>
          <cell r="J202">
            <v>0</v>
          </cell>
          <cell r="K202">
            <v>6</v>
          </cell>
          <cell r="L202">
            <v>6</v>
          </cell>
          <cell r="M202">
            <v>11</v>
          </cell>
          <cell r="N202">
            <v>11</v>
          </cell>
          <cell r="O202">
            <v>6</v>
          </cell>
          <cell r="P202">
            <v>6</v>
          </cell>
          <cell r="Q202">
            <v>13</v>
          </cell>
          <cell r="R202">
            <v>2</v>
          </cell>
          <cell r="S202">
            <v>61</v>
          </cell>
          <cell r="T202">
            <v>0</v>
          </cell>
          <cell r="U202">
            <v>61</v>
          </cell>
          <cell r="V202">
            <v>189</v>
          </cell>
          <cell r="W202" t="str">
            <v>비즈니스모델 및 사업화 전략에 대해 단계별로 보다 세부적인 전략 수립이 필요해 보임</v>
          </cell>
        </row>
        <row r="203">
          <cell r="B203">
            <v>20419462</v>
          </cell>
          <cell r="C203" t="str">
            <v>지역기반</v>
          </cell>
          <cell r="D203" t="str">
            <v>정보ㆍ통신3</v>
          </cell>
          <cell r="E203" t="str">
            <v>누루구루: AI 응용 기반 차·다구 경험 서비스플랫폼형 커머스</v>
          </cell>
          <cell r="F203" t="str">
            <v>0</v>
          </cell>
          <cell r="G203" t="str">
            <v>0</v>
          </cell>
          <cell r="H203" t="str">
            <v>예비</v>
          </cell>
          <cell r="I203" t="str">
            <v>청년</v>
          </cell>
          <cell r="J203">
            <v>0</v>
          </cell>
          <cell r="K203">
            <v>6</v>
          </cell>
          <cell r="L203">
            <v>6</v>
          </cell>
          <cell r="M203">
            <v>11</v>
          </cell>
          <cell r="N203">
            <v>11</v>
          </cell>
          <cell r="O203">
            <v>6</v>
          </cell>
          <cell r="P203">
            <v>6</v>
          </cell>
          <cell r="Q203">
            <v>12</v>
          </cell>
          <cell r="R203">
            <v>3</v>
          </cell>
          <cell r="S203">
            <v>61</v>
          </cell>
          <cell r="T203">
            <v>0</v>
          </cell>
          <cell r="U203">
            <v>61</v>
          </cell>
          <cell r="V203">
            <v>189</v>
          </cell>
          <cell r="W203" t="str">
            <v>제시된 수익모델이 다소 구체성이 없음. 연도별 매출 계획및 달성 계획에 대해 보완될 필요가 있음</v>
          </cell>
        </row>
        <row r="204">
          <cell r="B204">
            <v>20431797</v>
          </cell>
          <cell r="C204" t="str">
            <v>지역기반</v>
          </cell>
          <cell r="D204" t="str">
            <v>정보ㆍ통신3</v>
          </cell>
          <cell r="E204" t="str">
            <v>지워지지 않는 옷의 지문: 정품 인증 및 이력 관리 플랫폼</v>
          </cell>
          <cell r="F204" t="str">
            <v>0</v>
          </cell>
          <cell r="G204" t="str">
            <v>0</v>
          </cell>
          <cell r="H204" t="str">
            <v>예비</v>
          </cell>
          <cell r="I204" t="str">
            <v>청년</v>
          </cell>
          <cell r="J204">
            <v>0</v>
          </cell>
          <cell r="K204">
            <v>6</v>
          </cell>
          <cell r="L204">
            <v>7</v>
          </cell>
          <cell r="M204">
            <v>13</v>
          </cell>
          <cell r="N204">
            <v>13</v>
          </cell>
          <cell r="O204">
            <v>4</v>
          </cell>
          <cell r="P204">
            <v>4</v>
          </cell>
          <cell r="Q204">
            <v>10</v>
          </cell>
          <cell r="R204">
            <v>3</v>
          </cell>
          <cell r="S204">
            <v>60</v>
          </cell>
          <cell r="T204">
            <v>0</v>
          </cell>
          <cell r="U204">
            <v>60</v>
          </cell>
          <cell r="V204">
            <v>197</v>
          </cell>
          <cell r="W204" t="str">
            <v>필요성에 대해서는 공감하는 바이나, 기술적인 특장점 등 보유 기술력에 대해나 차별성이나 경쟁력이 다소 낮아 보임. 기술적인 개발 로드맵과 매출 확보 방안에 대한 실현가능성 높은 전략 제시 필요</v>
          </cell>
        </row>
        <row r="205">
          <cell r="B205">
            <v>20419571</v>
          </cell>
          <cell r="C205" t="str">
            <v>지역기반</v>
          </cell>
          <cell r="D205" t="str">
            <v>정보ㆍ통신3</v>
          </cell>
          <cell r="E205" t="str">
            <v xml:space="preserve">SBT#+ </v>
          </cell>
          <cell r="F205" t="str">
            <v>0</v>
          </cell>
          <cell r="G205" t="str">
            <v>0</v>
          </cell>
          <cell r="H205" t="str">
            <v>예비</v>
          </cell>
          <cell r="I205" t="str">
            <v>청년</v>
          </cell>
          <cell r="J205">
            <v>0</v>
          </cell>
          <cell r="K205">
            <v>7</v>
          </cell>
          <cell r="L205">
            <v>7</v>
          </cell>
          <cell r="M205">
            <v>11</v>
          </cell>
          <cell r="N205">
            <v>11</v>
          </cell>
          <cell r="O205">
            <v>5</v>
          </cell>
          <cell r="P205">
            <v>5</v>
          </cell>
          <cell r="Q205">
            <v>11</v>
          </cell>
          <cell r="R205">
            <v>3</v>
          </cell>
          <cell r="S205">
            <v>60</v>
          </cell>
          <cell r="T205">
            <v>0</v>
          </cell>
          <cell r="U205">
            <v>60</v>
          </cell>
          <cell r="V205">
            <v>197</v>
          </cell>
          <cell r="W205" t="str">
            <v>아이템 필요성과 서비스 개발 필요성은 높아보임. 시장성 및 매출 확보 가능성을 높게 보여줄 수 있는 사업화 전략이 보다 구체적일 필요가 있음. 판로개척 전략 수립 중요</v>
          </cell>
        </row>
        <row r="206">
          <cell r="B206">
            <v>20439802</v>
          </cell>
          <cell r="C206" t="str">
            <v>지역기반</v>
          </cell>
          <cell r="D206" t="str">
            <v>정보ㆍ통신3</v>
          </cell>
          <cell r="E206" t="str">
            <v>“외식 창업을 대신 완성해주는 푸드 디렉팅 서비스 SOP”</v>
          </cell>
          <cell r="F206" t="str">
            <v>0</v>
          </cell>
          <cell r="G206" t="str">
            <v>0</v>
          </cell>
          <cell r="H206" t="str">
            <v>예비</v>
          </cell>
          <cell r="I206" t="str">
            <v>청년</v>
          </cell>
          <cell r="J206" t="str">
            <v>요건탈락</v>
          </cell>
          <cell r="S206" t="str">
            <v/>
          </cell>
          <cell r="T206">
            <v>0</v>
          </cell>
          <cell r="U206" t="str">
            <v/>
          </cell>
          <cell r="V206" t="str">
            <v/>
          </cell>
        </row>
        <row r="207">
          <cell r="B207">
            <v>20415817</v>
          </cell>
          <cell r="C207" t="str">
            <v>지역기반</v>
          </cell>
          <cell r="D207" t="str">
            <v>정보ㆍ통신3</v>
          </cell>
          <cell r="E207" t="str">
            <v>AI 기반 인재 역량 데이터 분석 및 교육·채용·재교육 연계 플랫폼</v>
          </cell>
          <cell r="F207" t="str">
            <v>29,909,091</v>
          </cell>
          <cell r="G207" t="str">
            <v>4</v>
          </cell>
          <cell r="H207" t="str">
            <v>초기</v>
          </cell>
          <cell r="I207" t="str">
            <v>중장년</v>
          </cell>
          <cell r="J207" t="str">
            <v>면제</v>
          </cell>
          <cell r="S207" t="str">
            <v/>
          </cell>
          <cell r="T207">
            <v>0</v>
          </cell>
          <cell r="U207">
            <v>100</v>
          </cell>
          <cell r="V207" t="str">
            <v/>
          </cell>
          <cell r="W207" t="str">
            <v>서류 면제</v>
          </cell>
        </row>
        <row r="208">
          <cell r="B208">
            <v>20415420</v>
          </cell>
          <cell r="C208" t="str">
            <v>지역기반</v>
          </cell>
          <cell r="D208" t="str">
            <v>정보ㆍ통신3</v>
          </cell>
          <cell r="E208" t="str">
            <v>1인창업</v>
          </cell>
          <cell r="F208" t="str">
            <v>115,000,000</v>
          </cell>
          <cell r="G208" t="str">
            <v>1</v>
          </cell>
          <cell r="H208" t="str">
            <v>초기</v>
          </cell>
          <cell r="I208" t="str">
            <v>청년</v>
          </cell>
          <cell r="J208" t="str">
            <v>요건탈락</v>
          </cell>
          <cell r="S208" t="str">
            <v/>
          </cell>
          <cell r="T208">
            <v>0</v>
          </cell>
          <cell r="U208" t="str">
            <v/>
          </cell>
          <cell r="V208"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60.349999999999994</v>
          </cell>
          <cell r="H2">
            <v>80.400000000000006</v>
          </cell>
          <cell r="I2">
            <v>50.25</v>
          </cell>
          <cell r="J2">
            <v>10</v>
          </cell>
          <cell r="K2">
            <v>1</v>
          </cell>
          <cell r="L2">
            <v>11</v>
          </cell>
          <cell r="M2">
            <v>201</v>
          </cell>
          <cell r="N2" t="str">
            <v>90점 이상 합격
*예비 87~89점 1~2명</v>
          </cell>
          <cell r="Q2" t="str">
            <v>지역기반</v>
          </cell>
          <cell r="R2">
            <v>11</v>
          </cell>
          <cell r="S2">
            <v>21</v>
          </cell>
          <cell r="T2">
            <v>10</v>
          </cell>
          <cell r="U2">
            <v>1</v>
          </cell>
          <cell r="V2">
            <v>11</v>
          </cell>
        </row>
        <row r="3">
          <cell r="E3" t="str">
            <v>평가
현황</v>
          </cell>
          <cell r="F3">
            <v>2</v>
          </cell>
          <cell r="G3">
            <v>58</v>
          </cell>
          <cell r="H3">
            <v>80</v>
          </cell>
          <cell r="I3">
            <v>50</v>
          </cell>
          <cell r="J3">
            <v>10</v>
          </cell>
          <cell r="K3">
            <v>1</v>
          </cell>
          <cell r="L3">
            <v>11</v>
          </cell>
          <cell r="M3">
            <v>201</v>
          </cell>
          <cell r="Q3" t="str">
            <v>대학발</v>
          </cell>
          <cell r="R3">
            <v>0</v>
          </cell>
          <cell r="S3">
            <v>0</v>
          </cell>
          <cell r="T3">
            <v>0</v>
          </cell>
          <cell r="U3">
            <v>0</v>
          </cell>
          <cell r="V3">
            <v>0</v>
          </cell>
        </row>
        <row r="4">
          <cell r="E4" t="str">
            <v>청년</v>
          </cell>
          <cell r="F4" t="str">
            <v>*지역기반만 집계</v>
          </cell>
          <cell r="J4">
            <v>8</v>
          </cell>
          <cell r="K4">
            <v>0</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20414883</v>
          </cell>
          <cell r="C8" t="str">
            <v>지역기반</v>
          </cell>
          <cell r="D8" t="str">
            <v>정보ㆍ통신3</v>
          </cell>
          <cell r="E8" t="str">
            <v>A.I.기술 기반 몸캠피싱 영상 유포방지 솔루션</v>
          </cell>
          <cell r="F8" t="str">
            <v>1,500,000,000</v>
          </cell>
          <cell r="G8" t="str">
            <v>7</v>
          </cell>
          <cell r="H8" t="str">
            <v>초기</v>
          </cell>
          <cell r="I8" t="str">
            <v>청년</v>
          </cell>
          <cell r="J8">
            <v>0</v>
          </cell>
          <cell r="K8">
            <v>10</v>
          </cell>
          <cell r="L8">
            <v>10</v>
          </cell>
          <cell r="M8">
            <v>19</v>
          </cell>
          <cell r="N8">
            <v>19</v>
          </cell>
          <cell r="O8">
            <v>9</v>
          </cell>
          <cell r="P8">
            <v>9</v>
          </cell>
          <cell r="Q8">
            <v>14</v>
          </cell>
          <cell r="R8">
            <v>4</v>
          </cell>
          <cell r="S8">
            <v>94</v>
          </cell>
          <cell r="T8">
            <v>2</v>
          </cell>
          <cell r="U8">
            <v>96</v>
          </cell>
          <cell r="V8">
            <v>1</v>
          </cell>
          <cell r="W8" t="str">
            <v xml:space="preserve">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v>
          </cell>
        </row>
        <row r="9">
          <cell r="B9">
            <v>20426148</v>
          </cell>
          <cell r="C9" t="str">
            <v>지역기반</v>
          </cell>
          <cell r="D9" t="str">
            <v>정보ㆍ통신3</v>
          </cell>
          <cell r="E9" t="str">
            <v>소상공인에게는 매출전환 콘텐츠를, 청년에게는 실무·수익화를 연결하는 양면 콘텐츠 운영 플랫폼, 컨테니파이</v>
          </cell>
          <cell r="F9" t="str">
            <v>0</v>
          </cell>
          <cell r="G9" t="str">
            <v>0</v>
          </cell>
          <cell r="H9" t="str">
            <v>예비</v>
          </cell>
          <cell r="I9" t="str">
            <v>청년</v>
          </cell>
          <cell r="J9">
            <v>0</v>
          </cell>
          <cell r="K9">
            <v>10</v>
          </cell>
          <cell r="L9">
            <v>10</v>
          </cell>
          <cell r="M9">
            <v>18</v>
          </cell>
          <cell r="N9">
            <v>18</v>
          </cell>
          <cell r="O9">
            <v>8</v>
          </cell>
          <cell r="P9">
            <v>8</v>
          </cell>
          <cell r="Q9">
            <v>14</v>
          </cell>
          <cell r="R9">
            <v>5</v>
          </cell>
          <cell r="S9">
            <v>91</v>
          </cell>
          <cell r="T9">
            <v>2</v>
          </cell>
          <cell r="U9">
            <v>93</v>
          </cell>
          <cell r="V9">
            <v>2</v>
          </cell>
          <cell r="W9" t="str">
            <v>명확한 목표 시장과 수익 구조를 갖추고 있어, 사업의 실질적인 수익 창출 가능성이 
높게 평가됨. 사업 계획의 흐름과 방향성이 논리적으로 설계되어 있어 안정적인 사업 추진 기반을 확보하였음.</v>
          </cell>
        </row>
        <row r="10">
          <cell r="B10">
            <v>20426671</v>
          </cell>
          <cell r="C10" t="str">
            <v>지역기반</v>
          </cell>
          <cell r="D10" t="str">
            <v>정보ㆍ통신3</v>
          </cell>
          <cell r="E10" t="str">
            <v>모아블 OS — 비아파트 주거공간 AI 관리 자동화 플랫폼 (Agent as a Service)</v>
          </cell>
          <cell r="F10" t="str">
            <v>360,000,000</v>
          </cell>
          <cell r="G10" t="str">
            <v>5</v>
          </cell>
          <cell r="H10" t="str">
            <v>도약</v>
          </cell>
          <cell r="I10" t="str">
            <v>청년</v>
          </cell>
          <cell r="J10">
            <v>0</v>
          </cell>
          <cell r="K10">
            <v>10</v>
          </cell>
          <cell r="L10">
            <v>10</v>
          </cell>
          <cell r="M10">
            <v>19</v>
          </cell>
          <cell r="N10">
            <v>20</v>
          </cell>
          <cell r="O10">
            <v>8</v>
          </cell>
          <cell r="P10">
            <v>8</v>
          </cell>
          <cell r="Q10">
            <v>14</v>
          </cell>
          <cell r="R10">
            <v>4</v>
          </cell>
          <cell r="S10">
            <v>93</v>
          </cell>
          <cell r="T10">
            <v>0</v>
          </cell>
          <cell r="U10">
            <v>93</v>
          </cell>
          <cell r="V10">
            <v>2</v>
          </cell>
          <cell r="W10" t="str">
            <v>목표 시장의 설정과 수익 모델의 구조가 명확하게 제시되어 사업의 실질적인 수익 창출 가능성이 높음. 전반적인 사업 계획의 흐름과 방향성이 적정하게 설계되었음.</v>
          </cell>
        </row>
        <row r="11">
          <cell r="B11">
            <v>20428346</v>
          </cell>
          <cell r="C11" t="str">
            <v>지역기반</v>
          </cell>
          <cell r="D11" t="str">
            <v>정보ㆍ통신3</v>
          </cell>
          <cell r="E11" t="str">
            <v>실시간 멀티플레이어 LBE AIoT 플랫폼 고도화</v>
          </cell>
          <cell r="F11" t="str">
            <v>1,006,196,911</v>
          </cell>
          <cell r="G11" t="str">
            <v>14</v>
          </cell>
          <cell r="H11" t="str">
            <v>도약</v>
          </cell>
          <cell r="I11" t="str">
            <v>청년</v>
          </cell>
          <cell r="J11">
            <v>0</v>
          </cell>
          <cell r="K11">
            <v>10</v>
          </cell>
          <cell r="L11">
            <v>10</v>
          </cell>
          <cell r="M11">
            <v>19</v>
          </cell>
          <cell r="N11">
            <v>20</v>
          </cell>
          <cell r="O11">
            <v>9</v>
          </cell>
          <cell r="P11">
            <v>8</v>
          </cell>
          <cell r="Q11">
            <v>14</v>
          </cell>
          <cell r="R11">
            <v>3</v>
          </cell>
          <cell r="S11">
            <v>93</v>
          </cell>
          <cell r="T11">
            <v>0</v>
          </cell>
          <cell r="U11">
            <v>93</v>
          </cell>
          <cell r="V11">
            <v>2</v>
          </cell>
          <cell r="W11" t="str">
            <v>목표 시장의 설정과 수익 모델의 구조가 명확하게 제시되어 사업의 실질적인 수익 창출 가능성이 높음. 전반적인 사업 계획의 흐름과 방향성이 적정하게 설계되었음.</v>
          </cell>
        </row>
        <row r="12">
          <cell r="B12">
            <v>20425812</v>
          </cell>
          <cell r="C12" t="str">
            <v>지역기반</v>
          </cell>
          <cell r="D12" t="str">
            <v>정보ㆍ통신3</v>
          </cell>
          <cell r="E12" t="str">
            <v>교배·해칭 기록 기반 양서파충류 모프 유전 확률 및 혈통 신뢰도 AI 시뮬레이션 기술</v>
          </cell>
          <cell r="F12" t="str">
            <v>21,624,500</v>
          </cell>
          <cell r="G12" t="str">
            <v>2</v>
          </cell>
          <cell r="H12" t="str">
            <v>초기</v>
          </cell>
          <cell r="I12" t="str">
            <v>청년</v>
          </cell>
          <cell r="J12">
            <v>0</v>
          </cell>
          <cell r="K12">
            <v>10</v>
          </cell>
          <cell r="L12">
            <v>10</v>
          </cell>
          <cell r="M12">
            <v>19</v>
          </cell>
          <cell r="N12">
            <v>19</v>
          </cell>
          <cell r="O12">
            <v>9</v>
          </cell>
          <cell r="P12">
            <v>7</v>
          </cell>
          <cell r="Q12">
            <v>13</v>
          </cell>
          <cell r="R12">
            <v>3</v>
          </cell>
          <cell r="S12">
            <v>90</v>
          </cell>
          <cell r="T12">
            <v>2</v>
          </cell>
          <cell r="U12">
            <v>92</v>
          </cell>
          <cell r="V12">
            <v>5</v>
          </cell>
          <cell r="W12" t="str">
            <v>시장진입대상과 수익구조가 비교적 명확하게 제시되었음.
그리고 사업계획의 방향성은 적절한것으로 판단됨.</v>
          </cell>
        </row>
        <row r="13">
          <cell r="B13">
            <v>20425943</v>
          </cell>
          <cell r="C13" t="str">
            <v>지역기반</v>
          </cell>
          <cell r="D13" t="str">
            <v>정보ㆍ통신3</v>
          </cell>
          <cell r="E13" t="str">
            <v>바쁜 현대인 부모를 위한 아이 식단 데이터 기반 AI 영양소 맞춤화 관리 서비스</v>
          </cell>
          <cell r="F13" t="str">
            <v>37,605,000</v>
          </cell>
          <cell r="G13" t="str">
            <v>1</v>
          </cell>
          <cell r="H13" t="str">
            <v>초기</v>
          </cell>
          <cell r="I13" t="str">
            <v>청년</v>
          </cell>
          <cell r="J13">
            <v>0</v>
          </cell>
          <cell r="K13">
            <v>10</v>
          </cell>
          <cell r="L13">
            <v>10</v>
          </cell>
          <cell r="M13">
            <v>19</v>
          </cell>
          <cell r="N13">
            <v>19</v>
          </cell>
          <cell r="O13">
            <v>10</v>
          </cell>
          <cell r="P13">
            <v>7</v>
          </cell>
          <cell r="Q13">
            <v>13</v>
          </cell>
          <cell r="R13">
            <v>4</v>
          </cell>
          <cell r="S13">
            <v>92</v>
          </cell>
          <cell r="T13">
            <v>0</v>
          </cell>
          <cell r="U13">
            <v>92</v>
          </cell>
          <cell r="V13">
            <v>5</v>
          </cell>
          <cell r="W13" t="str">
            <v xml:space="preserve">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v>
          </cell>
        </row>
        <row r="14">
          <cell r="B14">
            <v>20426678</v>
          </cell>
          <cell r="C14" t="str">
            <v>지역기반</v>
          </cell>
          <cell r="D14" t="str">
            <v>정보ㆍ통신3</v>
          </cell>
          <cell r="E14" t="str">
            <v>Opti AI</v>
          </cell>
          <cell r="F14" t="str">
            <v>140,000,000</v>
          </cell>
          <cell r="G14" t="str">
            <v>7</v>
          </cell>
          <cell r="H14" t="str">
            <v>초기</v>
          </cell>
          <cell r="I14" t="str">
            <v>청년</v>
          </cell>
          <cell r="J14">
            <v>0</v>
          </cell>
          <cell r="K14">
            <v>10</v>
          </cell>
          <cell r="L14">
            <v>10</v>
          </cell>
          <cell r="M14">
            <v>18</v>
          </cell>
          <cell r="N14">
            <v>18</v>
          </cell>
          <cell r="O14">
            <v>9</v>
          </cell>
          <cell r="P14">
            <v>9</v>
          </cell>
          <cell r="Q14">
            <v>14</v>
          </cell>
          <cell r="R14">
            <v>4</v>
          </cell>
          <cell r="S14">
            <v>92</v>
          </cell>
          <cell r="T14">
            <v>0</v>
          </cell>
          <cell r="U14">
            <v>92</v>
          </cell>
          <cell r="V14">
            <v>5</v>
          </cell>
          <cell r="W14" t="str">
            <v xml:space="preserve">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v>
          </cell>
        </row>
        <row r="15">
          <cell r="B15">
            <v>20428945</v>
          </cell>
          <cell r="C15" t="str">
            <v>지역기반</v>
          </cell>
          <cell r="D15" t="str">
            <v>정보ㆍ통신3</v>
          </cell>
          <cell r="E15" t="str">
            <v>캐릭터 IP를 살아 말하게 하는 감성 AI 보이스 솔루션 개발 및 IP 사업자 공급형 사업화 (On the Voice — 캐릭터 온톨로지 기반 범용 SaaS)</v>
          </cell>
          <cell r="F15" t="str">
            <v>1,331,624,648</v>
          </cell>
          <cell r="G15" t="str">
            <v>4</v>
          </cell>
          <cell r="H15" t="str">
            <v>초기</v>
          </cell>
          <cell r="I15" t="str">
            <v>청년</v>
          </cell>
          <cell r="J15">
            <v>0</v>
          </cell>
          <cell r="K15">
            <v>10</v>
          </cell>
          <cell r="L15">
            <v>10</v>
          </cell>
          <cell r="M15">
            <v>18</v>
          </cell>
          <cell r="N15">
            <v>20</v>
          </cell>
          <cell r="O15">
            <v>10</v>
          </cell>
          <cell r="P15">
            <v>7</v>
          </cell>
          <cell r="Q15">
            <v>13</v>
          </cell>
          <cell r="R15">
            <v>4</v>
          </cell>
          <cell r="S15">
            <v>92</v>
          </cell>
          <cell r="T15">
            <v>0</v>
          </cell>
          <cell r="U15">
            <v>92</v>
          </cell>
          <cell r="V15">
            <v>5</v>
          </cell>
          <cell r="W15" t="str">
            <v>아이템의 기술 개요와 개발방향은 이해하기 쉽게 작성되었음.
그리고 사업계획의 방향성은 적절한것으로 판단됨.
시장전략의 구체성이 다소 부족하다고 판단됨.</v>
          </cell>
        </row>
        <row r="16">
          <cell r="B16">
            <v>20412041</v>
          </cell>
          <cell r="C16" t="str">
            <v>지역기반</v>
          </cell>
          <cell r="D16" t="str">
            <v>정보ㆍ통신3</v>
          </cell>
          <cell r="E16" t="str">
            <v>AI기반 맞춤형 점술 서비스 중개 플랫폼, ‘맞점’</v>
          </cell>
          <cell r="F16" t="str">
            <v>2,410,295,054</v>
          </cell>
          <cell r="G16" t="str">
            <v>12</v>
          </cell>
          <cell r="H16" t="str">
            <v>초기</v>
          </cell>
          <cell r="I16" t="str">
            <v>중장년</v>
          </cell>
          <cell r="J16">
            <v>0</v>
          </cell>
          <cell r="K16">
            <v>10</v>
          </cell>
          <cell r="L16">
            <v>10</v>
          </cell>
          <cell r="M16">
            <v>18</v>
          </cell>
          <cell r="N16">
            <v>18</v>
          </cell>
          <cell r="O16">
            <v>9</v>
          </cell>
          <cell r="P16">
            <v>8</v>
          </cell>
          <cell r="Q16">
            <v>14</v>
          </cell>
          <cell r="R16">
            <v>4</v>
          </cell>
          <cell r="S16">
            <v>91</v>
          </cell>
          <cell r="T16">
            <v>0</v>
          </cell>
          <cell r="U16">
            <v>91</v>
          </cell>
          <cell r="V16">
            <v>9</v>
          </cell>
          <cell r="W16" t="str">
            <v xml:space="preserve">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v>
          </cell>
        </row>
        <row r="17">
          <cell r="B17">
            <v>20431043</v>
          </cell>
          <cell r="C17" t="str">
            <v>지역기반</v>
          </cell>
          <cell r="D17" t="str">
            <v>정보ㆍ통신3</v>
          </cell>
          <cell r="E17" t="str">
            <v>로컬 LLM·RAG 기술이 적용된 보안 완결형 제조 지식검색 및 업무자동화 기능의 제조혁신형 AI SaaS</v>
          </cell>
          <cell r="F17" t="str">
            <v>510,673,468</v>
          </cell>
          <cell r="G17" t="str">
            <v>7</v>
          </cell>
          <cell r="H17" t="str">
            <v>도약</v>
          </cell>
          <cell r="I17" t="str">
            <v>중장년</v>
          </cell>
          <cell r="J17">
            <v>0</v>
          </cell>
          <cell r="K17">
            <v>10</v>
          </cell>
          <cell r="L17">
            <v>10</v>
          </cell>
          <cell r="M17">
            <v>18</v>
          </cell>
          <cell r="N17">
            <v>18</v>
          </cell>
          <cell r="O17">
            <v>9</v>
          </cell>
          <cell r="P17">
            <v>8</v>
          </cell>
          <cell r="Q17">
            <v>14</v>
          </cell>
          <cell r="R17">
            <v>4</v>
          </cell>
          <cell r="S17">
            <v>91</v>
          </cell>
          <cell r="T17">
            <v>0</v>
          </cell>
          <cell r="U17">
            <v>91</v>
          </cell>
          <cell r="V17">
            <v>9</v>
          </cell>
          <cell r="W17" t="str">
            <v>명확한 목표 시장과 수익 구조를 갖추고 있어, 사업의 실질적인 수익 창출 가능성이 높게 평가됨. 사업 계획의 흐름과 방향성이 논리적으로 설계되어 있어 안정적인 사업 추진 기반을 확보하였음.</v>
          </cell>
        </row>
        <row r="18">
          <cell r="B18">
            <v>20426287</v>
          </cell>
          <cell r="C18" t="str">
            <v>지역기반</v>
          </cell>
          <cell r="D18" t="str">
            <v>정보ㆍ통신3</v>
          </cell>
          <cell r="E18" t="str">
            <v>탭키(TAPKEY)</v>
          </cell>
          <cell r="F18" t="str">
            <v>0</v>
          </cell>
          <cell r="G18" t="str">
            <v>0</v>
          </cell>
          <cell r="H18" t="str">
            <v>예비</v>
          </cell>
          <cell r="I18" t="str">
            <v>청년</v>
          </cell>
          <cell r="J18">
            <v>0</v>
          </cell>
          <cell r="K18">
            <v>9</v>
          </cell>
          <cell r="L18">
            <v>9</v>
          </cell>
          <cell r="M18">
            <v>18</v>
          </cell>
          <cell r="N18">
            <v>18</v>
          </cell>
          <cell r="O18">
            <v>8</v>
          </cell>
          <cell r="P18">
            <v>7</v>
          </cell>
          <cell r="Q18">
            <v>14</v>
          </cell>
          <cell r="R18">
            <v>4</v>
          </cell>
          <cell r="S18">
            <v>87</v>
          </cell>
          <cell r="T18">
            <v>2</v>
          </cell>
          <cell r="U18">
            <v>89</v>
          </cell>
          <cell r="V18">
            <v>11</v>
          </cell>
          <cell r="W18" t="str">
            <v>명확한 목표 시장과 수익 구조를 갖추고 있어, 사업의 실질적인 수익 창출 가능성이 
높게 평가됨. 사업 계획의 흐름과 방향성이 논리적으로 설계되어 있어 안정적인  사업 추진 기반을 확보하였음.</v>
          </cell>
        </row>
        <row r="19">
          <cell r="B19">
            <v>20426465</v>
          </cell>
          <cell r="C19" t="str">
            <v>지역기반</v>
          </cell>
          <cell r="D19" t="str">
            <v>정보ㆍ통신3</v>
          </cell>
          <cell r="E19" t="str">
            <v>AI 기반 업종별 수익 구조를 반영한 실시간 순이익 분석과 지출 행동 교정을 통해 사업자의 숨은 이익을 발굴하고 확보하는 경영·재무 코칭 솔루션, 비즈캐스터(BIZCASTER)</v>
          </cell>
          <cell r="F19" t="str">
            <v>0</v>
          </cell>
          <cell r="G19" t="str">
            <v>0</v>
          </cell>
          <cell r="H19" t="str">
            <v>예비</v>
          </cell>
          <cell r="I19" t="str">
            <v>청년</v>
          </cell>
          <cell r="J19">
            <v>0</v>
          </cell>
          <cell r="K19">
            <v>9</v>
          </cell>
          <cell r="L19">
            <v>8</v>
          </cell>
          <cell r="M19">
            <v>18</v>
          </cell>
          <cell r="N19">
            <v>18</v>
          </cell>
          <cell r="O19">
            <v>8</v>
          </cell>
          <cell r="P19">
            <v>9</v>
          </cell>
          <cell r="Q19">
            <v>13</v>
          </cell>
          <cell r="R19">
            <v>4</v>
          </cell>
          <cell r="S19">
            <v>87</v>
          </cell>
          <cell r="T19">
            <v>2</v>
          </cell>
          <cell r="U19">
            <v>89</v>
          </cell>
          <cell r="V19">
            <v>11</v>
          </cell>
          <cell r="W19" t="str">
            <v>목표시장과 수익모델은 명확하게 제시되었음.
그리고 사업계획의 방향성은 적절한것으로 판단됨.</v>
          </cell>
        </row>
        <row r="20">
          <cell r="B20">
            <v>20407993</v>
          </cell>
          <cell r="C20" t="str">
            <v>지역기반</v>
          </cell>
          <cell r="D20" t="str">
            <v>정보ㆍ통신3</v>
          </cell>
          <cell r="E20" t="str">
            <v>AI 대화 기반 요양시설 입소자 상태 관리 및 돌봄 인력 리포트 자동화 솔루션 개발</v>
          </cell>
          <cell r="F20" t="str">
            <v>0</v>
          </cell>
          <cell r="G20" t="str">
            <v>0</v>
          </cell>
          <cell r="H20" t="str">
            <v>예비</v>
          </cell>
          <cell r="I20" t="str">
            <v>청년</v>
          </cell>
          <cell r="J20">
            <v>0</v>
          </cell>
          <cell r="K20">
            <v>8</v>
          </cell>
          <cell r="L20">
            <v>8</v>
          </cell>
          <cell r="M20">
            <v>18</v>
          </cell>
          <cell r="N20">
            <v>19</v>
          </cell>
          <cell r="O20">
            <v>10</v>
          </cell>
          <cell r="P20">
            <v>8</v>
          </cell>
          <cell r="Q20">
            <v>14</v>
          </cell>
          <cell r="R20">
            <v>4</v>
          </cell>
          <cell r="S20">
            <v>89</v>
          </cell>
          <cell r="T20">
            <v>0</v>
          </cell>
          <cell r="U20">
            <v>89</v>
          </cell>
          <cell r="V20">
            <v>11</v>
          </cell>
          <cell r="W20" t="str">
            <v>명확한 목표 시장과 수익 구조를 갖추고 있어, 사업의 실질적인 수익 창출 가능성이 
높게 평가됨. 사업 계획의 흐름과 방향성이 논리적으로 설계되어 있어 안정적인 사업 추진 기반을 확보하였음.</v>
          </cell>
        </row>
        <row r="21">
          <cell r="B21">
            <v>20424035</v>
          </cell>
          <cell r="C21" t="str">
            <v>지역기반</v>
          </cell>
          <cell r="D21" t="str">
            <v>정보ㆍ통신3</v>
          </cell>
          <cell r="E21" t="str">
            <v>AI 자동 기록·통합 검색 기반 커플 소비 의사결정 엔진 '메모리즈'</v>
          </cell>
          <cell r="F21" t="str">
            <v>0</v>
          </cell>
          <cell r="G21" t="str">
            <v>0</v>
          </cell>
          <cell r="H21" t="str">
            <v>예비</v>
          </cell>
          <cell r="I21" t="str">
            <v>청년</v>
          </cell>
          <cell r="J21">
            <v>0</v>
          </cell>
          <cell r="K21">
            <v>9</v>
          </cell>
          <cell r="L21">
            <v>9</v>
          </cell>
          <cell r="M21">
            <v>18</v>
          </cell>
          <cell r="N21">
            <v>18</v>
          </cell>
          <cell r="O21">
            <v>8</v>
          </cell>
          <cell r="P21">
            <v>8</v>
          </cell>
          <cell r="Q21">
            <v>13</v>
          </cell>
          <cell r="R21">
            <v>4</v>
          </cell>
          <cell r="S21">
            <v>87</v>
          </cell>
          <cell r="T21">
            <v>2</v>
          </cell>
          <cell r="U21">
            <v>89</v>
          </cell>
          <cell r="V21">
            <v>11</v>
          </cell>
          <cell r="W21" t="str">
            <v>명확한 목표 시장과 수익 구조를 갖추고 있어, 사업의 실질적인 수익 창출 가능성이 높게 평가됨. 사업 계획의 흐름과 방향성이 논리적으로 설계되어 있어 안정적인 사업 추진 기반을 확보하였음.</v>
          </cell>
        </row>
        <row r="22">
          <cell r="B22">
            <v>20418560</v>
          </cell>
          <cell r="C22" t="str">
            <v>지역기반</v>
          </cell>
          <cell r="D22" t="str">
            <v>정보ㆍ통신3</v>
          </cell>
          <cell r="E22" t="str">
            <v>AI 도슨트 기반 글로벌 K-전통공예 뉴리티지(New+Heritage)  O2O 큐레이션 플랫폼 아울(A.OULL)</v>
          </cell>
          <cell r="F22" t="str">
            <v>12,086,727</v>
          </cell>
          <cell r="G22" t="str">
            <v>0</v>
          </cell>
          <cell r="H22" t="str">
            <v>초기</v>
          </cell>
          <cell r="I22" t="str">
            <v>청년</v>
          </cell>
          <cell r="J22">
            <v>0</v>
          </cell>
          <cell r="K22">
            <v>9</v>
          </cell>
          <cell r="L22">
            <v>9</v>
          </cell>
          <cell r="M22">
            <v>19</v>
          </cell>
          <cell r="N22">
            <v>19</v>
          </cell>
          <cell r="O22">
            <v>9</v>
          </cell>
          <cell r="P22">
            <v>8</v>
          </cell>
          <cell r="Q22">
            <v>13</v>
          </cell>
          <cell r="R22">
            <v>3</v>
          </cell>
          <cell r="S22">
            <v>89</v>
          </cell>
          <cell r="T22">
            <v>0</v>
          </cell>
          <cell r="U22">
            <v>89</v>
          </cell>
          <cell r="V22">
            <v>11</v>
          </cell>
          <cell r="W22" t="str">
            <v>시장진입대상과 수익구조가 비교적 명확하게 제시되었음.
그리고 사업계획의 방향성은 적절한것으로 판단됨.
시장진입전략의 구체성이 다소 부족하다고 판단됨.</v>
          </cell>
        </row>
        <row r="23">
          <cell r="B23">
            <v>20428269</v>
          </cell>
          <cell r="C23" t="str">
            <v>지역기반</v>
          </cell>
          <cell r="D23" t="str">
            <v>정보ㆍ통신3</v>
          </cell>
          <cell r="E23" t="str">
            <v>ISO 심사 데이터를 ESG ‘증거 데이터’로 자동 전환하여 중소기업의 공급망 실사 대응을 가능하게 하는 플랫폼 고도화</v>
          </cell>
          <cell r="F23" t="str">
            <v>65,000,000</v>
          </cell>
          <cell r="G23" t="str">
            <v>3</v>
          </cell>
          <cell r="H23" t="str">
            <v>초기</v>
          </cell>
          <cell r="I23" t="str">
            <v>중장년</v>
          </cell>
          <cell r="J23">
            <v>0</v>
          </cell>
          <cell r="K23">
            <v>9</v>
          </cell>
          <cell r="L23">
            <v>8</v>
          </cell>
          <cell r="M23">
            <v>18</v>
          </cell>
          <cell r="N23">
            <v>18</v>
          </cell>
          <cell r="O23">
            <v>9</v>
          </cell>
          <cell r="P23">
            <v>9</v>
          </cell>
          <cell r="Q23">
            <v>14</v>
          </cell>
          <cell r="R23">
            <v>4</v>
          </cell>
          <cell r="S23">
            <v>89</v>
          </cell>
          <cell r="T23">
            <v>0</v>
          </cell>
          <cell r="U23">
            <v>89</v>
          </cell>
          <cell r="V23">
            <v>11</v>
          </cell>
          <cell r="W23" t="str">
            <v>명확한 목표 시장과 수익 구조를 갖추고 있어, 사업의 실질적인 수익 창출 가능성이 높게 평가됨. 사업 계획의 흐름과 방향성이 논리적으로 설계되어 있어 안정적인 사업 추진 기반을 확보하였음.</v>
          </cell>
        </row>
        <row r="24">
          <cell r="B24">
            <v>20411962</v>
          </cell>
          <cell r="C24" t="str">
            <v>지역기반</v>
          </cell>
          <cell r="D24" t="str">
            <v>정보ㆍ통신3</v>
          </cell>
          <cell r="E24" t="str">
            <v>다이내믹 프라이싱 및 JTT 엔진 기반의 골프 티타임 RWA 트레이딩 플랫폼, ‘티스닥(TeeSDAQ)’</v>
          </cell>
          <cell r="F24" t="str">
            <v>720,000,000</v>
          </cell>
          <cell r="G24" t="str">
            <v>5</v>
          </cell>
          <cell r="H24" t="str">
            <v>도약</v>
          </cell>
          <cell r="I24" t="str">
            <v>중장년</v>
          </cell>
          <cell r="J24">
            <v>0</v>
          </cell>
          <cell r="K24">
            <v>10</v>
          </cell>
          <cell r="L24">
            <v>8</v>
          </cell>
          <cell r="M24">
            <v>19</v>
          </cell>
          <cell r="N24">
            <v>18</v>
          </cell>
          <cell r="O24">
            <v>8</v>
          </cell>
          <cell r="P24">
            <v>9</v>
          </cell>
          <cell r="Q24">
            <v>13</v>
          </cell>
          <cell r="R24">
            <v>4</v>
          </cell>
          <cell r="S24">
            <v>89</v>
          </cell>
          <cell r="T24">
            <v>0</v>
          </cell>
          <cell r="U24">
            <v>89</v>
          </cell>
          <cell r="V24">
            <v>11</v>
          </cell>
          <cell r="W24" t="str">
            <v xml:space="preserve">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v>
          </cell>
        </row>
        <row r="25">
          <cell r="B25">
            <v>20416461</v>
          </cell>
          <cell r="C25" t="str">
            <v>지역기반</v>
          </cell>
          <cell r="D25" t="str">
            <v>정보ㆍ통신3</v>
          </cell>
          <cell r="E25" t="str">
            <v>이미지DNA 추출 및 AI 분석 기반  딥페이크·저작권 침해 콘텐츠 필터링 서비스 'Fake Sift'</v>
          </cell>
          <cell r="F25" t="str">
            <v>510,000,000</v>
          </cell>
          <cell r="G25" t="str">
            <v>4</v>
          </cell>
          <cell r="H25" t="str">
            <v>도약</v>
          </cell>
          <cell r="I25" t="str">
            <v>중장년</v>
          </cell>
          <cell r="J25">
            <v>0</v>
          </cell>
          <cell r="K25">
            <v>8</v>
          </cell>
          <cell r="L25">
            <v>8</v>
          </cell>
          <cell r="M25">
            <v>19</v>
          </cell>
          <cell r="N25">
            <v>19</v>
          </cell>
          <cell r="O25">
            <v>8</v>
          </cell>
          <cell r="P25">
            <v>9</v>
          </cell>
          <cell r="Q25">
            <v>14</v>
          </cell>
          <cell r="R25">
            <v>4</v>
          </cell>
          <cell r="S25">
            <v>89</v>
          </cell>
          <cell r="T25">
            <v>0</v>
          </cell>
          <cell r="U25">
            <v>89</v>
          </cell>
          <cell r="V25">
            <v>11</v>
          </cell>
          <cell r="W25" t="str">
            <v>목표 시장의 설정과 수익 모델의 구조가 명확하게 제시되어 사업의 실질적인 수익 창출 가능성이 높음. 전반적인 사업 계획의 흐름과 방향성이 적정하게 설계되었음.</v>
          </cell>
        </row>
        <row r="26">
          <cell r="B26">
            <v>20415268</v>
          </cell>
          <cell r="C26" t="str">
            <v>지역기반</v>
          </cell>
          <cell r="D26" t="str">
            <v>정보ㆍ통신3</v>
          </cell>
          <cell r="E26" t="str">
            <v>FortunePic</v>
          </cell>
          <cell r="F26" t="str">
            <v>900,372,248</v>
          </cell>
          <cell r="G26" t="str">
            <v>6</v>
          </cell>
          <cell r="H26" t="str">
            <v>도약</v>
          </cell>
          <cell r="I26" t="str">
            <v>청년</v>
          </cell>
          <cell r="J26">
            <v>0</v>
          </cell>
          <cell r="K26">
            <v>8</v>
          </cell>
          <cell r="L26">
            <v>9</v>
          </cell>
          <cell r="M26">
            <v>19</v>
          </cell>
          <cell r="N26">
            <v>18</v>
          </cell>
          <cell r="O26">
            <v>9</v>
          </cell>
          <cell r="P26">
            <v>8</v>
          </cell>
          <cell r="Q26">
            <v>14</v>
          </cell>
          <cell r="R26">
            <v>4</v>
          </cell>
          <cell r="S26">
            <v>89</v>
          </cell>
          <cell r="T26">
            <v>0</v>
          </cell>
          <cell r="U26">
            <v>89</v>
          </cell>
          <cell r="V26">
            <v>11</v>
          </cell>
          <cell r="W26"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27">
          <cell r="B27">
            <v>20415305</v>
          </cell>
          <cell r="C27" t="str">
            <v>지역기반</v>
          </cell>
          <cell r="D27" t="str">
            <v>정보ㆍ통신3</v>
          </cell>
          <cell r="E27" t="str">
            <v>사생활 침해 없는 비식별 스켈레톤 AI 기반, 시니어 낙상 사고 ‘골든타임’ 확보 솔루션 ‘안심ON’</v>
          </cell>
          <cell r="F27" t="str">
            <v>0</v>
          </cell>
          <cell r="G27" t="str">
            <v>0</v>
          </cell>
          <cell r="H27" t="str">
            <v>예비</v>
          </cell>
          <cell r="I27" t="str">
            <v>중장년</v>
          </cell>
          <cell r="J27">
            <v>0</v>
          </cell>
          <cell r="K27">
            <v>10</v>
          </cell>
          <cell r="L27">
            <v>10</v>
          </cell>
          <cell r="M27">
            <v>17</v>
          </cell>
          <cell r="N27">
            <v>17</v>
          </cell>
          <cell r="O27">
            <v>10</v>
          </cell>
          <cell r="P27">
            <v>7</v>
          </cell>
          <cell r="Q27">
            <v>14</v>
          </cell>
          <cell r="R27">
            <v>3</v>
          </cell>
          <cell r="S27">
            <v>88</v>
          </cell>
          <cell r="T27">
            <v>0</v>
          </cell>
          <cell r="U27">
            <v>88</v>
          </cell>
          <cell r="V27">
            <v>20</v>
          </cell>
          <cell r="W27" t="str">
            <v>목표시장과 수익모델은 명확하게 제시되었음.
그리고 사업계획의 방향성은 적절한것으로 판단됨.</v>
          </cell>
        </row>
        <row r="28">
          <cell r="B28">
            <v>20428771</v>
          </cell>
          <cell r="C28" t="str">
            <v>지역기반</v>
          </cell>
          <cell r="D28" t="str">
            <v>정보ㆍ통신3</v>
          </cell>
          <cell r="E28" t="str">
            <v>광고 전략 도출 sLLM 기반 광고 콘텐츠 제작 AI 크리에이터 매칭 플랫폼</v>
          </cell>
          <cell r="F28" t="str">
            <v>250,000,000</v>
          </cell>
          <cell r="G28" t="str">
            <v>7</v>
          </cell>
          <cell r="H28" t="str">
            <v>초기</v>
          </cell>
          <cell r="I28" t="str">
            <v>청년</v>
          </cell>
          <cell r="J28">
            <v>0</v>
          </cell>
          <cell r="K28">
            <v>9</v>
          </cell>
          <cell r="L28">
            <v>9</v>
          </cell>
          <cell r="M28">
            <v>19</v>
          </cell>
          <cell r="N28">
            <v>18</v>
          </cell>
          <cell r="O28">
            <v>7</v>
          </cell>
          <cell r="P28">
            <v>9</v>
          </cell>
          <cell r="Q28">
            <v>13</v>
          </cell>
          <cell r="R28">
            <v>4</v>
          </cell>
          <cell r="S28">
            <v>88</v>
          </cell>
          <cell r="T28">
            <v>0</v>
          </cell>
          <cell r="U28">
            <v>88</v>
          </cell>
          <cell r="V28">
            <v>20</v>
          </cell>
          <cell r="W28" t="str">
            <v>명확한 목표 시장과 수익 구조를 갖추고 있어, 사업의 실질적인 수익 창출 가능성이
높게 평가됨. 사업 계획의 흐름과 방향성이 논리적으로 설계되어 있어 안정적인 사업 추진 기반을 확보하였음.</v>
          </cell>
        </row>
        <row r="29">
          <cell r="B29">
            <v>20419197</v>
          </cell>
          <cell r="C29" t="str">
            <v>지역기반</v>
          </cell>
          <cell r="D29" t="str">
            <v>정보ㆍ통신3</v>
          </cell>
          <cell r="E29" t="str">
            <v>마히(마감히어로)</v>
          </cell>
          <cell r="F29" t="str">
            <v>143,279,685</v>
          </cell>
          <cell r="G29" t="str">
            <v>3</v>
          </cell>
          <cell r="H29" t="str">
            <v>초기</v>
          </cell>
          <cell r="I29" t="str">
            <v>청년</v>
          </cell>
          <cell r="J29">
            <v>0</v>
          </cell>
          <cell r="K29">
            <v>9</v>
          </cell>
          <cell r="L29">
            <v>10</v>
          </cell>
          <cell r="M29">
            <v>19</v>
          </cell>
          <cell r="N29">
            <v>17</v>
          </cell>
          <cell r="O29">
            <v>7</v>
          </cell>
          <cell r="P29">
            <v>8</v>
          </cell>
          <cell r="Q29">
            <v>14</v>
          </cell>
          <cell r="R29">
            <v>4</v>
          </cell>
          <cell r="S29">
            <v>88</v>
          </cell>
          <cell r="T29">
            <v>0</v>
          </cell>
          <cell r="U29">
            <v>88</v>
          </cell>
          <cell r="V29">
            <v>20</v>
          </cell>
          <cell r="W29" t="str">
            <v xml:space="preserve">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v>
          </cell>
        </row>
        <row r="30">
          <cell r="B30">
            <v>20433279</v>
          </cell>
          <cell r="C30" t="str">
            <v>지역기반</v>
          </cell>
          <cell r="D30" t="str">
            <v>정보ㆍ통신3</v>
          </cell>
          <cell r="E30" t="str">
            <v>산업용 모빌리티를 위한 합성데이터 기반 초경량 Edge AI 안전 시스템</v>
          </cell>
          <cell r="F30" t="str">
            <v>357,000,000</v>
          </cell>
          <cell r="G30" t="str">
            <v>4</v>
          </cell>
          <cell r="H30" t="str">
            <v>도약</v>
          </cell>
          <cell r="I30" t="str">
            <v>청년</v>
          </cell>
          <cell r="J30">
            <v>0</v>
          </cell>
          <cell r="K30">
            <v>7</v>
          </cell>
          <cell r="L30">
            <v>9</v>
          </cell>
          <cell r="M30">
            <v>19</v>
          </cell>
          <cell r="N30">
            <v>19</v>
          </cell>
          <cell r="O30">
            <v>9</v>
          </cell>
          <cell r="P30">
            <v>8</v>
          </cell>
          <cell r="Q30">
            <v>14</v>
          </cell>
          <cell r="R30">
            <v>3</v>
          </cell>
          <cell r="S30">
            <v>88</v>
          </cell>
          <cell r="T30">
            <v>0</v>
          </cell>
          <cell r="U30">
            <v>88</v>
          </cell>
          <cell r="V30">
            <v>20</v>
          </cell>
          <cell r="W30" t="str">
            <v>타겟 시장의 페인 포인트(Pain Point)를 정확히 간파한 전략적 시장 획정과 고도화된 
수익 모델이 매우 인상적이며, 사업의 경제적 가치 창출 가능성이 대단히 높다고 판단됨. 사업 계획 전반의 논리적 완결성이 뛰어나며, 단계별 추진 전략이 실무적으로 정교하게 설계되어 있어 사업 성공을 위한 탄탄한 로드맵을 갖춘 것으로 평가됨.</v>
          </cell>
        </row>
        <row r="31">
          <cell r="B31">
            <v>20400322</v>
          </cell>
          <cell r="C31" t="str">
            <v>지역기반</v>
          </cell>
          <cell r="D31" t="str">
            <v>정보ㆍ통신3</v>
          </cell>
          <cell r="E31" t="str">
            <v>AI 비전 인식 기반 시니어 신체 데이터 분석을 통한 개인 맞춤형 방문 이미용 케어 플랫폼</v>
          </cell>
          <cell r="F31" t="str">
            <v>138,076,812</v>
          </cell>
          <cell r="G31" t="str">
            <v>2</v>
          </cell>
          <cell r="H31" t="str">
            <v>도약</v>
          </cell>
          <cell r="I31" t="str">
            <v>청년</v>
          </cell>
          <cell r="J31">
            <v>0</v>
          </cell>
          <cell r="K31">
            <v>10</v>
          </cell>
          <cell r="L31">
            <v>9</v>
          </cell>
          <cell r="M31">
            <v>17</v>
          </cell>
          <cell r="N31">
            <v>16</v>
          </cell>
          <cell r="O31">
            <v>9</v>
          </cell>
          <cell r="P31">
            <v>8</v>
          </cell>
          <cell r="Q31">
            <v>14</v>
          </cell>
          <cell r="R31">
            <v>5</v>
          </cell>
          <cell r="S31">
            <v>88</v>
          </cell>
          <cell r="T31">
            <v>0</v>
          </cell>
          <cell r="U31">
            <v>88</v>
          </cell>
          <cell r="V31">
            <v>20</v>
          </cell>
          <cell r="W31" t="str">
            <v>목표 시장의 설정과 수익 모델의 구조가 명확하게 제시되어 사업의 실질적인 수익 창출 가능성이 높음. 전반적인 사업 계획의 흐름과 방향성이 적정하게 설계되었음.</v>
          </cell>
        </row>
        <row r="32">
          <cell r="B32">
            <v>20425933</v>
          </cell>
          <cell r="C32" t="str">
            <v>지역기반</v>
          </cell>
          <cell r="D32" t="str">
            <v>정보ㆍ통신3</v>
          </cell>
          <cell r="E32" t="str">
            <v>AI 심사역 ‘루트’를 활용한 스타트업 벤처투자 시뮬레이션 SaaS 플랫폼 ‘VC-Route’</v>
          </cell>
          <cell r="F32" t="str">
            <v>54,000,000</v>
          </cell>
          <cell r="G32" t="str">
            <v>2</v>
          </cell>
          <cell r="H32" t="str">
            <v>도약</v>
          </cell>
          <cell r="I32" t="str">
            <v>청년</v>
          </cell>
          <cell r="J32">
            <v>0</v>
          </cell>
          <cell r="K32">
            <v>9</v>
          </cell>
          <cell r="L32">
            <v>9</v>
          </cell>
          <cell r="M32">
            <v>17</v>
          </cell>
          <cell r="N32">
            <v>17</v>
          </cell>
          <cell r="O32">
            <v>9</v>
          </cell>
          <cell r="P32">
            <v>8</v>
          </cell>
          <cell r="Q32">
            <v>14</v>
          </cell>
          <cell r="R32">
            <v>5</v>
          </cell>
          <cell r="S32">
            <v>88</v>
          </cell>
          <cell r="T32">
            <v>0</v>
          </cell>
          <cell r="U32">
            <v>88</v>
          </cell>
          <cell r="V32">
            <v>20</v>
          </cell>
          <cell r="W32" t="str">
            <v>목표 시장의 설정과 수익 모델의 구조가 명확하게 제시되어 사업의 실질적인 수익 창출 가능성이 높음. 전반적인 사업 계획의 흐름과 방향성이 적정하게 설계되었음.</v>
          </cell>
        </row>
        <row r="33">
          <cell r="B33">
            <v>20432101</v>
          </cell>
          <cell r="C33" t="str">
            <v>지역기반</v>
          </cell>
          <cell r="D33" t="str">
            <v>정보ㆍ통신3</v>
          </cell>
          <cell r="E33" t="str">
            <v>노어 고도화를 통한 웹·앱 구축 생산성 향상 및 구조 표준화 프레임워크 구축</v>
          </cell>
          <cell r="F33" t="str">
            <v>572,000,000</v>
          </cell>
          <cell r="G33" t="str">
            <v>10</v>
          </cell>
          <cell r="H33" t="str">
            <v>도약</v>
          </cell>
          <cell r="I33" t="str">
            <v>중장년</v>
          </cell>
          <cell r="J33">
            <v>0</v>
          </cell>
          <cell r="K33">
            <v>9</v>
          </cell>
          <cell r="L33">
            <v>9</v>
          </cell>
          <cell r="M33">
            <v>18</v>
          </cell>
          <cell r="N33">
            <v>18</v>
          </cell>
          <cell r="O33">
            <v>8</v>
          </cell>
          <cell r="P33">
            <v>9</v>
          </cell>
          <cell r="Q33">
            <v>14</v>
          </cell>
          <cell r="R33">
            <v>3</v>
          </cell>
          <cell r="S33">
            <v>88</v>
          </cell>
          <cell r="T33">
            <v>0</v>
          </cell>
          <cell r="U33">
            <v>88</v>
          </cell>
          <cell r="V33">
            <v>20</v>
          </cell>
          <cell r="W33" t="str">
            <v>목표 시장의 설정과 수익 모델의 구조가 명확하게 제시되어 사업의 실질적인 수익 창출 가능성이 높음. 전반적인 사업 계획의 흐름과 방향성이 적정하게 설계되었음.</v>
          </cell>
        </row>
        <row r="34">
          <cell r="B34">
            <v>20429585</v>
          </cell>
          <cell r="C34" t="str">
            <v>지역기반</v>
          </cell>
          <cell r="D34" t="str">
            <v>정보ㆍ통신3</v>
          </cell>
          <cell r="E34" t="str">
            <v>AI 기반 치매 조기 발견을 위한 인지 평가 및 의료 연계 헬스케어 플랫폼</v>
          </cell>
          <cell r="F34" t="str">
            <v>0</v>
          </cell>
          <cell r="G34" t="str">
            <v>0</v>
          </cell>
          <cell r="H34" t="str">
            <v>예비</v>
          </cell>
          <cell r="I34" t="str">
            <v>청년</v>
          </cell>
          <cell r="J34">
            <v>0</v>
          </cell>
          <cell r="K34">
            <v>10</v>
          </cell>
          <cell r="L34">
            <v>10</v>
          </cell>
          <cell r="M34">
            <v>17</v>
          </cell>
          <cell r="N34">
            <v>17</v>
          </cell>
          <cell r="O34">
            <v>9</v>
          </cell>
          <cell r="P34">
            <v>7</v>
          </cell>
          <cell r="Q34">
            <v>14</v>
          </cell>
          <cell r="R34">
            <v>3</v>
          </cell>
          <cell r="S34">
            <v>87</v>
          </cell>
          <cell r="T34">
            <v>0</v>
          </cell>
          <cell r="U34">
            <v>87</v>
          </cell>
          <cell r="V34">
            <v>27</v>
          </cell>
          <cell r="W34" t="str">
            <v>목표시장과 수익모델은 명확하게 제시되었음.
사업계획의 방향성은 적절한것으로 판단됨.
다만, 외부자원 활용계획은 아직 다소 미진한것으로 판단됨.</v>
          </cell>
        </row>
        <row r="35">
          <cell r="B35">
            <v>20419571</v>
          </cell>
          <cell r="C35" t="str">
            <v>지역기반</v>
          </cell>
          <cell r="D35" t="str">
            <v>정보ㆍ통신3</v>
          </cell>
          <cell r="E35" t="str">
            <v xml:space="preserve">SBT#+ </v>
          </cell>
          <cell r="F35" t="str">
            <v>0</v>
          </cell>
          <cell r="G35" t="str">
            <v>0</v>
          </cell>
          <cell r="H35" t="str">
            <v>예비</v>
          </cell>
          <cell r="I35" t="str">
            <v>청년</v>
          </cell>
          <cell r="J35">
            <v>0</v>
          </cell>
          <cell r="K35">
            <v>9</v>
          </cell>
          <cell r="L35">
            <v>8</v>
          </cell>
          <cell r="M35">
            <v>18</v>
          </cell>
          <cell r="N35">
            <v>18</v>
          </cell>
          <cell r="O35">
            <v>9</v>
          </cell>
          <cell r="P35">
            <v>7</v>
          </cell>
          <cell r="Q35">
            <v>14</v>
          </cell>
          <cell r="R35">
            <v>4</v>
          </cell>
          <cell r="S35">
            <v>87</v>
          </cell>
          <cell r="T35">
            <v>0</v>
          </cell>
          <cell r="U35">
            <v>87</v>
          </cell>
          <cell r="V35">
            <v>27</v>
          </cell>
          <cell r="W35" t="str">
            <v>아이템의 기술 개요와 개발방향은 이해하기 쉽게 작성되었음.
그리고 사업계획의 방향성은 적절한것으로 판단됨.
시장진입전략의 구체성이 다소 부족하다고 판단됨.</v>
          </cell>
        </row>
        <row r="36">
          <cell r="B36">
            <v>20431925</v>
          </cell>
          <cell r="C36" t="str">
            <v>지역기반</v>
          </cell>
          <cell r="D36" t="str">
            <v>정보ㆍ통신3</v>
          </cell>
          <cell r="E36" t="str">
            <v>Enterprise AI Hub</v>
          </cell>
          <cell r="F36" t="str">
            <v>0</v>
          </cell>
          <cell r="G36" t="str">
            <v>0</v>
          </cell>
          <cell r="H36" t="str">
            <v>예비</v>
          </cell>
          <cell r="I36" t="str">
            <v>청년</v>
          </cell>
          <cell r="J36">
            <v>0</v>
          </cell>
          <cell r="K36">
            <v>8</v>
          </cell>
          <cell r="L36">
            <v>9</v>
          </cell>
          <cell r="M36">
            <v>17</v>
          </cell>
          <cell r="N36">
            <v>18</v>
          </cell>
          <cell r="O36">
            <v>8</v>
          </cell>
          <cell r="P36">
            <v>8</v>
          </cell>
          <cell r="Q36">
            <v>13</v>
          </cell>
          <cell r="R36">
            <v>4</v>
          </cell>
          <cell r="S36">
            <v>85</v>
          </cell>
          <cell r="T36">
            <v>2</v>
          </cell>
          <cell r="U36">
            <v>87</v>
          </cell>
          <cell r="V36">
            <v>27</v>
          </cell>
          <cell r="W36"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37">
          <cell r="B37">
            <v>20416581</v>
          </cell>
          <cell r="C37" t="str">
            <v>지역기반</v>
          </cell>
          <cell r="D37" t="str">
            <v>정보ㆍ통신3</v>
          </cell>
          <cell r="E37" t="str">
            <v>생체리듬 및 모바일 피부 이미지 기반 개인화 피부 관리 진단·관리·추천·소비 연동형 스마트 홈케어 디바이스 및 구독형 관리 서비스</v>
          </cell>
          <cell r="F37" t="str">
            <v>1,825,994,388</v>
          </cell>
          <cell r="G37" t="str">
            <v>4</v>
          </cell>
          <cell r="H37" t="str">
            <v>초기</v>
          </cell>
          <cell r="I37" t="str">
            <v>청년</v>
          </cell>
          <cell r="J37">
            <v>0</v>
          </cell>
          <cell r="K37">
            <v>9</v>
          </cell>
          <cell r="L37">
            <v>9</v>
          </cell>
          <cell r="M37">
            <v>18</v>
          </cell>
          <cell r="N37">
            <v>17</v>
          </cell>
          <cell r="O37">
            <v>8</v>
          </cell>
          <cell r="P37">
            <v>8</v>
          </cell>
          <cell r="Q37">
            <v>14</v>
          </cell>
          <cell r="R37">
            <v>4</v>
          </cell>
          <cell r="S37">
            <v>87</v>
          </cell>
          <cell r="T37">
            <v>0</v>
          </cell>
          <cell r="U37">
            <v>87</v>
          </cell>
          <cell r="V37">
            <v>27</v>
          </cell>
          <cell r="W37"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38">
          <cell r="B38">
            <v>20418433</v>
          </cell>
          <cell r="C38" t="str">
            <v>지역기반</v>
          </cell>
          <cell r="D38" t="str">
            <v>정보ㆍ통신3</v>
          </cell>
          <cell r="E38" t="str">
            <v>AI 동반자 기반 생활관리·정서지원 앱 'MyPeb(마이펩)' 고도화 및 사업화</v>
          </cell>
          <cell r="F38" t="str">
            <v>2,500,000</v>
          </cell>
          <cell r="G38" t="str">
            <v>1</v>
          </cell>
          <cell r="H38" t="str">
            <v>초기</v>
          </cell>
          <cell r="I38" t="str">
            <v>중장년</v>
          </cell>
          <cell r="J38">
            <v>0</v>
          </cell>
          <cell r="K38">
            <v>8</v>
          </cell>
          <cell r="L38">
            <v>7</v>
          </cell>
          <cell r="M38">
            <v>18</v>
          </cell>
          <cell r="N38">
            <v>19</v>
          </cell>
          <cell r="O38">
            <v>8</v>
          </cell>
          <cell r="P38">
            <v>8</v>
          </cell>
          <cell r="Q38">
            <v>14</v>
          </cell>
          <cell r="R38">
            <v>5</v>
          </cell>
          <cell r="S38">
            <v>87</v>
          </cell>
          <cell r="T38">
            <v>0</v>
          </cell>
          <cell r="U38">
            <v>87</v>
          </cell>
          <cell r="V38">
            <v>27</v>
          </cell>
          <cell r="W38" t="str">
            <v>아이템의 기술 개요와 개발방향은 이해하기 쉽게 작성되었음.
그리고 사업계획의 방향성은 적절한것으로 판단됨.
시장전략의 구체성이 다소 부족하다고 판단됨.</v>
          </cell>
        </row>
        <row r="39">
          <cell r="B39">
            <v>20423579</v>
          </cell>
          <cell r="C39" t="str">
            <v>지역기반</v>
          </cell>
          <cell r="D39" t="str">
            <v>정보ㆍ통신3</v>
          </cell>
          <cell r="E39" t="str">
            <v>커스텀 존</v>
          </cell>
          <cell r="F39" t="str">
            <v>528,871,490</v>
          </cell>
          <cell r="G39" t="str">
            <v>4</v>
          </cell>
          <cell r="H39" t="str">
            <v>초기</v>
          </cell>
          <cell r="I39" t="str">
            <v>중장년</v>
          </cell>
          <cell r="J39">
            <v>0</v>
          </cell>
          <cell r="K39">
            <v>9</v>
          </cell>
          <cell r="L39">
            <v>8</v>
          </cell>
          <cell r="M39">
            <v>18</v>
          </cell>
          <cell r="N39">
            <v>18</v>
          </cell>
          <cell r="O39">
            <v>8</v>
          </cell>
          <cell r="P39">
            <v>8</v>
          </cell>
          <cell r="Q39">
            <v>13</v>
          </cell>
          <cell r="R39">
            <v>4</v>
          </cell>
          <cell r="S39">
            <v>86</v>
          </cell>
          <cell r="T39">
            <v>0</v>
          </cell>
          <cell r="U39">
            <v>86</v>
          </cell>
          <cell r="V39">
            <v>32</v>
          </cell>
          <cell r="W39" t="str">
            <v>시장진입대상과 수익구조가 비교적 명확하게 제시되었음.
그리고 사업계획의 방향성은 적절한것으로 판단됨.
시장진입전략의 구체성이 다소 부족하다고 판단됨.</v>
          </cell>
        </row>
        <row r="40">
          <cell r="B40">
            <v>20402217</v>
          </cell>
          <cell r="C40" t="str">
            <v>지역기반</v>
          </cell>
          <cell r="D40" t="str">
            <v>정보ㆍ통신3</v>
          </cell>
          <cell r="E40" t="str">
            <v>삼육대학교 앱북 플랫폼(SU Libaray)</v>
          </cell>
          <cell r="F40" t="str">
            <v>254,707,012</v>
          </cell>
          <cell r="G40" t="str">
            <v>6</v>
          </cell>
          <cell r="H40" t="str">
            <v>도약</v>
          </cell>
          <cell r="I40" t="str">
            <v>중장년</v>
          </cell>
          <cell r="J40">
            <v>0</v>
          </cell>
          <cell r="K40">
            <v>10</v>
          </cell>
          <cell r="L40">
            <v>9</v>
          </cell>
          <cell r="M40">
            <v>18</v>
          </cell>
          <cell r="N40">
            <v>17</v>
          </cell>
          <cell r="O40">
            <v>9</v>
          </cell>
          <cell r="P40">
            <v>7</v>
          </cell>
          <cell r="Q40">
            <v>14</v>
          </cell>
          <cell r="R40">
            <v>2</v>
          </cell>
          <cell r="S40">
            <v>86</v>
          </cell>
          <cell r="T40">
            <v>0</v>
          </cell>
          <cell r="U40">
            <v>86</v>
          </cell>
          <cell r="V40">
            <v>32</v>
          </cell>
          <cell r="W40" t="str">
            <v>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계획의 완성도가 우수하여 향후 체계적인 실행이 뒷받침된다면 안정적인 비즈니스 모델로의 성장이 기대됨.</v>
          </cell>
        </row>
        <row r="41">
          <cell r="B41">
            <v>20424102</v>
          </cell>
          <cell r="C41" t="str">
            <v>지역기반</v>
          </cell>
          <cell r="D41" t="str">
            <v>정보ㆍ통신3</v>
          </cell>
          <cell r="E41" t="str">
            <v>센서 데이터 기반 배설 상태 자동기록 및 AI 판단 시스템 개발</v>
          </cell>
          <cell r="F41" t="str">
            <v>543,000,000</v>
          </cell>
          <cell r="G41" t="str">
            <v>4</v>
          </cell>
          <cell r="H41" t="str">
            <v>도약</v>
          </cell>
          <cell r="I41" t="str">
            <v>중장년</v>
          </cell>
          <cell r="J41">
            <v>0</v>
          </cell>
          <cell r="K41">
            <v>9</v>
          </cell>
          <cell r="L41">
            <v>9</v>
          </cell>
          <cell r="M41">
            <v>18</v>
          </cell>
          <cell r="N41">
            <v>17</v>
          </cell>
          <cell r="O41">
            <v>8</v>
          </cell>
          <cell r="P41">
            <v>8</v>
          </cell>
          <cell r="Q41">
            <v>13</v>
          </cell>
          <cell r="R41">
            <v>4</v>
          </cell>
          <cell r="S41">
            <v>86</v>
          </cell>
          <cell r="T41">
            <v>0</v>
          </cell>
          <cell r="U41">
            <v>86</v>
          </cell>
          <cell r="V41">
            <v>32</v>
          </cell>
          <cell r="W41"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42">
          <cell r="B42">
            <v>20431797</v>
          </cell>
          <cell r="C42" t="str">
            <v>지역기반</v>
          </cell>
          <cell r="D42" t="str">
            <v>정보ㆍ통신3</v>
          </cell>
          <cell r="E42" t="str">
            <v>지워지지 않는 옷의 지문: 정품 인증 및 이력 관리 플랫폼</v>
          </cell>
          <cell r="F42" t="str">
            <v>0</v>
          </cell>
          <cell r="G42" t="str">
            <v>0</v>
          </cell>
          <cell r="H42" t="str">
            <v>예비</v>
          </cell>
          <cell r="I42" t="str">
            <v>청년</v>
          </cell>
          <cell r="J42">
            <v>0</v>
          </cell>
          <cell r="K42">
            <v>10</v>
          </cell>
          <cell r="L42">
            <v>8</v>
          </cell>
          <cell r="M42">
            <v>17</v>
          </cell>
          <cell r="N42">
            <v>17</v>
          </cell>
          <cell r="O42">
            <v>8</v>
          </cell>
          <cell r="P42">
            <v>8</v>
          </cell>
          <cell r="Q42">
            <v>14</v>
          </cell>
          <cell r="R42">
            <v>3</v>
          </cell>
          <cell r="S42">
            <v>85</v>
          </cell>
          <cell r="T42">
            <v>0</v>
          </cell>
          <cell r="U42">
            <v>85</v>
          </cell>
          <cell r="V42">
            <v>35</v>
          </cell>
          <cell r="W42" t="str">
            <v>시장진입대상과 수익구조가 비교적 명확하게 제시되었음.
사업추진계획의 완성도가 양호함.</v>
          </cell>
        </row>
        <row r="43">
          <cell r="B43">
            <v>20423959</v>
          </cell>
          <cell r="C43" t="str">
            <v>지역기반</v>
          </cell>
          <cell r="D43" t="str">
            <v>정보ㆍ통신3</v>
          </cell>
          <cell r="E43" t="str">
            <v>AI와 블록체인 기반, 개인 발주 소규모 건설공사 통합 관리 디지털 플랫폼:  지음(ZIUM)</v>
          </cell>
          <cell r="F43" t="str">
            <v>0</v>
          </cell>
          <cell r="G43" t="str">
            <v>0</v>
          </cell>
          <cell r="H43" t="str">
            <v>예비</v>
          </cell>
          <cell r="I43" t="str">
            <v>중장년</v>
          </cell>
          <cell r="J43">
            <v>0</v>
          </cell>
          <cell r="K43">
            <v>8</v>
          </cell>
          <cell r="L43">
            <v>7</v>
          </cell>
          <cell r="M43">
            <v>17</v>
          </cell>
          <cell r="N43">
            <v>19</v>
          </cell>
          <cell r="O43">
            <v>8</v>
          </cell>
          <cell r="P43">
            <v>8</v>
          </cell>
          <cell r="Q43">
            <v>14</v>
          </cell>
          <cell r="R43">
            <v>4</v>
          </cell>
          <cell r="S43">
            <v>85</v>
          </cell>
          <cell r="T43">
            <v>0</v>
          </cell>
          <cell r="U43">
            <v>85</v>
          </cell>
          <cell r="V43">
            <v>35</v>
          </cell>
          <cell r="W43" t="str">
            <v>창업아이템의 개발배경과 목적, 목표시장이 명확함.
그리고 사업계획의 방향성은 적절한것으로 판단됨.</v>
          </cell>
        </row>
        <row r="44">
          <cell r="B44">
            <v>20423222</v>
          </cell>
          <cell r="C44" t="str">
            <v>지역기반</v>
          </cell>
          <cell r="D44" t="str">
            <v>정보ㆍ통신3</v>
          </cell>
          <cell r="E44" t="str">
            <v>이메일 및 채팅 분석과 비정형 메모의 ‘AI 자동 구조화’로 업무 기획 시간을 절감하고, ‘역량 맵핑’으로 실행과 평가를 통합하는 실무자 중심의 성과관리 SaaS (B2C→B2B확장형), Growork</v>
          </cell>
          <cell r="F44" t="str">
            <v>0</v>
          </cell>
          <cell r="G44" t="str">
            <v>0</v>
          </cell>
          <cell r="H44" t="str">
            <v>예비</v>
          </cell>
          <cell r="I44" t="str">
            <v>청년</v>
          </cell>
          <cell r="J44">
            <v>0</v>
          </cell>
          <cell r="K44">
            <v>9</v>
          </cell>
          <cell r="L44">
            <v>9</v>
          </cell>
          <cell r="M44">
            <v>17</v>
          </cell>
          <cell r="N44">
            <v>17</v>
          </cell>
          <cell r="O44">
            <v>7</v>
          </cell>
          <cell r="P44">
            <v>7</v>
          </cell>
          <cell r="Q44">
            <v>13</v>
          </cell>
          <cell r="R44">
            <v>4</v>
          </cell>
          <cell r="S44">
            <v>83</v>
          </cell>
          <cell r="T44">
            <v>2</v>
          </cell>
          <cell r="U44">
            <v>85</v>
          </cell>
          <cell r="V44">
            <v>35</v>
          </cell>
          <cell r="W44" t="str">
            <v>아이템의 기술 개요와 개발방향은 이해하기 쉽게 작성되었음.
그리고 사업계획의 방향성은 적절한것으로 판단됨.
시장진입전략의 구체성이 다소 부족하다고 판단됨.</v>
          </cell>
        </row>
        <row r="45">
          <cell r="B45">
            <v>20427333</v>
          </cell>
          <cell r="C45" t="str">
            <v>지역기반</v>
          </cell>
          <cell r="D45" t="str">
            <v>정보ㆍ통신3</v>
          </cell>
          <cell r="E45" t="str">
            <v xml:space="preserve">『다이노(DYNO)』 - AI 에이전트 오케스트레이션 기술이 적용된 다중 영상 AI 모델 기반 영상 제작 자동화 플랫폼 </v>
          </cell>
          <cell r="F45" t="str">
            <v>54,800,000</v>
          </cell>
          <cell r="G45" t="str">
            <v>0</v>
          </cell>
          <cell r="H45" t="str">
            <v>초기</v>
          </cell>
          <cell r="I45" t="str">
            <v>청년</v>
          </cell>
          <cell r="J45">
            <v>0</v>
          </cell>
          <cell r="K45">
            <v>8</v>
          </cell>
          <cell r="L45">
            <v>8</v>
          </cell>
          <cell r="M45">
            <v>18</v>
          </cell>
          <cell r="N45">
            <v>18</v>
          </cell>
          <cell r="O45">
            <v>8</v>
          </cell>
          <cell r="P45">
            <v>8</v>
          </cell>
          <cell r="Q45">
            <v>13</v>
          </cell>
          <cell r="R45">
            <v>4</v>
          </cell>
          <cell r="S45">
            <v>85</v>
          </cell>
          <cell r="T45">
            <v>0</v>
          </cell>
          <cell r="U45">
            <v>85</v>
          </cell>
          <cell r="V45">
            <v>35</v>
          </cell>
          <cell r="W45" t="str">
            <v>시장진입대상과 수익구조가 비교적 명확하게 제시되었음.
그리고 사업계획의 방향성은 적절한것으로 판단됨.
시장진입전략의 구체성이 다소 부족하다고 판단됨.</v>
          </cell>
        </row>
        <row r="46">
          <cell r="B46">
            <v>20413204</v>
          </cell>
          <cell r="C46" t="str">
            <v>지역기반</v>
          </cell>
          <cell r="D46" t="str">
            <v>정보ㆍ통신3</v>
          </cell>
          <cell r="E46" t="str">
            <v>화학공정 운전· 소재개발 실험 최적화를 위한 AI Copilot · Agentic AI 기술이 적용된 No-code 머신러닝 플랫폼, CEPiML</v>
          </cell>
          <cell r="F46" t="str">
            <v>0</v>
          </cell>
          <cell r="G46" t="str">
            <v>2</v>
          </cell>
          <cell r="H46" t="str">
            <v>초기</v>
          </cell>
          <cell r="I46" t="str">
            <v>중장년</v>
          </cell>
          <cell r="J46">
            <v>0</v>
          </cell>
          <cell r="K46">
            <v>9</v>
          </cell>
          <cell r="L46">
            <v>8</v>
          </cell>
          <cell r="M46">
            <v>17</v>
          </cell>
          <cell r="N46">
            <v>17</v>
          </cell>
          <cell r="O46">
            <v>8</v>
          </cell>
          <cell r="P46">
            <v>8</v>
          </cell>
          <cell r="Q46">
            <v>14</v>
          </cell>
          <cell r="R46">
            <v>4</v>
          </cell>
          <cell r="S46">
            <v>85</v>
          </cell>
          <cell r="T46">
            <v>0</v>
          </cell>
          <cell r="U46">
            <v>85</v>
          </cell>
          <cell r="V46">
            <v>35</v>
          </cell>
          <cell r="W46" t="str">
            <v>시장진입대상과 수익구조가 비교적 명확하게 제시되었음.
그리고 사업계획의 방향성은 적절한것으로 판단됨.
시장진입전략의 구체성이 다소 부족하다고 판단됨.</v>
          </cell>
        </row>
        <row r="47">
          <cell r="B47">
            <v>20429013</v>
          </cell>
          <cell r="C47" t="str">
            <v>지역기반</v>
          </cell>
          <cell r="D47" t="str">
            <v>정보ㆍ통신3</v>
          </cell>
          <cell r="E47" t="str">
            <v>행동 데이터 기반 AI 아동 적성 탐색 플랫폼 : 키저스 AI 적성 탐색 애착인형</v>
          </cell>
          <cell r="F47" t="str">
            <v>900,000,000</v>
          </cell>
          <cell r="G47" t="str">
            <v>5</v>
          </cell>
          <cell r="H47" t="str">
            <v>초기</v>
          </cell>
          <cell r="I47" t="str">
            <v>중장년</v>
          </cell>
          <cell r="J47">
            <v>0</v>
          </cell>
          <cell r="K47">
            <v>9</v>
          </cell>
          <cell r="L47">
            <v>8</v>
          </cell>
          <cell r="M47">
            <v>18</v>
          </cell>
          <cell r="N47">
            <v>18</v>
          </cell>
          <cell r="O47">
            <v>7</v>
          </cell>
          <cell r="P47">
            <v>7</v>
          </cell>
          <cell r="Q47">
            <v>14</v>
          </cell>
          <cell r="R47">
            <v>4</v>
          </cell>
          <cell r="S47">
            <v>85</v>
          </cell>
          <cell r="T47">
            <v>0</v>
          </cell>
          <cell r="U47">
            <v>85</v>
          </cell>
          <cell r="V47">
            <v>35</v>
          </cell>
          <cell r="W47" t="str">
            <v>아이템의 개발 배경과 목표 시장이 명확하게 설정되어 사업의 전반적인 방향성은 
적정하게 판단됨. 다만, 유사한 성격의 제품을 제공하는 경쟁자들이 이미 다수 존재하므로, 경쟁 서비스와 차별화되는 독보적인 경쟁 우위 확보가 필요함.</v>
          </cell>
        </row>
        <row r="48">
          <cell r="B48">
            <v>20426336</v>
          </cell>
          <cell r="C48" t="str">
            <v>지역기반</v>
          </cell>
          <cell r="D48" t="str">
            <v>정보ㆍ통신3</v>
          </cell>
          <cell r="E48" t="str">
            <v>공간 디자인 콘테스트 플랫폼 및 디자이너를 위한  AI 기반 가구·제품 Image to 3D 서비스</v>
          </cell>
          <cell r="F48" t="str">
            <v>341,000,000</v>
          </cell>
          <cell r="G48" t="str">
            <v>2</v>
          </cell>
          <cell r="H48" t="str">
            <v>초기</v>
          </cell>
          <cell r="I48" t="str">
            <v>청년</v>
          </cell>
          <cell r="J48">
            <v>0</v>
          </cell>
          <cell r="K48">
            <v>9</v>
          </cell>
          <cell r="L48">
            <v>9</v>
          </cell>
          <cell r="M48">
            <v>17</v>
          </cell>
          <cell r="N48">
            <v>19</v>
          </cell>
          <cell r="O48">
            <v>7</v>
          </cell>
          <cell r="P48">
            <v>7</v>
          </cell>
          <cell r="Q48">
            <v>13</v>
          </cell>
          <cell r="R48">
            <v>4</v>
          </cell>
          <cell r="S48">
            <v>85</v>
          </cell>
          <cell r="T48">
            <v>0</v>
          </cell>
          <cell r="U48">
            <v>85</v>
          </cell>
          <cell r="V48">
            <v>35</v>
          </cell>
          <cell r="W48" t="str">
            <v>아이템의 기술 개요와 개발방향은 이해하기 쉽게 작성되었음.
그리고 사업계획의 방향성은 적절한것으로 판단됨.
시장전략의 구체성이 다소 부족하다고 판단됨.</v>
          </cell>
        </row>
        <row r="49">
          <cell r="B49">
            <v>20417287</v>
          </cell>
          <cell r="C49" t="str">
            <v>지역기반</v>
          </cell>
          <cell r="D49" t="str">
            <v>정보ㆍ통신3</v>
          </cell>
          <cell r="E49" t="str">
            <v>소셜 캐릭터챗 기반 IP 창작 플랫폼, 레플리</v>
          </cell>
          <cell r="F49" t="str">
            <v>200,000,000</v>
          </cell>
          <cell r="G49" t="str">
            <v>6</v>
          </cell>
          <cell r="H49" t="str">
            <v>도약</v>
          </cell>
          <cell r="I49" t="str">
            <v>중장년</v>
          </cell>
          <cell r="J49">
            <v>0</v>
          </cell>
          <cell r="K49">
            <v>9</v>
          </cell>
          <cell r="L49">
            <v>9</v>
          </cell>
          <cell r="M49">
            <v>17</v>
          </cell>
          <cell r="N49">
            <v>17</v>
          </cell>
          <cell r="O49">
            <v>9</v>
          </cell>
          <cell r="P49">
            <v>7</v>
          </cell>
          <cell r="Q49">
            <v>14</v>
          </cell>
          <cell r="R49">
            <v>3</v>
          </cell>
          <cell r="S49">
            <v>85</v>
          </cell>
          <cell r="T49">
            <v>0</v>
          </cell>
          <cell r="U49">
            <v>85</v>
          </cell>
          <cell r="V49">
            <v>35</v>
          </cell>
          <cell r="W49" t="str">
            <v>시장 내 유사 서비스가 다수 포진해 있음에도 불구하고, 타겟 시장과 수익 모델을 명확히 설정하여 실질적인 수익 창출 및 사업화 가능성을 높게 평가했음.  다만, 캐릭터 챗 등 경쟁이 치열한 분야인 만큼 기존 플랫폼과 차별화되는 독보적인 기능이나 사용자 경험(UX)을 구체화하여 경쟁 우위를 점할 필요가 있음.</v>
          </cell>
        </row>
        <row r="50">
          <cell r="B50">
            <v>20424365</v>
          </cell>
          <cell r="C50" t="str">
            <v>지역기반</v>
          </cell>
          <cell r="D50" t="str">
            <v>정보ㆍ통신3</v>
          </cell>
          <cell r="E50" t="str">
            <v>실시간 면접관 리스크 차단 및 면접자 평가 AI 인터뷰 코파일럿, Castee</v>
          </cell>
          <cell r="F50" t="str">
            <v>0</v>
          </cell>
          <cell r="G50" t="str">
            <v>0</v>
          </cell>
          <cell r="H50" t="str">
            <v>예비</v>
          </cell>
          <cell r="I50" t="str">
            <v>청년</v>
          </cell>
          <cell r="J50">
            <v>0</v>
          </cell>
          <cell r="K50">
            <v>9</v>
          </cell>
          <cell r="L50">
            <v>8</v>
          </cell>
          <cell r="M50">
            <v>18</v>
          </cell>
          <cell r="N50">
            <v>17</v>
          </cell>
          <cell r="O50">
            <v>8</v>
          </cell>
          <cell r="P50">
            <v>7</v>
          </cell>
          <cell r="Q50">
            <v>14</v>
          </cell>
          <cell r="R50">
            <v>3</v>
          </cell>
          <cell r="S50">
            <v>84</v>
          </cell>
          <cell r="T50">
            <v>0</v>
          </cell>
          <cell r="U50">
            <v>84</v>
          </cell>
          <cell r="V50">
            <v>43</v>
          </cell>
          <cell r="W50" t="str">
            <v>시장진입대상과 수익구조가 비교적 명확하게 제시되었음.
다만, 외부자원 활용계획은 아직 다소 미진한것으로 판단됨.
전반적인 사업방향은 적절해보임.</v>
          </cell>
        </row>
        <row r="51">
          <cell r="B51">
            <v>20429017</v>
          </cell>
          <cell r="C51" t="str">
            <v>지역기반</v>
          </cell>
          <cell r="D51" t="str">
            <v>정보ㆍ통신3</v>
          </cell>
          <cell r="E51" t="str">
            <v>AI 기반 초개인화 올인원 스킨케어, ‘KIFT-FIT ALL’</v>
          </cell>
          <cell r="F51" t="str">
            <v>461,329,572</v>
          </cell>
          <cell r="G51" t="str">
            <v>1</v>
          </cell>
          <cell r="H51" t="str">
            <v>초기</v>
          </cell>
          <cell r="I51" t="str">
            <v>청년</v>
          </cell>
          <cell r="J51">
            <v>0</v>
          </cell>
          <cell r="K51">
            <v>8</v>
          </cell>
          <cell r="L51">
            <v>9</v>
          </cell>
          <cell r="M51">
            <v>18</v>
          </cell>
          <cell r="N51">
            <v>17</v>
          </cell>
          <cell r="O51">
            <v>8</v>
          </cell>
          <cell r="P51">
            <v>8</v>
          </cell>
          <cell r="Q51">
            <v>13</v>
          </cell>
          <cell r="R51">
            <v>3</v>
          </cell>
          <cell r="S51">
            <v>84</v>
          </cell>
          <cell r="T51">
            <v>0</v>
          </cell>
          <cell r="U51">
            <v>84</v>
          </cell>
          <cell r="V51">
            <v>43</v>
          </cell>
          <cell r="W51" t="str">
            <v>시장진입대상이 비교적 명확하게 제시되었음. 그러나 수익구조가 제시되어 있지 않음.
다만, 시장규모와 고객 검증자료는 다소 제한적으로 제시된것으로 보임.
그리고 사업계획의 방향성은 적절한것으로 판단됨.</v>
          </cell>
        </row>
        <row r="52">
          <cell r="B52">
            <v>20424279</v>
          </cell>
          <cell r="C52" t="str">
            <v>지역기반</v>
          </cell>
          <cell r="D52" t="str">
            <v>정보ㆍ통신3</v>
          </cell>
          <cell r="E52" t="str">
            <v>소비자 구매 여정 전주기 데이터 연계 기반, 로컬 제조사 폐기율 절감을 위한  AI 생산 최적화 인프라 솔루션 Tastify(테이스티파이)</v>
          </cell>
          <cell r="F52" t="str">
            <v>240,910,331</v>
          </cell>
          <cell r="G52" t="str">
            <v>4</v>
          </cell>
          <cell r="H52" t="str">
            <v>초기</v>
          </cell>
          <cell r="I52" t="str">
            <v>청년</v>
          </cell>
          <cell r="J52">
            <v>0</v>
          </cell>
          <cell r="K52">
            <v>9</v>
          </cell>
          <cell r="L52">
            <v>8</v>
          </cell>
          <cell r="M52">
            <v>18</v>
          </cell>
          <cell r="N52">
            <v>17</v>
          </cell>
          <cell r="O52">
            <v>7</v>
          </cell>
          <cell r="P52">
            <v>8</v>
          </cell>
          <cell r="Q52">
            <v>13</v>
          </cell>
          <cell r="R52">
            <v>4</v>
          </cell>
          <cell r="S52">
            <v>84</v>
          </cell>
          <cell r="T52">
            <v>0</v>
          </cell>
          <cell r="U52">
            <v>84</v>
          </cell>
          <cell r="V52">
            <v>43</v>
          </cell>
          <cell r="W52" t="str">
            <v>시장진입대상과 수익구조가 비교적 명확하게 제시되었음.
그리고 사업계획의 방향성은 적절한것으로 판단됨.
시장전략의 구체성이 다소 부족하다고 판단됨.</v>
          </cell>
        </row>
        <row r="53">
          <cell r="B53">
            <v>20422134</v>
          </cell>
          <cell r="C53" t="str">
            <v>지역기반</v>
          </cell>
          <cell r="D53" t="str">
            <v>정보ㆍ통신3</v>
          </cell>
          <cell r="E53" t="str">
            <v>외국인 장기체류형 K-로드트립 올인원 예약 플랫폼 - AI 컨시어지 기반 캠핑카 공유 모빌리티</v>
          </cell>
          <cell r="F53" t="str">
            <v>100,000,000</v>
          </cell>
          <cell r="G53" t="str">
            <v>1</v>
          </cell>
          <cell r="H53" t="str">
            <v>도약</v>
          </cell>
          <cell r="I53" t="str">
            <v>중장년</v>
          </cell>
          <cell r="J53">
            <v>0</v>
          </cell>
          <cell r="K53">
            <v>9</v>
          </cell>
          <cell r="L53">
            <v>9</v>
          </cell>
          <cell r="M53">
            <v>17</v>
          </cell>
          <cell r="N53">
            <v>17</v>
          </cell>
          <cell r="O53">
            <v>8</v>
          </cell>
          <cell r="P53">
            <v>7</v>
          </cell>
          <cell r="Q53">
            <v>13</v>
          </cell>
          <cell r="R53">
            <v>4</v>
          </cell>
          <cell r="S53">
            <v>84</v>
          </cell>
          <cell r="T53">
            <v>0</v>
          </cell>
          <cell r="U53">
            <v>84</v>
          </cell>
          <cell r="V53">
            <v>43</v>
          </cell>
          <cell r="W53" t="str">
            <v>면허 호환, 사고 처리, 유지보수 등 운영 리스크와 법적 규제가 존재하므로 이를 체계적으로 관리할 수 있는 사업 구조 설계가 성장의 핵심이라고 판단됨. 위험 요소를 보완하여 정교한 실행 전략을 통해 외국인 관광객의 니즈를 관통하며 실질적인 매출과 사업 확장성을 동시에 확보할 수 있다고 전망됨.</v>
          </cell>
        </row>
        <row r="54">
          <cell r="B54">
            <v>20425684</v>
          </cell>
          <cell r="C54" t="str">
            <v>지역기반</v>
          </cell>
          <cell r="D54" t="str">
            <v>정보ㆍ통신3</v>
          </cell>
          <cell r="E54" t="str">
            <v>품질 관리 시스템 자동화 기반, 커스터마이징 비빔밥 브랜드 비비밀</v>
          </cell>
          <cell r="F54" t="str">
            <v>450,000,000</v>
          </cell>
          <cell r="G54" t="str">
            <v>6</v>
          </cell>
          <cell r="H54" t="str">
            <v>도약</v>
          </cell>
          <cell r="I54" t="str">
            <v>청년</v>
          </cell>
          <cell r="J54">
            <v>0</v>
          </cell>
          <cell r="K54">
            <v>9</v>
          </cell>
          <cell r="L54">
            <v>9</v>
          </cell>
          <cell r="M54">
            <v>18</v>
          </cell>
          <cell r="N54">
            <v>17</v>
          </cell>
          <cell r="O54">
            <v>8</v>
          </cell>
          <cell r="P54">
            <v>7</v>
          </cell>
          <cell r="Q54">
            <v>13</v>
          </cell>
          <cell r="R54">
            <v>3</v>
          </cell>
          <cell r="S54">
            <v>84</v>
          </cell>
          <cell r="T54">
            <v>0</v>
          </cell>
          <cell r="U54">
            <v>84</v>
          </cell>
          <cell r="V54">
            <v>43</v>
          </cell>
          <cell r="W54" t="str">
            <v>목표 시장의 설정과 수익 모델의 구조가 명확하게 제시되어 사업의 실질적인 수익 창출 가능성이 높음. 전반적인 사업 계획의 흐름과 방향성이 적정하게 설계되었음.</v>
          </cell>
        </row>
        <row r="55">
          <cell r="B55">
            <v>20416852</v>
          </cell>
          <cell r="C55" t="str">
            <v>지역기반</v>
          </cell>
          <cell r="D55" t="str">
            <v>정보ㆍ통신3</v>
          </cell>
          <cell r="E55" t="str">
            <v>신규 아날로그 필름 제조 및 AI 플랫폼 구축 사업</v>
          </cell>
          <cell r="F55" t="str">
            <v>246,000,000</v>
          </cell>
          <cell r="G55" t="str">
            <v>1</v>
          </cell>
          <cell r="H55" t="str">
            <v>도약</v>
          </cell>
          <cell r="I55" t="str">
            <v>중장년</v>
          </cell>
          <cell r="J55">
            <v>0</v>
          </cell>
          <cell r="K55">
            <v>9</v>
          </cell>
          <cell r="L55">
            <v>9</v>
          </cell>
          <cell r="M55">
            <v>18</v>
          </cell>
          <cell r="N55">
            <v>17</v>
          </cell>
          <cell r="O55">
            <v>8</v>
          </cell>
          <cell r="P55">
            <v>7</v>
          </cell>
          <cell r="Q55">
            <v>13</v>
          </cell>
          <cell r="R55">
            <v>3</v>
          </cell>
          <cell r="S55">
            <v>84</v>
          </cell>
          <cell r="T55">
            <v>0</v>
          </cell>
          <cell r="U55">
            <v>84</v>
          </cell>
          <cell r="V55">
            <v>43</v>
          </cell>
          <cell r="W55"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56">
          <cell r="B56">
            <v>20399536</v>
          </cell>
          <cell r="C56" t="str">
            <v>지역기반</v>
          </cell>
          <cell r="D56" t="str">
            <v>정보ㆍ통신3</v>
          </cell>
          <cell r="E56" t="str">
            <v>웹에서 디자인하고 실시간으로 주문하는 레터링 케이크 플랫폼 ‘케끄’</v>
          </cell>
          <cell r="F56" t="str">
            <v>0</v>
          </cell>
          <cell r="G56" t="str">
            <v>0</v>
          </cell>
          <cell r="H56" t="str">
            <v>예비</v>
          </cell>
          <cell r="I56" t="str">
            <v>청년</v>
          </cell>
          <cell r="J56">
            <v>0</v>
          </cell>
          <cell r="K56">
            <v>9</v>
          </cell>
          <cell r="L56">
            <v>8</v>
          </cell>
          <cell r="M56">
            <v>17</v>
          </cell>
          <cell r="N56">
            <v>17</v>
          </cell>
          <cell r="O56">
            <v>8</v>
          </cell>
          <cell r="P56">
            <v>8</v>
          </cell>
          <cell r="Q56">
            <v>12</v>
          </cell>
          <cell r="R56">
            <v>4</v>
          </cell>
          <cell r="S56">
            <v>83</v>
          </cell>
          <cell r="T56">
            <v>0</v>
          </cell>
          <cell r="U56">
            <v>83</v>
          </cell>
          <cell r="V56">
            <v>49</v>
          </cell>
          <cell r="W56" t="str">
            <v>사업의 목적과 타겟 설정은 합리적이나, 이미 시장에 소규모 개인 공방, 지역기반 전문매장 중심으로 안착되어 있음. 현재의 구성으로는 후발 주자로서의 차별적 우위를 증명하기에 다소 아쉬움이 있어보임. 따라서, 본 서비스만의 독보적인 강점 보완이 시급해 보임.</v>
          </cell>
        </row>
        <row r="57">
          <cell r="B57">
            <v>20426370</v>
          </cell>
          <cell r="C57" t="str">
            <v>지역기반</v>
          </cell>
          <cell r="D57" t="str">
            <v>정보ㆍ통신3</v>
          </cell>
          <cell r="E57" t="str">
            <v>RE:BLOOM</v>
          </cell>
          <cell r="F57" t="str">
            <v>0</v>
          </cell>
          <cell r="G57" t="str">
            <v>0</v>
          </cell>
          <cell r="H57" t="str">
            <v>예비</v>
          </cell>
          <cell r="I57" t="str">
            <v>청년</v>
          </cell>
          <cell r="J57">
            <v>0</v>
          </cell>
          <cell r="K57">
            <v>8</v>
          </cell>
          <cell r="L57">
            <v>8</v>
          </cell>
          <cell r="M57">
            <v>18</v>
          </cell>
          <cell r="N57">
            <v>17</v>
          </cell>
          <cell r="O57">
            <v>8</v>
          </cell>
          <cell r="P57">
            <v>8</v>
          </cell>
          <cell r="Q57">
            <v>13</v>
          </cell>
          <cell r="R57">
            <v>3</v>
          </cell>
          <cell r="S57">
            <v>83</v>
          </cell>
          <cell r="T57">
            <v>0</v>
          </cell>
          <cell r="U57">
            <v>83</v>
          </cell>
          <cell r="V57">
            <v>49</v>
          </cell>
          <cell r="W57"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58">
          <cell r="B58">
            <v>20426115</v>
          </cell>
          <cell r="C58" t="str">
            <v>지역기반</v>
          </cell>
          <cell r="D58" t="str">
            <v>정보ㆍ통신3</v>
          </cell>
          <cell r="E58" t="str">
            <v>데이터 기반 AI 융합 두피·브레인 통합관리 혁신 플랫폼, 모앤브레인</v>
          </cell>
          <cell r="F58" t="str">
            <v>45,000,000</v>
          </cell>
          <cell r="G58" t="str">
            <v>0</v>
          </cell>
          <cell r="H58" t="str">
            <v>초기</v>
          </cell>
          <cell r="I58" t="str">
            <v>청년</v>
          </cell>
          <cell r="J58">
            <v>0</v>
          </cell>
          <cell r="K58">
            <v>9</v>
          </cell>
          <cell r="L58">
            <v>9</v>
          </cell>
          <cell r="M58">
            <v>17</v>
          </cell>
          <cell r="N58">
            <v>17</v>
          </cell>
          <cell r="O58">
            <v>7</v>
          </cell>
          <cell r="P58">
            <v>7</v>
          </cell>
          <cell r="Q58">
            <v>14</v>
          </cell>
          <cell r="R58">
            <v>3</v>
          </cell>
          <cell r="S58">
            <v>83</v>
          </cell>
          <cell r="T58">
            <v>0</v>
          </cell>
          <cell r="U58">
            <v>83</v>
          </cell>
          <cell r="V58">
            <v>49</v>
          </cell>
          <cell r="W58"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59">
          <cell r="B59">
            <v>20401622</v>
          </cell>
          <cell r="C59" t="str">
            <v>지역기반</v>
          </cell>
          <cell r="D59" t="str">
            <v>정보ㆍ통신3</v>
          </cell>
          <cell r="E59" t="str">
            <v>공간·소비 빅데이터 기반 외식업 점포개발 시뮬레이션 생성형 AI엔진 '슈바툴'</v>
          </cell>
          <cell r="F59" t="str">
            <v>100,000</v>
          </cell>
          <cell r="G59" t="str">
            <v>3</v>
          </cell>
          <cell r="H59" t="str">
            <v>초기</v>
          </cell>
          <cell r="I59" t="str">
            <v>청년</v>
          </cell>
          <cell r="J59">
            <v>0</v>
          </cell>
          <cell r="K59">
            <v>8</v>
          </cell>
          <cell r="L59">
            <v>8</v>
          </cell>
          <cell r="M59">
            <v>17</v>
          </cell>
          <cell r="N59">
            <v>17</v>
          </cell>
          <cell r="O59">
            <v>8</v>
          </cell>
          <cell r="P59">
            <v>8</v>
          </cell>
          <cell r="Q59">
            <v>13</v>
          </cell>
          <cell r="R59">
            <v>4</v>
          </cell>
          <cell r="S59">
            <v>83</v>
          </cell>
          <cell r="T59">
            <v>0</v>
          </cell>
          <cell r="U59">
            <v>83</v>
          </cell>
          <cell r="V59">
            <v>49</v>
          </cell>
          <cell r="W59"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60">
          <cell r="B60">
            <v>20407210</v>
          </cell>
          <cell r="C60" t="str">
            <v>지역기반</v>
          </cell>
          <cell r="D60" t="str">
            <v>정보ㆍ통신3</v>
          </cell>
          <cell r="E60" t="str">
            <v>유아 발화(음성)·표준화 문진 결합 AI 재문진 기반 조기 선별(스크리닝) 기술 개발</v>
          </cell>
          <cell r="F60" t="str">
            <v>500,000,000</v>
          </cell>
          <cell r="G60" t="str">
            <v>2</v>
          </cell>
          <cell r="H60" t="str">
            <v>초기</v>
          </cell>
          <cell r="I60" t="str">
            <v>청년</v>
          </cell>
          <cell r="J60">
            <v>0</v>
          </cell>
          <cell r="K60">
            <v>8</v>
          </cell>
          <cell r="L60">
            <v>8</v>
          </cell>
          <cell r="M60">
            <v>17</v>
          </cell>
          <cell r="N60">
            <v>17</v>
          </cell>
          <cell r="O60">
            <v>8</v>
          </cell>
          <cell r="P60">
            <v>8</v>
          </cell>
          <cell r="Q60">
            <v>13</v>
          </cell>
          <cell r="R60">
            <v>4</v>
          </cell>
          <cell r="S60">
            <v>83</v>
          </cell>
          <cell r="T60">
            <v>0</v>
          </cell>
          <cell r="U60">
            <v>83</v>
          </cell>
          <cell r="V60">
            <v>49</v>
          </cell>
          <cell r="W60" t="str">
            <v>아이템의 개발 배경과 목표 시장이 명확하게 설정되어 사업의 전반적인 방향성은 
적정하게 판단됨. 다만, 이 시장은 많지는 않지만, 매우 고도화된 소수 기업'들이 선점하고 있는 시장임. 경쟁 서비스와 차별화되는 독보적인 경쟁 우위 확보가 필요함.</v>
          </cell>
        </row>
        <row r="61">
          <cell r="B61">
            <v>20433017</v>
          </cell>
          <cell r="C61" t="str">
            <v>지역기반</v>
          </cell>
          <cell r="D61" t="str">
            <v>정보ㆍ통신3</v>
          </cell>
          <cell r="E61" t="str">
            <v>성형 후 피부 상태 분석 기반 AI 개인 맞춤 프로토콜 생성 및 효과 데이터 축적 시스템</v>
          </cell>
          <cell r="F61" t="str">
            <v>600,000</v>
          </cell>
          <cell r="G61" t="str">
            <v>1</v>
          </cell>
          <cell r="H61" t="str">
            <v>초기</v>
          </cell>
          <cell r="I61" t="str">
            <v>청년</v>
          </cell>
          <cell r="J61">
            <v>0</v>
          </cell>
          <cell r="K61">
            <v>9</v>
          </cell>
          <cell r="L61">
            <v>8</v>
          </cell>
          <cell r="M61">
            <v>18</v>
          </cell>
          <cell r="N61">
            <v>18</v>
          </cell>
          <cell r="O61">
            <v>7</v>
          </cell>
          <cell r="P61">
            <v>7</v>
          </cell>
          <cell r="Q61">
            <v>13</v>
          </cell>
          <cell r="R61">
            <v>3</v>
          </cell>
          <cell r="S61">
            <v>83</v>
          </cell>
          <cell r="T61">
            <v>0</v>
          </cell>
          <cell r="U61">
            <v>83</v>
          </cell>
          <cell r="V61">
            <v>49</v>
          </cell>
          <cell r="W61" t="str">
            <v>시장진입대상과 수익구조가 비교적 명확하게 제시되었음.
그리고 사업계획의 방향성은 적절한것으로 판단됨.
시장진입전략의 구체성이 다소 부족하다고 판단됨.</v>
          </cell>
        </row>
        <row r="62">
          <cell r="B62">
            <v>20425810</v>
          </cell>
          <cell r="C62" t="str">
            <v>지역기반</v>
          </cell>
          <cell r="D62" t="str">
            <v>정보ㆍ통신3</v>
          </cell>
          <cell r="E62" t="str">
            <v>AI 기반 ETF 인컴 최적화 플랫폼</v>
          </cell>
          <cell r="F62" t="str">
            <v>0</v>
          </cell>
          <cell r="G62" t="str">
            <v>0</v>
          </cell>
          <cell r="H62" t="str">
            <v>예비</v>
          </cell>
          <cell r="I62" t="str">
            <v>중장년</v>
          </cell>
          <cell r="J62">
            <v>0</v>
          </cell>
          <cell r="K62">
            <v>9</v>
          </cell>
          <cell r="L62">
            <v>8</v>
          </cell>
          <cell r="M62">
            <v>17</v>
          </cell>
          <cell r="N62">
            <v>17</v>
          </cell>
          <cell r="O62">
            <v>8</v>
          </cell>
          <cell r="P62">
            <v>7</v>
          </cell>
          <cell r="Q62">
            <v>13</v>
          </cell>
          <cell r="R62">
            <v>3</v>
          </cell>
          <cell r="S62">
            <v>82</v>
          </cell>
          <cell r="T62">
            <v>0</v>
          </cell>
          <cell r="U62">
            <v>82</v>
          </cell>
          <cell r="V62">
            <v>55</v>
          </cell>
          <cell r="W62" t="str">
            <v>아이템의 기술적 특징과 개발 방향이 명확하게 기술되어 사업의 전반적인 취지를 쉽게 파악할 수 있음. 또한, 설정된 사업화 경로 역시 전체적인 흐름상 적정하게 판단됨.</v>
          </cell>
        </row>
        <row r="63">
          <cell r="B63">
            <v>20413121</v>
          </cell>
          <cell r="C63" t="str">
            <v>지역기반</v>
          </cell>
          <cell r="D63" t="str">
            <v>정보ㆍ통신3</v>
          </cell>
          <cell r="E63" t="str">
            <v>글로벌 골프 시뮬레이터 시장 개척을 위한  AI 기반 초정밀 3D 골프 론치 모니터 국산화</v>
          </cell>
          <cell r="F63" t="str">
            <v>768,000,000</v>
          </cell>
          <cell r="G63" t="str">
            <v>3</v>
          </cell>
          <cell r="H63" t="str">
            <v>초기</v>
          </cell>
          <cell r="I63" t="str">
            <v>중장년</v>
          </cell>
          <cell r="J63">
            <v>0</v>
          </cell>
          <cell r="K63">
            <v>8</v>
          </cell>
          <cell r="L63">
            <v>8</v>
          </cell>
          <cell r="M63">
            <v>17</v>
          </cell>
          <cell r="N63">
            <v>17</v>
          </cell>
          <cell r="O63">
            <v>8</v>
          </cell>
          <cell r="P63">
            <v>7</v>
          </cell>
          <cell r="Q63">
            <v>13</v>
          </cell>
          <cell r="R63">
            <v>4</v>
          </cell>
          <cell r="S63">
            <v>82</v>
          </cell>
          <cell r="T63">
            <v>0</v>
          </cell>
          <cell r="U63">
            <v>82</v>
          </cell>
          <cell r="V63">
            <v>55</v>
          </cell>
          <cell r="W63" t="str">
            <v>아이템의 기술 개요와 개발방향은 이해하기 쉽게 작성되었음.
그리고 사업계획의 방향성은 적절한것으로 판단됨.
시장진입전략의 구체성이 다소 부족하다고 판단됨.</v>
          </cell>
        </row>
        <row r="64">
          <cell r="B64">
            <v>20415120</v>
          </cell>
          <cell r="C64" t="str">
            <v>지역기반</v>
          </cell>
          <cell r="D64" t="str">
            <v>정보ㆍ통신3</v>
          </cell>
          <cell r="E64" t="str">
            <v>멀티 에이전트(A2A) 기반 단톡방 문맥 개입형 하이퍼로컬 O2O 송객 비서 ‘Concierge’</v>
          </cell>
          <cell r="F64" t="str">
            <v>0</v>
          </cell>
          <cell r="G64" t="str">
            <v>0</v>
          </cell>
          <cell r="H64" t="str">
            <v>도약</v>
          </cell>
          <cell r="I64" t="str">
            <v>중장년</v>
          </cell>
          <cell r="J64">
            <v>0</v>
          </cell>
          <cell r="K64">
            <v>8</v>
          </cell>
          <cell r="L64">
            <v>8</v>
          </cell>
          <cell r="M64">
            <v>17</v>
          </cell>
          <cell r="N64">
            <v>17</v>
          </cell>
          <cell r="O64">
            <v>8</v>
          </cell>
          <cell r="P64">
            <v>7</v>
          </cell>
          <cell r="Q64">
            <v>13</v>
          </cell>
          <cell r="R64">
            <v>4</v>
          </cell>
          <cell r="S64">
            <v>82</v>
          </cell>
          <cell r="T64">
            <v>0</v>
          </cell>
          <cell r="U64">
            <v>82</v>
          </cell>
          <cell r="V64">
            <v>55</v>
          </cell>
          <cell r="W64" t="str">
            <v>목표 시장의 설정과 수익 모델의 구조가 명확하게 제시되어 사업의 실질적인 수익 창출 가능성이 높음. 전반적인 사업 계획의 흐름과 방향성이 적정하게 설계되었음.</v>
          </cell>
        </row>
        <row r="65">
          <cell r="B65">
            <v>20427634</v>
          </cell>
          <cell r="C65" t="str">
            <v>지역기반</v>
          </cell>
          <cell r="D65" t="str">
            <v>정보ㆍ통신3</v>
          </cell>
          <cell r="E65" t="str">
            <v>해외 중소형 증권사를 위한 AI 기반 맞춤형 투자 인사이트 플랫폼 : 고객 거래 데이터를 분석해 투자 생존기간을 늘리고, 증권사 수익을 극대화하는 솔루션</v>
          </cell>
          <cell r="F65" t="str">
            <v>390,000,000</v>
          </cell>
          <cell r="G65" t="str">
            <v>4</v>
          </cell>
          <cell r="H65" t="str">
            <v>도약</v>
          </cell>
          <cell r="I65" t="str">
            <v>청년</v>
          </cell>
          <cell r="J65">
            <v>0</v>
          </cell>
          <cell r="K65">
            <v>9</v>
          </cell>
          <cell r="L65">
            <v>8</v>
          </cell>
          <cell r="M65">
            <v>17</v>
          </cell>
          <cell r="N65">
            <v>16</v>
          </cell>
          <cell r="O65">
            <v>8</v>
          </cell>
          <cell r="P65">
            <v>7</v>
          </cell>
          <cell r="Q65">
            <v>14</v>
          </cell>
          <cell r="R65">
            <v>3</v>
          </cell>
          <cell r="S65">
            <v>82</v>
          </cell>
          <cell r="T65">
            <v>0</v>
          </cell>
          <cell r="U65">
            <v>82</v>
          </cell>
          <cell r="V65">
            <v>55</v>
          </cell>
          <cell r="W65" t="str">
            <v>목표 시장의 설정과 수익 모델의 구조가 명확하게 제시되어 사업의 실질적인 수익 창출 가능성이 높음. 전반적인 사업 계획의 흐름과 방향성이 적정하게 설계되었음.</v>
          </cell>
        </row>
        <row r="66">
          <cell r="B66">
            <v>20420202</v>
          </cell>
          <cell r="C66" t="str">
            <v>지역기반</v>
          </cell>
          <cell r="D66" t="str">
            <v>정보ㆍ통신3</v>
          </cell>
          <cell r="E66" t="str">
            <v>산재바로</v>
          </cell>
          <cell r="F66" t="str">
            <v>326,873,151</v>
          </cell>
          <cell r="G66" t="str">
            <v>5</v>
          </cell>
          <cell r="H66" t="str">
            <v>초기</v>
          </cell>
          <cell r="I66" t="str">
            <v>청년</v>
          </cell>
          <cell r="J66">
            <v>0</v>
          </cell>
          <cell r="K66">
            <v>8</v>
          </cell>
          <cell r="L66">
            <v>9</v>
          </cell>
          <cell r="M66">
            <v>17</v>
          </cell>
          <cell r="N66">
            <v>17</v>
          </cell>
          <cell r="O66">
            <v>7</v>
          </cell>
          <cell r="P66">
            <v>7</v>
          </cell>
          <cell r="Q66">
            <v>13</v>
          </cell>
          <cell r="R66">
            <v>3</v>
          </cell>
          <cell r="S66">
            <v>81</v>
          </cell>
          <cell r="T66">
            <v>0</v>
          </cell>
          <cell r="U66">
            <v>81</v>
          </cell>
          <cell r="V66">
            <v>59</v>
          </cell>
          <cell r="W66" t="str">
            <v>시장진입대상과 수익구조가 비교적 명확하게 제시되었음.
그리고 사업계획의 방향성은 적절한것으로 판단됨.
시장진입전략의 구체성이 다소 부족하다고 판단됨.</v>
          </cell>
        </row>
        <row r="67">
          <cell r="B67">
            <v>20431170</v>
          </cell>
          <cell r="C67" t="str">
            <v>지역기반</v>
          </cell>
          <cell r="D67" t="str">
            <v>정보ㆍ통신3</v>
          </cell>
          <cell r="E67" t="str">
            <v>비정형 객체 인식 및 스푸핑 방지 Vision AI 기술이 적용된 굿즈 정품 인증 연계 AR 콘텐츠 제공용 화이트라벨 B2B 소프트웨어 솔루션</v>
          </cell>
          <cell r="F67" t="str">
            <v>75,000,000</v>
          </cell>
          <cell r="G67" t="str">
            <v>2</v>
          </cell>
          <cell r="H67" t="str">
            <v>초기</v>
          </cell>
          <cell r="I67" t="str">
            <v>청년</v>
          </cell>
          <cell r="J67">
            <v>0</v>
          </cell>
          <cell r="K67">
            <v>8</v>
          </cell>
          <cell r="L67">
            <v>7</v>
          </cell>
          <cell r="M67">
            <v>17</v>
          </cell>
          <cell r="N67">
            <v>17</v>
          </cell>
          <cell r="O67">
            <v>7</v>
          </cell>
          <cell r="P67">
            <v>7</v>
          </cell>
          <cell r="Q67">
            <v>13</v>
          </cell>
          <cell r="R67">
            <v>4</v>
          </cell>
          <cell r="S67">
            <v>80</v>
          </cell>
          <cell r="T67">
            <v>0</v>
          </cell>
          <cell r="U67">
            <v>80</v>
          </cell>
          <cell r="V67">
            <v>60</v>
          </cell>
          <cell r="W67" t="str">
            <v>시장진입대상과 수익구조가 비교적 명확하게 제시되었음.
그리고 사업계획의 방향성은 적절한것으로 판단됨. 다만, 경쟁자들 분석이 없음.</v>
          </cell>
        </row>
        <row r="68">
          <cell r="B68">
            <v>20425958</v>
          </cell>
          <cell r="C68" t="str">
            <v>지역기반</v>
          </cell>
          <cell r="D68" t="str">
            <v>정보ㆍ통신3</v>
          </cell>
          <cell r="E68" t="str">
            <v>생성형 AI(LLM·TTS) 기술이 적용된, 상황별 한국어 롤플레잉 및 로컬 상권 연계 보상을 제공하는 관광·에듀테크 플랫폼</v>
          </cell>
          <cell r="F68" t="str">
            <v>0</v>
          </cell>
          <cell r="G68" t="str">
            <v>0</v>
          </cell>
          <cell r="H68" t="str">
            <v>예비</v>
          </cell>
          <cell r="I68" t="str">
            <v>청년</v>
          </cell>
          <cell r="J68">
            <v>0</v>
          </cell>
          <cell r="K68">
            <v>7</v>
          </cell>
          <cell r="L68">
            <v>7</v>
          </cell>
          <cell r="M68">
            <v>17</v>
          </cell>
          <cell r="N68">
            <v>17</v>
          </cell>
          <cell r="O68">
            <v>7</v>
          </cell>
          <cell r="P68">
            <v>7</v>
          </cell>
          <cell r="Q68">
            <v>13</v>
          </cell>
          <cell r="R68">
            <v>4</v>
          </cell>
          <cell r="S68">
            <v>79</v>
          </cell>
          <cell r="T68">
            <v>0</v>
          </cell>
          <cell r="U68">
            <v>79</v>
          </cell>
          <cell r="V68">
            <v>61</v>
          </cell>
          <cell r="W68" t="str">
            <v>창업아이템의 개발배경과 목적, 목표시장이 명확함. 
시장진입전략의 구체성이 다소 부족하다고 판단됨.</v>
          </cell>
        </row>
        <row r="69">
          <cell r="B69">
            <v>20416478</v>
          </cell>
          <cell r="C69" t="str">
            <v>지역기반</v>
          </cell>
          <cell r="D69" t="str">
            <v>정보ㆍ통신3</v>
          </cell>
          <cell r="E69" t="str">
            <v>고비용 PT의 한계를 극복하는 온디바이스 초개인화 AI 실시간  개인 맞춤형 코칭 앱 및 스마트짐 B2B 연계 플랫폼, 'Lockin'</v>
          </cell>
          <cell r="F69" t="str">
            <v>0</v>
          </cell>
          <cell r="G69" t="str">
            <v>0</v>
          </cell>
          <cell r="H69" t="str">
            <v>예비</v>
          </cell>
          <cell r="I69" t="str">
            <v>청년</v>
          </cell>
          <cell r="J69">
            <v>0</v>
          </cell>
          <cell r="K69">
            <v>7</v>
          </cell>
          <cell r="L69">
            <v>7</v>
          </cell>
          <cell r="M69">
            <v>17</v>
          </cell>
          <cell r="N69">
            <v>17</v>
          </cell>
          <cell r="O69">
            <v>7</v>
          </cell>
          <cell r="P69">
            <v>6</v>
          </cell>
          <cell r="Q69">
            <v>13</v>
          </cell>
          <cell r="R69">
            <v>3</v>
          </cell>
          <cell r="S69">
            <v>77</v>
          </cell>
          <cell r="T69">
            <v>2</v>
          </cell>
          <cell r="U69">
            <v>79</v>
          </cell>
          <cell r="V69">
            <v>61</v>
          </cell>
          <cell r="W69" t="str">
            <v>창업아이템의 개발배경과 목적, 목표시장이 명확함. 
다만, 외부자원 활용계획은 아직 다소 미진한것으로 판단됨.</v>
          </cell>
        </row>
        <row r="70">
          <cell r="B70">
            <v>20419052</v>
          </cell>
          <cell r="C70" t="str">
            <v>지역기반</v>
          </cell>
          <cell r="D70" t="str">
            <v>정보ㆍ통신3</v>
          </cell>
          <cell r="E70" t="str">
            <v>FINLY : 금융상담 서류접수·보완요청·사전심사 보조 자동화 AI /SaaS 솔루션</v>
          </cell>
          <cell r="F70" t="str">
            <v>0</v>
          </cell>
          <cell r="G70" t="str">
            <v>0</v>
          </cell>
          <cell r="H70" t="str">
            <v>예비</v>
          </cell>
          <cell r="I70" t="str">
            <v>청년</v>
          </cell>
          <cell r="J70">
            <v>0</v>
          </cell>
          <cell r="K70">
            <v>7</v>
          </cell>
          <cell r="L70">
            <v>7</v>
          </cell>
          <cell r="M70">
            <v>17</v>
          </cell>
          <cell r="N70">
            <v>17</v>
          </cell>
          <cell r="O70">
            <v>6</v>
          </cell>
          <cell r="P70">
            <v>6</v>
          </cell>
          <cell r="Q70">
            <v>13</v>
          </cell>
          <cell r="R70">
            <v>4</v>
          </cell>
          <cell r="S70">
            <v>77</v>
          </cell>
          <cell r="T70">
            <v>2</v>
          </cell>
          <cell r="U70">
            <v>79</v>
          </cell>
          <cell r="V70">
            <v>61</v>
          </cell>
          <cell r="W70" t="str">
            <v>창업아이템의 개발배경과 목적, 목표시장이 명확함. 
다만, 팀 차원의 역할 분담과 핵심 인력구성은 다소 구체성이 부족함.</v>
          </cell>
        </row>
        <row r="71">
          <cell r="B71">
            <v>20413485</v>
          </cell>
          <cell r="C71" t="str">
            <v>지역기반</v>
          </cell>
          <cell r="D71" t="str">
            <v>정보ㆍ통신3</v>
          </cell>
          <cell r="E71" t="str">
            <v>[과제번호 20413485]-AI 기반 패션 브랜드 콘텐츠 제작 및 운영 시스템</v>
          </cell>
          <cell r="F71" t="str">
            <v>0</v>
          </cell>
          <cell r="G71" t="str">
            <v>0</v>
          </cell>
          <cell r="H71" t="str">
            <v>예비</v>
          </cell>
          <cell r="I71" t="str">
            <v>청년</v>
          </cell>
          <cell r="J71">
            <v>0</v>
          </cell>
          <cell r="K71">
            <v>7</v>
          </cell>
          <cell r="L71">
            <v>7</v>
          </cell>
          <cell r="M71">
            <v>16</v>
          </cell>
          <cell r="N71">
            <v>16</v>
          </cell>
          <cell r="O71">
            <v>8</v>
          </cell>
          <cell r="P71">
            <v>6</v>
          </cell>
          <cell r="Q71">
            <v>13</v>
          </cell>
          <cell r="R71">
            <v>4</v>
          </cell>
          <cell r="S71">
            <v>77</v>
          </cell>
          <cell r="T71">
            <v>2</v>
          </cell>
          <cell r="U71">
            <v>79</v>
          </cell>
          <cell r="V71">
            <v>61</v>
          </cell>
          <cell r="W71" t="str">
            <v>창업아이템의 개발배경과 목적, 목표시장이 명확함.
그리고 사업계획의 방향성은 적절한것으로 판단됨.
시장진입전략의 구체성이 다소 부족하다고 판단됨.</v>
          </cell>
        </row>
        <row r="72">
          <cell r="B72">
            <v>20423076</v>
          </cell>
          <cell r="C72" t="str">
            <v>지역기반</v>
          </cell>
          <cell r="D72" t="str">
            <v>정보ㆍ통신3</v>
          </cell>
          <cell r="E72" t="str">
            <v>HyperX(하이퍼엑스)</v>
          </cell>
          <cell r="F72" t="str">
            <v>0</v>
          </cell>
          <cell r="G72" t="str">
            <v>0</v>
          </cell>
          <cell r="H72" t="str">
            <v>예비</v>
          </cell>
          <cell r="I72" t="str">
            <v>청년</v>
          </cell>
          <cell r="J72">
            <v>0</v>
          </cell>
          <cell r="K72">
            <v>7</v>
          </cell>
          <cell r="L72">
            <v>8</v>
          </cell>
          <cell r="M72">
            <v>17</v>
          </cell>
          <cell r="N72">
            <v>17</v>
          </cell>
          <cell r="O72">
            <v>7</v>
          </cell>
          <cell r="P72">
            <v>7</v>
          </cell>
          <cell r="Q72">
            <v>13</v>
          </cell>
          <cell r="R72">
            <v>3</v>
          </cell>
          <cell r="S72">
            <v>79</v>
          </cell>
          <cell r="T72">
            <v>0</v>
          </cell>
          <cell r="U72">
            <v>79</v>
          </cell>
          <cell r="V72">
            <v>61</v>
          </cell>
          <cell r="W72" t="str">
            <v>시장진입대상과 수익구조가 비교적 명확하게 제시되었음.
다만, 외부자원 활용계획은 아직 다소 미진한것으로 판단됨.
전반적인 사업방향은 적절해보임.</v>
          </cell>
        </row>
        <row r="73">
          <cell r="B73">
            <v>20438360</v>
          </cell>
          <cell r="C73" t="str">
            <v>지역기반</v>
          </cell>
          <cell r="D73" t="str">
            <v>정보ㆍ통신3</v>
          </cell>
          <cell r="E73" t="str">
            <v>소기업형 지능형 경영관리 및 리포팅 자동화 SaaS, AXIS</v>
          </cell>
          <cell r="F73" t="str">
            <v>0</v>
          </cell>
          <cell r="G73" t="str">
            <v>0</v>
          </cell>
          <cell r="H73" t="str">
            <v>예비</v>
          </cell>
          <cell r="I73" t="str">
            <v>중장년</v>
          </cell>
          <cell r="J73">
            <v>0</v>
          </cell>
          <cell r="K73">
            <v>8</v>
          </cell>
          <cell r="L73">
            <v>8</v>
          </cell>
          <cell r="M73">
            <v>17</v>
          </cell>
          <cell r="N73">
            <v>16</v>
          </cell>
          <cell r="O73">
            <v>8</v>
          </cell>
          <cell r="P73">
            <v>6</v>
          </cell>
          <cell r="Q73">
            <v>13</v>
          </cell>
          <cell r="R73">
            <v>3</v>
          </cell>
          <cell r="S73">
            <v>79</v>
          </cell>
          <cell r="T73">
            <v>0</v>
          </cell>
          <cell r="U73">
            <v>79</v>
          </cell>
          <cell r="V73">
            <v>61</v>
          </cell>
          <cell r="W73" t="str">
            <v xml:space="preserve">아이템의 개발 배경과 목적, 목표 시장이 명확하게 설정되어 사업의 전반적인 방향성은 적정하게 판단됨. 다만, 이미 시장에 다수의 자동 경영관리 솔루션이 보편화되어 있어, 본 아이템만의 독창적인 차별성과 경쟁 우위가 다소 부족하다고 판단됨. </v>
          </cell>
        </row>
        <row r="74">
          <cell r="B74">
            <v>20429614</v>
          </cell>
          <cell r="C74" t="str">
            <v>지역기반</v>
          </cell>
          <cell r="D74" t="str">
            <v>정보ㆍ통신3</v>
          </cell>
          <cell r="E74" t="str">
            <v>생성형 AI 기반 호스트용 이벤트 운영 SaaS / 브랜드형 초대장 및 RSVP 운영 솔루션 ‘오오디너리 폼(Oordinary Form)’</v>
          </cell>
          <cell r="F74" t="str">
            <v>0</v>
          </cell>
          <cell r="G74" t="str">
            <v>0</v>
          </cell>
          <cell r="H74" t="str">
            <v>예비</v>
          </cell>
          <cell r="I74" t="str">
            <v>청년</v>
          </cell>
          <cell r="J74">
            <v>0</v>
          </cell>
          <cell r="K74">
            <v>7</v>
          </cell>
          <cell r="L74">
            <v>7</v>
          </cell>
          <cell r="M74">
            <v>17</v>
          </cell>
          <cell r="N74">
            <v>17</v>
          </cell>
          <cell r="O74">
            <v>7</v>
          </cell>
          <cell r="P74">
            <v>7</v>
          </cell>
          <cell r="Q74">
            <v>13</v>
          </cell>
          <cell r="R74">
            <v>4</v>
          </cell>
          <cell r="S74">
            <v>79</v>
          </cell>
          <cell r="T74">
            <v>0</v>
          </cell>
          <cell r="U74">
            <v>79</v>
          </cell>
          <cell r="V74">
            <v>61</v>
          </cell>
          <cell r="W74" t="str">
            <v>시장진입대상과 수익구조가 비교적 명확하게 제시되었음.
다만, 시장규모와 고객 검증자료는 다소 제한적으로 제시된것으로 보임.
그리고 사업계획의 방향성은 적절한것으로 판단됨.</v>
          </cell>
        </row>
        <row r="75">
          <cell r="B75">
            <v>20439979</v>
          </cell>
          <cell r="C75" t="str">
            <v>지역기반</v>
          </cell>
          <cell r="D75" t="str">
            <v>정보ㆍ통신3</v>
          </cell>
          <cell r="E75" t="str">
            <v>상권 기반 약국아이템 수요 조사 플랫폼</v>
          </cell>
          <cell r="F75" t="str">
            <v>0</v>
          </cell>
          <cell r="G75" t="str">
            <v>0</v>
          </cell>
          <cell r="H75" t="str">
            <v>예비</v>
          </cell>
          <cell r="I75" t="str">
            <v>청년</v>
          </cell>
          <cell r="J75">
            <v>0</v>
          </cell>
          <cell r="K75">
            <v>7</v>
          </cell>
          <cell r="L75">
            <v>7</v>
          </cell>
          <cell r="M75">
            <v>17</v>
          </cell>
          <cell r="N75">
            <v>17</v>
          </cell>
          <cell r="O75">
            <v>7</v>
          </cell>
          <cell r="P75">
            <v>7</v>
          </cell>
          <cell r="Q75">
            <v>14</v>
          </cell>
          <cell r="R75">
            <v>3</v>
          </cell>
          <cell r="S75">
            <v>79</v>
          </cell>
          <cell r="T75">
            <v>0</v>
          </cell>
          <cell r="U75">
            <v>79</v>
          </cell>
          <cell r="V75">
            <v>61</v>
          </cell>
          <cell r="W75" t="str">
            <v>시장진입대상이 비교적 명확하게 제시되었음. 그러나 수익구조가 제시되어 있지 않음.
다만, 시장규모와 고객 검증자료는 다소 제한적으로 제시된것으로 보임.
그리고 사업계획의 방향성은 적절한것으로 판단됨.</v>
          </cell>
        </row>
        <row r="76">
          <cell r="B76">
            <v>20426088</v>
          </cell>
          <cell r="C76" t="str">
            <v>지역기반</v>
          </cell>
          <cell r="D76" t="str">
            <v>정보ㆍ통신3</v>
          </cell>
          <cell r="E76" t="str">
            <v>팬덤 참여형 Multi-modal AI 아이돌 서바이벌 스트리밍 플랫폼 “ERROR404”</v>
          </cell>
          <cell r="F76" t="str">
            <v>0</v>
          </cell>
          <cell r="G76" t="str">
            <v>0</v>
          </cell>
          <cell r="H76" t="str">
            <v>예비</v>
          </cell>
          <cell r="I76" t="str">
            <v>중장년</v>
          </cell>
          <cell r="J76">
            <v>0</v>
          </cell>
          <cell r="K76">
            <v>8</v>
          </cell>
          <cell r="L76">
            <v>8</v>
          </cell>
          <cell r="M76">
            <v>16</v>
          </cell>
          <cell r="N76">
            <v>17</v>
          </cell>
          <cell r="O76">
            <v>7</v>
          </cell>
          <cell r="P76">
            <v>7</v>
          </cell>
          <cell r="Q76">
            <v>13</v>
          </cell>
          <cell r="R76">
            <v>3</v>
          </cell>
          <cell r="S76">
            <v>79</v>
          </cell>
          <cell r="T76">
            <v>0</v>
          </cell>
          <cell r="U76">
            <v>79</v>
          </cell>
          <cell r="V76">
            <v>61</v>
          </cell>
          <cell r="W76"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v>
          </cell>
        </row>
        <row r="77">
          <cell r="B77">
            <v>20429950</v>
          </cell>
          <cell r="C77" t="str">
            <v>지역기반</v>
          </cell>
          <cell r="D77" t="str">
            <v>정보ㆍ통신3</v>
          </cell>
          <cell r="E77" t="str">
            <v>우울 불안 장애 완화를 위한 온라인 AI 생각 훈련 프로그램 ‘가짜 생각’</v>
          </cell>
          <cell r="F77" t="str">
            <v>0</v>
          </cell>
          <cell r="G77" t="str">
            <v>0</v>
          </cell>
          <cell r="H77" t="str">
            <v>예비</v>
          </cell>
          <cell r="I77" t="str">
            <v>중장년</v>
          </cell>
          <cell r="J77">
            <v>0</v>
          </cell>
          <cell r="K77">
            <v>8</v>
          </cell>
          <cell r="L77">
            <v>7</v>
          </cell>
          <cell r="M77">
            <v>16</v>
          </cell>
          <cell r="N77">
            <v>17</v>
          </cell>
          <cell r="O77">
            <v>7</v>
          </cell>
          <cell r="P77">
            <v>8</v>
          </cell>
          <cell r="Q77">
            <v>13</v>
          </cell>
          <cell r="R77">
            <v>3</v>
          </cell>
          <cell r="S77">
            <v>79</v>
          </cell>
          <cell r="T77">
            <v>0</v>
          </cell>
          <cell r="U77">
            <v>79</v>
          </cell>
          <cell r="V77">
            <v>61</v>
          </cell>
          <cell r="W77" t="str">
            <v>아이템의 기술 개요와 개발방향은 이해하기 쉽게 작성되었음.
그리고 사업계획의 방향성은 적절한것으로 판단됨.
시장진입전략의 구체성이 다소 부족하다고 판단됨.</v>
          </cell>
        </row>
        <row r="78">
          <cell r="B78">
            <v>20426432</v>
          </cell>
          <cell r="C78" t="str">
            <v>지역기반</v>
          </cell>
          <cell r="D78" t="str">
            <v>정보ㆍ통신3</v>
          </cell>
          <cell r="E78" t="str">
            <v>IoT 기반 스마트 양조 모니터링 시스템을 활용한 팹리스(Fabless) 프리미엄 전통주</v>
          </cell>
          <cell r="F78" t="str">
            <v>0</v>
          </cell>
          <cell r="G78" t="str">
            <v>0</v>
          </cell>
          <cell r="H78" t="str">
            <v>예비</v>
          </cell>
          <cell r="I78" t="str">
            <v>중장년</v>
          </cell>
          <cell r="J78">
            <v>0</v>
          </cell>
          <cell r="K78">
            <v>7</v>
          </cell>
          <cell r="L78">
            <v>7</v>
          </cell>
          <cell r="M78">
            <v>17</v>
          </cell>
          <cell r="N78">
            <v>17</v>
          </cell>
          <cell r="O78">
            <v>7</v>
          </cell>
          <cell r="P78">
            <v>7</v>
          </cell>
          <cell r="Q78">
            <v>13</v>
          </cell>
          <cell r="R78">
            <v>4</v>
          </cell>
          <cell r="S78">
            <v>79</v>
          </cell>
          <cell r="T78">
            <v>0</v>
          </cell>
          <cell r="U78">
            <v>79</v>
          </cell>
          <cell r="V78">
            <v>61</v>
          </cell>
          <cell r="W78"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79">
          <cell r="B79">
            <v>20401288</v>
          </cell>
          <cell r="C79" t="str">
            <v>지역기반</v>
          </cell>
          <cell r="D79" t="str">
            <v>정보ㆍ통신3</v>
          </cell>
          <cell r="E79" t="str">
            <v>중소 제조기업 기술자산 기반 기술질의·애로 처리시간 단축 AX 솔루션</v>
          </cell>
          <cell r="F79" t="str">
            <v>0</v>
          </cell>
          <cell r="G79" t="str">
            <v>0</v>
          </cell>
          <cell r="H79" t="str">
            <v>예비</v>
          </cell>
          <cell r="I79" t="str">
            <v>중장년</v>
          </cell>
          <cell r="J79">
            <v>0</v>
          </cell>
          <cell r="K79">
            <v>7</v>
          </cell>
          <cell r="L79">
            <v>7</v>
          </cell>
          <cell r="M79">
            <v>18</v>
          </cell>
          <cell r="N79">
            <v>17</v>
          </cell>
          <cell r="O79">
            <v>7</v>
          </cell>
          <cell r="P79">
            <v>7</v>
          </cell>
          <cell r="Q79">
            <v>13</v>
          </cell>
          <cell r="R79">
            <v>3</v>
          </cell>
          <cell r="S79">
            <v>79</v>
          </cell>
          <cell r="T79">
            <v>0</v>
          </cell>
          <cell r="U79">
            <v>79</v>
          </cell>
          <cell r="V79">
            <v>61</v>
          </cell>
          <cell r="W79" t="str">
            <v>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v>
          </cell>
        </row>
        <row r="80">
          <cell r="B80">
            <v>20423878</v>
          </cell>
          <cell r="C80" t="str">
            <v>지역기반</v>
          </cell>
          <cell r="D80" t="str">
            <v>정보ㆍ통신3</v>
          </cell>
          <cell r="E80" t="str">
            <v>리플(Ripple)</v>
          </cell>
          <cell r="F80" t="str">
            <v>0</v>
          </cell>
          <cell r="G80" t="str">
            <v>0</v>
          </cell>
          <cell r="H80" t="str">
            <v>예비</v>
          </cell>
          <cell r="I80" t="str">
            <v>청년</v>
          </cell>
          <cell r="J80">
            <v>0</v>
          </cell>
          <cell r="K80">
            <v>7</v>
          </cell>
          <cell r="L80">
            <v>7</v>
          </cell>
          <cell r="M80">
            <v>16</v>
          </cell>
          <cell r="N80">
            <v>16</v>
          </cell>
          <cell r="O80">
            <v>8</v>
          </cell>
          <cell r="P80">
            <v>7</v>
          </cell>
          <cell r="Q80">
            <v>14</v>
          </cell>
          <cell r="R80">
            <v>4</v>
          </cell>
          <cell r="S80">
            <v>79</v>
          </cell>
          <cell r="T80">
            <v>0</v>
          </cell>
          <cell r="U80">
            <v>79</v>
          </cell>
          <cell r="V80">
            <v>61</v>
          </cell>
          <cell r="W80"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81">
          <cell r="B81">
            <v>20423383</v>
          </cell>
          <cell r="C81" t="str">
            <v>지역기반</v>
          </cell>
          <cell r="D81" t="str">
            <v>정보ㆍ통신3</v>
          </cell>
          <cell r="E81" t="str">
            <v>일인칭(1st Person)- 고통의 원인을 이해하고 관점을 전환하는 멘탈케어 서비스</v>
          </cell>
          <cell r="F81" t="str">
            <v>0</v>
          </cell>
          <cell r="G81" t="str">
            <v>0</v>
          </cell>
          <cell r="H81" t="str">
            <v>예비</v>
          </cell>
          <cell r="I81" t="str">
            <v>중장년</v>
          </cell>
          <cell r="J81">
            <v>0</v>
          </cell>
          <cell r="K81">
            <v>8</v>
          </cell>
          <cell r="L81">
            <v>8</v>
          </cell>
          <cell r="M81">
            <v>17</v>
          </cell>
          <cell r="N81">
            <v>17</v>
          </cell>
          <cell r="O81">
            <v>7</v>
          </cell>
          <cell r="P81">
            <v>7</v>
          </cell>
          <cell r="Q81">
            <v>12</v>
          </cell>
          <cell r="R81">
            <v>3</v>
          </cell>
          <cell r="S81">
            <v>79</v>
          </cell>
          <cell r="T81">
            <v>0</v>
          </cell>
          <cell r="U81">
            <v>79</v>
          </cell>
          <cell r="V81">
            <v>61</v>
          </cell>
          <cell r="W81"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v>
          </cell>
        </row>
        <row r="82">
          <cell r="B82">
            <v>20427699</v>
          </cell>
          <cell r="C82" t="str">
            <v>지역기반</v>
          </cell>
          <cell r="D82" t="str">
            <v>정보ㆍ통신3</v>
          </cell>
          <cell r="E82" t="str">
            <v>음원 표절 리스크를 해결하기 위한 AI 음원 유사도 분석 SW 개발</v>
          </cell>
          <cell r="F82" t="str">
            <v>0</v>
          </cell>
          <cell r="G82" t="str">
            <v>0</v>
          </cell>
          <cell r="H82" t="str">
            <v>예비</v>
          </cell>
          <cell r="I82" t="str">
            <v>청년</v>
          </cell>
          <cell r="J82">
            <v>0</v>
          </cell>
          <cell r="K82">
            <v>7</v>
          </cell>
          <cell r="L82">
            <v>7</v>
          </cell>
          <cell r="M82">
            <v>17</v>
          </cell>
          <cell r="N82">
            <v>17</v>
          </cell>
          <cell r="O82">
            <v>7</v>
          </cell>
          <cell r="P82">
            <v>7</v>
          </cell>
          <cell r="Q82">
            <v>13</v>
          </cell>
          <cell r="R82">
            <v>4</v>
          </cell>
          <cell r="S82">
            <v>79</v>
          </cell>
          <cell r="T82">
            <v>0</v>
          </cell>
          <cell r="U82">
            <v>79</v>
          </cell>
          <cell r="V82">
            <v>61</v>
          </cell>
          <cell r="W8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83">
          <cell r="B83">
            <v>20423944</v>
          </cell>
          <cell r="C83" t="str">
            <v>지역기반</v>
          </cell>
          <cell r="D83" t="str">
            <v>정보ㆍ통신3</v>
          </cell>
          <cell r="E83" t="str">
            <v>AI 다국어 번역 기술이 적용된 외국인 노동자 정보 공유 플랫폼</v>
          </cell>
          <cell r="F83" t="str">
            <v>0</v>
          </cell>
          <cell r="G83" t="str">
            <v>0</v>
          </cell>
          <cell r="H83" t="str">
            <v>예비</v>
          </cell>
          <cell r="I83" t="str">
            <v>청년</v>
          </cell>
          <cell r="J83">
            <v>0</v>
          </cell>
          <cell r="K83">
            <v>7</v>
          </cell>
          <cell r="L83">
            <v>7</v>
          </cell>
          <cell r="M83">
            <v>16</v>
          </cell>
          <cell r="N83">
            <v>16</v>
          </cell>
          <cell r="O83">
            <v>8</v>
          </cell>
          <cell r="P83">
            <v>8</v>
          </cell>
          <cell r="Q83">
            <v>14</v>
          </cell>
          <cell r="R83">
            <v>3</v>
          </cell>
          <cell r="S83">
            <v>79</v>
          </cell>
          <cell r="T83">
            <v>0</v>
          </cell>
          <cell r="U83">
            <v>79</v>
          </cell>
          <cell r="V83">
            <v>61</v>
          </cell>
          <cell r="W83"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v>
          </cell>
        </row>
        <row r="84">
          <cell r="B84">
            <v>20425068</v>
          </cell>
          <cell r="C84" t="str">
            <v>지역기반</v>
          </cell>
          <cell r="D84" t="str">
            <v>정보ㆍ통신3</v>
          </cell>
          <cell r="E84" t="str">
            <v>노후 미니태양광 설비 점검 데이터 기반 유지·철거 판단 플랫폼</v>
          </cell>
          <cell r="F84" t="str">
            <v>0</v>
          </cell>
          <cell r="G84" t="str">
            <v>0</v>
          </cell>
          <cell r="H84" t="str">
            <v>예비</v>
          </cell>
          <cell r="I84" t="str">
            <v>청년</v>
          </cell>
          <cell r="J84">
            <v>0</v>
          </cell>
          <cell r="K84">
            <v>8</v>
          </cell>
          <cell r="L84">
            <v>8</v>
          </cell>
          <cell r="M84">
            <v>16</v>
          </cell>
          <cell r="N84">
            <v>16</v>
          </cell>
          <cell r="O84">
            <v>8</v>
          </cell>
          <cell r="P84">
            <v>7</v>
          </cell>
          <cell r="Q84">
            <v>13</v>
          </cell>
          <cell r="R84">
            <v>3</v>
          </cell>
          <cell r="S84">
            <v>79</v>
          </cell>
          <cell r="T84">
            <v>0</v>
          </cell>
          <cell r="U84">
            <v>79</v>
          </cell>
          <cell r="V84">
            <v>61</v>
          </cell>
          <cell r="W84"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85">
          <cell r="B85">
            <v>20428433</v>
          </cell>
          <cell r="C85" t="str">
            <v>지역기반</v>
          </cell>
          <cell r="D85" t="str">
            <v>정보ㆍ통신3</v>
          </cell>
          <cell r="E85" t="str">
            <v>AI 기반 노코드 통계 분석 및 자동 리포팅 통합 플랫폼</v>
          </cell>
          <cell r="F85" t="str">
            <v>0</v>
          </cell>
          <cell r="G85" t="str">
            <v>0</v>
          </cell>
          <cell r="H85" t="str">
            <v>예비</v>
          </cell>
          <cell r="I85" t="str">
            <v>청년</v>
          </cell>
          <cell r="J85">
            <v>0</v>
          </cell>
          <cell r="K85">
            <v>8</v>
          </cell>
          <cell r="L85">
            <v>8</v>
          </cell>
          <cell r="M85">
            <v>17</v>
          </cell>
          <cell r="N85">
            <v>17</v>
          </cell>
          <cell r="O85">
            <v>7</v>
          </cell>
          <cell r="P85">
            <v>6</v>
          </cell>
          <cell r="Q85">
            <v>13</v>
          </cell>
          <cell r="R85">
            <v>3</v>
          </cell>
          <cell r="S85">
            <v>79</v>
          </cell>
          <cell r="T85">
            <v>0</v>
          </cell>
          <cell r="U85">
            <v>79</v>
          </cell>
          <cell r="V85">
            <v>61</v>
          </cell>
          <cell r="W8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86">
          <cell r="B86">
            <v>20418789</v>
          </cell>
          <cell r="C86" t="str">
            <v>지역기반</v>
          </cell>
          <cell r="D86" t="str">
            <v>정보ㆍ통신3</v>
          </cell>
          <cell r="E86" t="str">
            <v>생성형 AI 기반 영상 제작 스튜디오 및 유통을 위한 All-in-One 플랫폼</v>
          </cell>
          <cell r="F86" t="str">
            <v>0</v>
          </cell>
          <cell r="G86" t="str">
            <v>0</v>
          </cell>
          <cell r="H86" t="str">
            <v>예비</v>
          </cell>
          <cell r="I86" t="str">
            <v>중장년</v>
          </cell>
          <cell r="J86">
            <v>0</v>
          </cell>
          <cell r="K86">
            <v>8</v>
          </cell>
          <cell r="L86">
            <v>8</v>
          </cell>
          <cell r="M86">
            <v>17</v>
          </cell>
          <cell r="N86">
            <v>17</v>
          </cell>
          <cell r="O86">
            <v>7</v>
          </cell>
          <cell r="P86">
            <v>6</v>
          </cell>
          <cell r="Q86">
            <v>13</v>
          </cell>
          <cell r="R86">
            <v>3</v>
          </cell>
          <cell r="S86">
            <v>79</v>
          </cell>
          <cell r="T86">
            <v>0</v>
          </cell>
          <cell r="U86">
            <v>79</v>
          </cell>
          <cell r="V86">
            <v>61</v>
          </cell>
          <cell r="W86"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87">
          <cell r="B87">
            <v>20427663</v>
          </cell>
          <cell r="C87" t="str">
            <v>지역기반</v>
          </cell>
          <cell r="D87" t="str">
            <v>정보ㆍ통신3</v>
          </cell>
          <cell r="E87" t="str">
            <v>학사 행정 자동화 솔루션을 적용한 인도 대학생 대상 K-Culture 단기 연수 통합 관리 플랫폼</v>
          </cell>
          <cell r="F87" t="str">
            <v>0</v>
          </cell>
          <cell r="G87" t="str">
            <v>0</v>
          </cell>
          <cell r="H87" t="str">
            <v>예비</v>
          </cell>
          <cell r="I87" t="str">
            <v>청년</v>
          </cell>
          <cell r="J87">
            <v>0</v>
          </cell>
          <cell r="K87">
            <v>7</v>
          </cell>
          <cell r="L87">
            <v>7</v>
          </cell>
          <cell r="M87">
            <v>17</v>
          </cell>
          <cell r="N87">
            <v>17</v>
          </cell>
          <cell r="O87">
            <v>7</v>
          </cell>
          <cell r="P87">
            <v>5</v>
          </cell>
          <cell r="Q87">
            <v>13</v>
          </cell>
          <cell r="R87">
            <v>4</v>
          </cell>
          <cell r="S87">
            <v>77</v>
          </cell>
          <cell r="T87">
            <v>2</v>
          </cell>
          <cell r="U87">
            <v>79</v>
          </cell>
          <cell r="V87">
            <v>61</v>
          </cell>
          <cell r="W87"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88">
          <cell r="B88">
            <v>20425532</v>
          </cell>
          <cell r="C88" t="str">
            <v>지역기반</v>
          </cell>
          <cell r="D88" t="str">
            <v>정보ㆍ통신3</v>
          </cell>
          <cell r="E88" t="str">
            <v>역사 콘텐츠 기반 모바일 턴제 전략 시뮬레이션 게임 서비스</v>
          </cell>
          <cell r="F88" t="str">
            <v>0</v>
          </cell>
          <cell r="G88" t="str">
            <v>0</v>
          </cell>
          <cell r="H88" t="str">
            <v>예비</v>
          </cell>
          <cell r="I88" t="str">
            <v>청년</v>
          </cell>
          <cell r="J88">
            <v>0</v>
          </cell>
          <cell r="K88">
            <v>7</v>
          </cell>
          <cell r="L88">
            <v>7</v>
          </cell>
          <cell r="M88">
            <v>17</v>
          </cell>
          <cell r="N88">
            <v>17</v>
          </cell>
          <cell r="O88">
            <v>7</v>
          </cell>
          <cell r="P88">
            <v>7</v>
          </cell>
          <cell r="Q88">
            <v>13</v>
          </cell>
          <cell r="R88">
            <v>4</v>
          </cell>
          <cell r="S88">
            <v>79</v>
          </cell>
          <cell r="T88">
            <v>0</v>
          </cell>
          <cell r="U88">
            <v>79</v>
          </cell>
          <cell r="V88">
            <v>61</v>
          </cell>
          <cell r="W88"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89">
          <cell r="B89">
            <v>20423364</v>
          </cell>
          <cell r="C89" t="str">
            <v>지역기반</v>
          </cell>
          <cell r="D89" t="str">
            <v>정보ㆍ통신3</v>
          </cell>
          <cell r="E89" t="str">
            <v>고객을 기억하는 AI, 1인 뷰티샵 음성 기반 고객관리 서비스</v>
          </cell>
          <cell r="F89" t="str">
            <v>0</v>
          </cell>
          <cell r="G89" t="str">
            <v>0</v>
          </cell>
          <cell r="H89" t="str">
            <v>예비</v>
          </cell>
          <cell r="I89" t="str">
            <v>중장년</v>
          </cell>
          <cell r="J89">
            <v>0</v>
          </cell>
          <cell r="K89">
            <v>8</v>
          </cell>
          <cell r="L89">
            <v>8</v>
          </cell>
          <cell r="M89">
            <v>17</v>
          </cell>
          <cell r="N89">
            <v>17</v>
          </cell>
          <cell r="O89">
            <v>7</v>
          </cell>
          <cell r="P89">
            <v>6</v>
          </cell>
          <cell r="Q89">
            <v>13</v>
          </cell>
          <cell r="R89">
            <v>3</v>
          </cell>
          <cell r="S89">
            <v>79</v>
          </cell>
          <cell r="T89">
            <v>0</v>
          </cell>
          <cell r="U89">
            <v>79</v>
          </cell>
          <cell r="V89">
            <v>61</v>
          </cell>
          <cell r="W89"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0">
          <cell r="B90">
            <v>20427034</v>
          </cell>
          <cell r="C90" t="str">
            <v>지역기반</v>
          </cell>
          <cell r="D90" t="str">
            <v>정보ㆍ통신3</v>
          </cell>
          <cell r="E90" t="str">
            <v>실시간 행동 분석 AI와 부모의 목소리 가이드로,  AI 시대에 필요한 코딩 사고력을 향상 시켜주는 영유아 교육 서비스</v>
          </cell>
          <cell r="F90" t="str">
            <v>0</v>
          </cell>
          <cell r="G90" t="str">
            <v>0</v>
          </cell>
          <cell r="H90" t="str">
            <v>예비</v>
          </cell>
          <cell r="I90" t="str">
            <v>청년</v>
          </cell>
          <cell r="J90">
            <v>0</v>
          </cell>
          <cell r="K90">
            <v>8</v>
          </cell>
          <cell r="L90">
            <v>8</v>
          </cell>
          <cell r="M90">
            <v>17</v>
          </cell>
          <cell r="N90">
            <v>17</v>
          </cell>
          <cell r="O90">
            <v>7</v>
          </cell>
          <cell r="P90">
            <v>6</v>
          </cell>
          <cell r="Q90">
            <v>13</v>
          </cell>
          <cell r="R90">
            <v>3</v>
          </cell>
          <cell r="S90">
            <v>79</v>
          </cell>
          <cell r="T90">
            <v>0</v>
          </cell>
          <cell r="U90">
            <v>79</v>
          </cell>
          <cell r="V90">
            <v>61</v>
          </cell>
          <cell r="W90"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1">
          <cell r="B91">
            <v>20428431</v>
          </cell>
          <cell r="C91" t="str">
            <v>지역기반</v>
          </cell>
          <cell r="D91" t="str">
            <v>정보ㆍ통신3</v>
          </cell>
          <cell r="E91" t="str">
            <v>AI 외형 분석기반 반려동물 개체식별 및 펫-핀테크 플랫폼 ‘포옹(paw-on)’</v>
          </cell>
          <cell r="F91" t="str">
            <v>0</v>
          </cell>
          <cell r="G91" t="str">
            <v>0</v>
          </cell>
          <cell r="H91" t="str">
            <v>예비</v>
          </cell>
          <cell r="I91" t="str">
            <v>중장년</v>
          </cell>
          <cell r="J91">
            <v>0</v>
          </cell>
          <cell r="K91">
            <v>8</v>
          </cell>
          <cell r="L91">
            <v>8</v>
          </cell>
          <cell r="M91">
            <v>17</v>
          </cell>
          <cell r="N91">
            <v>17</v>
          </cell>
          <cell r="O91">
            <v>7</v>
          </cell>
          <cell r="P91">
            <v>6</v>
          </cell>
          <cell r="Q91">
            <v>13</v>
          </cell>
          <cell r="R91">
            <v>3</v>
          </cell>
          <cell r="S91">
            <v>79</v>
          </cell>
          <cell r="T91">
            <v>0</v>
          </cell>
          <cell r="U91">
            <v>79</v>
          </cell>
          <cell r="V91">
            <v>61</v>
          </cell>
          <cell r="W91"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2">
          <cell r="B92">
            <v>20420132</v>
          </cell>
          <cell r="C92" t="str">
            <v>지역기반</v>
          </cell>
          <cell r="D92" t="str">
            <v>정보ㆍ통신3</v>
          </cell>
          <cell r="E92" t="str">
            <v>다국어 어린이동요 유튜브 채널 [K-키즈송]</v>
          </cell>
          <cell r="F92" t="str">
            <v>0</v>
          </cell>
          <cell r="G92" t="str">
            <v>0</v>
          </cell>
          <cell r="H92" t="str">
            <v>초기</v>
          </cell>
          <cell r="I92" t="str">
            <v>중장년</v>
          </cell>
          <cell r="J92">
            <v>0</v>
          </cell>
          <cell r="K92">
            <v>7</v>
          </cell>
          <cell r="L92">
            <v>7</v>
          </cell>
          <cell r="M92">
            <v>17</v>
          </cell>
          <cell r="N92">
            <v>17</v>
          </cell>
          <cell r="O92">
            <v>7</v>
          </cell>
          <cell r="P92">
            <v>7</v>
          </cell>
          <cell r="Q92">
            <v>13</v>
          </cell>
          <cell r="R92">
            <v>4</v>
          </cell>
          <cell r="S92">
            <v>79</v>
          </cell>
          <cell r="T92">
            <v>0</v>
          </cell>
          <cell r="U92">
            <v>79</v>
          </cell>
          <cell r="V92">
            <v>61</v>
          </cell>
          <cell r="W9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3">
          <cell r="B93">
            <v>20418041</v>
          </cell>
          <cell r="C93" t="str">
            <v>지역기반</v>
          </cell>
          <cell r="D93" t="str">
            <v>정보ㆍ통신3</v>
          </cell>
          <cell r="E93" t="str">
            <v>AI 기반 러시아어권 재한 외국인 정착지원 플랫폼 (KOMOSHNIK &amp; KOSNOVA)</v>
          </cell>
          <cell r="F93" t="str">
            <v>9,300,000</v>
          </cell>
          <cell r="G93" t="str">
            <v>3</v>
          </cell>
          <cell r="H93" t="str">
            <v>초기</v>
          </cell>
          <cell r="I93" t="str">
            <v>중장년</v>
          </cell>
          <cell r="J93">
            <v>0</v>
          </cell>
          <cell r="K93">
            <v>7</v>
          </cell>
          <cell r="L93">
            <v>7</v>
          </cell>
          <cell r="M93">
            <v>17</v>
          </cell>
          <cell r="N93">
            <v>17</v>
          </cell>
          <cell r="O93">
            <v>7</v>
          </cell>
          <cell r="P93">
            <v>7</v>
          </cell>
          <cell r="Q93">
            <v>14</v>
          </cell>
          <cell r="R93">
            <v>3</v>
          </cell>
          <cell r="S93">
            <v>79</v>
          </cell>
          <cell r="T93">
            <v>0</v>
          </cell>
          <cell r="U93">
            <v>79</v>
          </cell>
          <cell r="V93">
            <v>61</v>
          </cell>
          <cell r="W93" t="str">
            <v>시장진입대상과 수익구조가 비교적 명확하게 제시되었음.
그리고 사업계획의 방향성은 적절한것으로 판단됨.
시장진입전략의 구체성이 다소 부족하다고 판단됨.</v>
          </cell>
        </row>
        <row r="94">
          <cell r="B94">
            <v>20432351</v>
          </cell>
          <cell r="C94" t="str">
            <v>지역기반</v>
          </cell>
          <cell r="D94" t="str">
            <v>정보ㆍ통신3</v>
          </cell>
          <cell r="E94" t="str">
            <v>인터넷방송 편집자를 위한 국내최초 챗봇형 롱폼 편집점 추천 시스템 개발</v>
          </cell>
          <cell r="F94" t="str">
            <v>0</v>
          </cell>
          <cell r="G94" t="str">
            <v>0</v>
          </cell>
          <cell r="H94" t="str">
            <v>초기</v>
          </cell>
          <cell r="I94" t="str">
            <v>청년</v>
          </cell>
          <cell r="J94">
            <v>0</v>
          </cell>
          <cell r="K94">
            <v>7</v>
          </cell>
          <cell r="L94">
            <v>7</v>
          </cell>
          <cell r="M94">
            <v>17</v>
          </cell>
          <cell r="N94">
            <v>17</v>
          </cell>
          <cell r="O94">
            <v>7</v>
          </cell>
          <cell r="P94">
            <v>7</v>
          </cell>
          <cell r="Q94">
            <v>14</v>
          </cell>
          <cell r="R94">
            <v>3</v>
          </cell>
          <cell r="S94">
            <v>79</v>
          </cell>
          <cell r="T94">
            <v>0</v>
          </cell>
          <cell r="U94">
            <v>79</v>
          </cell>
          <cell r="V94">
            <v>61</v>
          </cell>
          <cell r="W94" t="str">
            <v>시장진입대상과 수익구조가 비교적 명확하게 제시되었음.
그리고 사업계획의 방향성은 적절한것으로 판단됨.
시장진입전략의 구체성이 다소 부족하다고 판단됨.</v>
          </cell>
        </row>
        <row r="95">
          <cell r="B95">
            <v>20426964</v>
          </cell>
          <cell r="C95" t="str">
            <v>지역기반</v>
          </cell>
          <cell r="D95" t="str">
            <v>정보ㆍ통신3</v>
          </cell>
          <cell r="E95" t="str">
            <v>AI 감정 분석 기반 편지 생성·손글씨 재현 및 실물 편지 제작·발송 통합 플랫폼</v>
          </cell>
          <cell r="F95" t="str">
            <v>0</v>
          </cell>
          <cell r="G95" t="str">
            <v>0</v>
          </cell>
          <cell r="H95" t="str">
            <v>초기</v>
          </cell>
          <cell r="I95" t="str">
            <v>청년</v>
          </cell>
          <cell r="J95">
            <v>0</v>
          </cell>
          <cell r="K95">
            <v>8</v>
          </cell>
          <cell r="L95">
            <v>7</v>
          </cell>
          <cell r="M95">
            <v>17</v>
          </cell>
          <cell r="N95">
            <v>17</v>
          </cell>
          <cell r="O95">
            <v>8</v>
          </cell>
          <cell r="P95">
            <v>6</v>
          </cell>
          <cell r="Q95">
            <v>13</v>
          </cell>
          <cell r="R95">
            <v>3</v>
          </cell>
          <cell r="S95">
            <v>79</v>
          </cell>
          <cell r="T95">
            <v>0</v>
          </cell>
          <cell r="U95">
            <v>79</v>
          </cell>
          <cell r="V95">
            <v>61</v>
          </cell>
          <cell r="W95" t="str">
            <v>시장진입대상과 수익구조가 비교적 명확하게 제시되었음.
다만, 시장규모와 고객 검증자료는 다소 제한적으로 제시된것으로 보임.
그리고 사업계획의 방향성은 적절한것으로 판단됨.</v>
          </cell>
        </row>
        <row r="96">
          <cell r="B96">
            <v>20431732</v>
          </cell>
          <cell r="C96" t="str">
            <v>지역기반</v>
          </cell>
          <cell r="D96" t="str">
            <v>정보ㆍ통신3</v>
          </cell>
          <cell r="E96" t="str">
            <v>오락에서 힐링까지, AI 기반 글로벌 K-사주 플랫폼</v>
          </cell>
          <cell r="F96" t="str">
            <v>50,000,000</v>
          </cell>
          <cell r="G96" t="str">
            <v>2</v>
          </cell>
          <cell r="H96" t="str">
            <v>초기</v>
          </cell>
          <cell r="I96" t="str">
            <v>청년</v>
          </cell>
          <cell r="J96">
            <v>0</v>
          </cell>
          <cell r="K96">
            <v>8</v>
          </cell>
          <cell r="L96">
            <v>8</v>
          </cell>
          <cell r="M96">
            <v>17</v>
          </cell>
          <cell r="N96">
            <v>17</v>
          </cell>
          <cell r="O96">
            <v>7</v>
          </cell>
          <cell r="P96">
            <v>6</v>
          </cell>
          <cell r="Q96">
            <v>13</v>
          </cell>
          <cell r="R96">
            <v>3</v>
          </cell>
          <cell r="S96">
            <v>79</v>
          </cell>
          <cell r="T96">
            <v>0</v>
          </cell>
          <cell r="U96">
            <v>79</v>
          </cell>
          <cell r="V96">
            <v>61</v>
          </cell>
          <cell r="W96"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7">
          <cell r="B97">
            <v>20409146</v>
          </cell>
          <cell r="C97" t="str">
            <v>지역기반</v>
          </cell>
          <cell r="D97" t="str">
            <v>정보ㆍ통신3</v>
          </cell>
          <cell r="E97" t="str">
            <v>모바일 서브컬처 RPG '이세계 길드마스터' 개발 및 사업화</v>
          </cell>
          <cell r="F97" t="str">
            <v>10,000,000</v>
          </cell>
          <cell r="G97" t="str">
            <v>4</v>
          </cell>
          <cell r="H97" t="str">
            <v>초기</v>
          </cell>
          <cell r="I97" t="str">
            <v>중장년</v>
          </cell>
          <cell r="J97">
            <v>0</v>
          </cell>
          <cell r="K97">
            <v>7</v>
          </cell>
          <cell r="L97">
            <v>7</v>
          </cell>
          <cell r="M97">
            <v>17</v>
          </cell>
          <cell r="N97">
            <v>18</v>
          </cell>
          <cell r="O97">
            <v>7</v>
          </cell>
          <cell r="P97">
            <v>7</v>
          </cell>
          <cell r="Q97">
            <v>13</v>
          </cell>
          <cell r="R97">
            <v>3</v>
          </cell>
          <cell r="S97">
            <v>79</v>
          </cell>
          <cell r="T97">
            <v>0</v>
          </cell>
          <cell r="U97">
            <v>79</v>
          </cell>
          <cell r="V97">
            <v>61</v>
          </cell>
          <cell r="W97"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8">
          <cell r="B98">
            <v>20416378</v>
          </cell>
          <cell r="C98" t="str">
            <v>지역기반</v>
          </cell>
          <cell r="D98" t="str">
            <v>정보ㆍ통신3</v>
          </cell>
          <cell r="E98" t="str">
            <v>동남아 대상 K-뷰티 샘플 큐레이션 서비스 '서울 파우치'</v>
          </cell>
          <cell r="F98" t="str">
            <v>0</v>
          </cell>
          <cell r="G98" t="str">
            <v>1</v>
          </cell>
          <cell r="H98" t="str">
            <v>초기</v>
          </cell>
          <cell r="I98" t="str">
            <v>청년</v>
          </cell>
          <cell r="J98">
            <v>0</v>
          </cell>
          <cell r="K98">
            <v>7</v>
          </cell>
          <cell r="L98">
            <v>7</v>
          </cell>
          <cell r="M98">
            <v>17</v>
          </cell>
          <cell r="N98">
            <v>16</v>
          </cell>
          <cell r="O98">
            <v>8</v>
          </cell>
          <cell r="P98">
            <v>7</v>
          </cell>
          <cell r="Q98">
            <v>13</v>
          </cell>
          <cell r="R98">
            <v>4</v>
          </cell>
          <cell r="S98">
            <v>79</v>
          </cell>
          <cell r="T98">
            <v>0</v>
          </cell>
          <cell r="U98">
            <v>79</v>
          </cell>
          <cell r="V98">
            <v>61</v>
          </cell>
          <cell r="W98"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99">
          <cell r="B99">
            <v>20432573</v>
          </cell>
          <cell r="C99" t="str">
            <v>지역기반</v>
          </cell>
          <cell r="D99" t="str">
            <v>정보ㆍ통신3</v>
          </cell>
          <cell r="E99" t="str">
            <v>AI 기반 BIM 납품 검수, 문서 작성 자동화 솔루션</v>
          </cell>
          <cell r="F99" t="str">
            <v>153,500,000</v>
          </cell>
          <cell r="G99" t="str">
            <v>2</v>
          </cell>
          <cell r="H99" t="str">
            <v>초기</v>
          </cell>
          <cell r="I99" t="str">
            <v>청년</v>
          </cell>
          <cell r="J99">
            <v>0</v>
          </cell>
          <cell r="K99">
            <v>7</v>
          </cell>
          <cell r="L99">
            <v>7</v>
          </cell>
          <cell r="M99">
            <v>17</v>
          </cell>
          <cell r="N99">
            <v>17</v>
          </cell>
          <cell r="O99">
            <v>7</v>
          </cell>
          <cell r="P99">
            <v>7</v>
          </cell>
          <cell r="Q99">
            <v>13</v>
          </cell>
          <cell r="R99">
            <v>4</v>
          </cell>
          <cell r="S99">
            <v>79</v>
          </cell>
          <cell r="T99">
            <v>0</v>
          </cell>
          <cell r="U99">
            <v>79</v>
          </cell>
          <cell r="V99">
            <v>61</v>
          </cell>
          <cell r="W99"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00">
          <cell r="B100">
            <v>20416722</v>
          </cell>
          <cell r="C100" t="str">
            <v>지역기반</v>
          </cell>
          <cell r="D100" t="str">
            <v>정보ㆍ통신3</v>
          </cell>
          <cell r="E100" t="str">
            <v>실건물 기반 외벽 디자인 생성 및 시뮬레이션 AI 기술</v>
          </cell>
          <cell r="F100" t="str">
            <v>71,650,824</v>
          </cell>
          <cell r="G100" t="str">
            <v>4</v>
          </cell>
          <cell r="H100" t="str">
            <v>초기</v>
          </cell>
          <cell r="I100" t="str">
            <v>청년</v>
          </cell>
          <cell r="J100">
            <v>0</v>
          </cell>
          <cell r="K100">
            <v>7</v>
          </cell>
          <cell r="L100">
            <v>7</v>
          </cell>
          <cell r="M100">
            <v>17</v>
          </cell>
          <cell r="N100">
            <v>17</v>
          </cell>
          <cell r="O100">
            <v>7</v>
          </cell>
          <cell r="P100">
            <v>7</v>
          </cell>
          <cell r="Q100">
            <v>13</v>
          </cell>
          <cell r="R100">
            <v>4</v>
          </cell>
          <cell r="S100">
            <v>79</v>
          </cell>
          <cell r="T100">
            <v>0</v>
          </cell>
          <cell r="U100">
            <v>79</v>
          </cell>
          <cell r="V100">
            <v>61</v>
          </cell>
          <cell r="W100"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01">
          <cell r="B101">
            <v>20417928</v>
          </cell>
          <cell r="C101" t="str">
            <v>지역기반</v>
          </cell>
          <cell r="D101" t="str">
            <v>정보ㆍ통신3</v>
          </cell>
          <cell r="E101" t="str">
            <v>공실제로화, 거품안정화를 위한 NOC 임대가분석 알고리즘이 적용된 AI컨시어지 플랫폼</v>
          </cell>
          <cell r="F101" t="str">
            <v>45,000,000</v>
          </cell>
          <cell r="G101" t="str">
            <v>2</v>
          </cell>
          <cell r="H101" t="str">
            <v>초기</v>
          </cell>
          <cell r="I101" t="str">
            <v>중장년</v>
          </cell>
          <cell r="J101">
            <v>0</v>
          </cell>
          <cell r="K101">
            <v>7</v>
          </cell>
          <cell r="L101">
            <v>7</v>
          </cell>
          <cell r="M101">
            <v>17</v>
          </cell>
          <cell r="N101">
            <v>17</v>
          </cell>
          <cell r="O101">
            <v>7</v>
          </cell>
          <cell r="P101">
            <v>7</v>
          </cell>
          <cell r="Q101">
            <v>13</v>
          </cell>
          <cell r="R101">
            <v>4</v>
          </cell>
          <cell r="S101">
            <v>79</v>
          </cell>
          <cell r="T101">
            <v>0</v>
          </cell>
          <cell r="U101">
            <v>79</v>
          </cell>
          <cell r="V101">
            <v>61</v>
          </cell>
          <cell r="W101"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02">
          <cell r="B102">
            <v>20422353</v>
          </cell>
          <cell r="C102" t="str">
            <v>지역기반</v>
          </cell>
          <cell r="D102" t="str">
            <v>정보ㆍ통신3</v>
          </cell>
          <cell r="E102" t="str">
            <v>Gov-fit : AI 기반 B2G 맞춤 제안서 자동화 SaaS</v>
          </cell>
          <cell r="F102" t="str">
            <v>248,000,000</v>
          </cell>
          <cell r="G102" t="str">
            <v>2</v>
          </cell>
          <cell r="H102" t="str">
            <v>초기</v>
          </cell>
          <cell r="I102" t="str">
            <v>중장년</v>
          </cell>
          <cell r="J102">
            <v>0</v>
          </cell>
          <cell r="K102">
            <v>8</v>
          </cell>
          <cell r="L102">
            <v>8</v>
          </cell>
          <cell r="M102">
            <v>16</v>
          </cell>
          <cell r="N102">
            <v>17</v>
          </cell>
          <cell r="O102">
            <v>7</v>
          </cell>
          <cell r="P102">
            <v>6</v>
          </cell>
          <cell r="Q102">
            <v>13</v>
          </cell>
          <cell r="R102">
            <v>4</v>
          </cell>
          <cell r="S102">
            <v>79</v>
          </cell>
          <cell r="T102">
            <v>0</v>
          </cell>
          <cell r="U102">
            <v>79</v>
          </cell>
          <cell r="V102">
            <v>61</v>
          </cell>
          <cell r="W102" t="str">
            <v xml:space="preserve">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v>
          </cell>
        </row>
        <row r="103">
          <cell r="B103">
            <v>20419176</v>
          </cell>
          <cell r="C103" t="str">
            <v>지역기반</v>
          </cell>
          <cell r="D103" t="str">
            <v>정보ㆍ통신3</v>
          </cell>
          <cell r="E103" t="str">
            <v>AI 엔진 기반 B2B 거래데이터 자동 변환 및 API 자동 매핑 솔루션</v>
          </cell>
          <cell r="F103" t="str">
            <v>384,535,144</v>
          </cell>
          <cell r="G103" t="str">
            <v>9</v>
          </cell>
          <cell r="H103" t="str">
            <v>초기</v>
          </cell>
          <cell r="I103" t="str">
            <v>청년</v>
          </cell>
          <cell r="J103">
            <v>0</v>
          </cell>
          <cell r="K103">
            <v>7</v>
          </cell>
          <cell r="L103">
            <v>7</v>
          </cell>
          <cell r="M103">
            <v>17</v>
          </cell>
          <cell r="N103">
            <v>17</v>
          </cell>
          <cell r="O103">
            <v>7</v>
          </cell>
          <cell r="P103">
            <v>7</v>
          </cell>
          <cell r="Q103">
            <v>13</v>
          </cell>
          <cell r="R103">
            <v>4</v>
          </cell>
          <cell r="S103">
            <v>79</v>
          </cell>
          <cell r="T103">
            <v>0</v>
          </cell>
          <cell r="U103">
            <v>79</v>
          </cell>
          <cell r="V103">
            <v>61</v>
          </cell>
          <cell r="W103" t="str">
            <v xml:space="preserve">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v>
          </cell>
        </row>
        <row r="104">
          <cell r="B104">
            <v>20426233</v>
          </cell>
          <cell r="C104" t="str">
            <v>지역기반</v>
          </cell>
          <cell r="D104" t="str">
            <v>정보ㆍ통신3</v>
          </cell>
          <cell r="E104" t="str">
            <v>산업단지 근로자 숙소 운영비 절감을 위한 IoT·AI 기반 체류 인프라 운영관리 SaaS</v>
          </cell>
          <cell r="F104" t="str">
            <v>91,000,000</v>
          </cell>
          <cell r="G104" t="str">
            <v>5</v>
          </cell>
          <cell r="H104" t="str">
            <v>초기</v>
          </cell>
          <cell r="I104" t="str">
            <v>중장년</v>
          </cell>
          <cell r="J104">
            <v>0</v>
          </cell>
          <cell r="K104">
            <v>7</v>
          </cell>
          <cell r="L104">
            <v>7</v>
          </cell>
          <cell r="M104">
            <v>17</v>
          </cell>
          <cell r="N104">
            <v>17</v>
          </cell>
          <cell r="O104">
            <v>7</v>
          </cell>
          <cell r="P104">
            <v>7</v>
          </cell>
          <cell r="Q104">
            <v>13</v>
          </cell>
          <cell r="R104">
            <v>4</v>
          </cell>
          <cell r="S104">
            <v>79</v>
          </cell>
          <cell r="T104">
            <v>0</v>
          </cell>
          <cell r="U104">
            <v>79</v>
          </cell>
          <cell r="V104">
            <v>61</v>
          </cell>
          <cell r="W104"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05">
          <cell r="B105">
            <v>20400898</v>
          </cell>
          <cell r="C105" t="str">
            <v>지역기반</v>
          </cell>
          <cell r="D105" t="str">
            <v>정보ㆍ통신3</v>
          </cell>
          <cell r="E105" t="str">
            <v>기업의 SaaS 도입비용을 개선하는 SaaS 온보딩 서비스(RAG/커뮤니티 데이터 기반)</v>
          </cell>
          <cell r="F105" t="str">
            <v>33,716,363</v>
          </cell>
          <cell r="G105" t="str">
            <v>0</v>
          </cell>
          <cell r="H105" t="str">
            <v>초기</v>
          </cell>
          <cell r="I105" t="str">
            <v>청년</v>
          </cell>
          <cell r="J105">
            <v>0</v>
          </cell>
          <cell r="K105">
            <v>7</v>
          </cell>
          <cell r="L105">
            <v>7</v>
          </cell>
          <cell r="M105">
            <v>16</v>
          </cell>
          <cell r="N105">
            <v>16</v>
          </cell>
          <cell r="O105">
            <v>7</v>
          </cell>
          <cell r="P105">
            <v>7</v>
          </cell>
          <cell r="Q105">
            <v>13</v>
          </cell>
          <cell r="R105">
            <v>4</v>
          </cell>
          <cell r="S105">
            <v>77</v>
          </cell>
          <cell r="T105">
            <v>2</v>
          </cell>
          <cell r="U105">
            <v>79</v>
          </cell>
          <cell r="V105">
            <v>61</v>
          </cell>
          <cell r="W10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06">
          <cell r="B106">
            <v>20429846</v>
          </cell>
          <cell r="C106" t="str">
            <v>지역기반</v>
          </cell>
          <cell r="D106" t="str">
            <v>정보ㆍ통신3</v>
          </cell>
          <cell r="E106" t="str">
            <v>전문가 검증 기반 초개인화 입시 콘텐츠 큐레이션 플랫폼 '꿈대로'</v>
          </cell>
          <cell r="F106" t="str">
            <v>138,000,000</v>
          </cell>
          <cell r="G106" t="str">
            <v>3</v>
          </cell>
          <cell r="H106" t="str">
            <v>초기</v>
          </cell>
          <cell r="I106" t="str">
            <v>중장년</v>
          </cell>
          <cell r="J106">
            <v>0</v>
          </cell>
          <cell r="K106">
            <v>8</v>
          </cell>
          <cell r="L106">
            <v>7</v>
          </cell>
          <cell r="M106">
            <v>18</v>
          </cell>
          <cell r="N106">
            <v>16</v>
          </cell>
          <cell r="O106">
            <v>8</v>
          </cell>
          <cell r="P106">
            <v>7</v>
          </cell>
          <cell r="Q106">
            <v>12</v>
          </cell>
          <cell r="R106">
            <v>3</v>
          </cell>
          <cell r="S106">
            <v>79</v>
          </cell>
          <cell r="T106">
            <v>0</v>
          </cell>
          <cell r="U106">
            <v>79</v>
          </cell>
          <cell r="V106">
            <v>61</v>
          </cell>
          <cell r="W106" t="str">
            <v>아이템의 기술 개요와 개발방향은 이해하기 쉽게 작성되었음.
그리고 사업계획의 방향성은 적절한것으로 판단됨.
시장전략의 구체성이 다소 부족하다고 판단됨.</v>
          </cell>
        </row>
        <row r="107">
          <cell r="B107">
            <v>20426686</v>
          </cell>
          <cell r="C107" t="str">
            <v>지역기반</v>
          </cell>
          <cell r="D107" t="str">
            <v>정보ㆍ통신3</v>
          </cell>
          <cell r="E107" t="str">
            <v>AI 안전 필터링 및 딥러닝 에이전트 기술이 적용된 소형 크리에이터 커뮤니케이션 플랫폼</v>
          </cell>
          <cell r="F107" t="str">
            <v>250,454,545</v>
          </cell>
          <cell r="G107" t="str">
            <v>2</v>
          </cell>
          <cell r="H107" t="str">
            <v>초기</v>
          </cell>
          <cell r="I107" t="str">
            <v>중장년</v>
          </cell>
          <cell r="J107">
            <v>0</v>
          </cell>
          <cell r="K107">
            <v>8</v>
          </cell>
          <cell r="L107">
            <v>7</v>
          </cell>
          <cell r="M107">
            <v>17</v>
          </cell>
          <cell r="N107">
            <v>17</v>
          </cell>
          <cell r="O107">
            <v>7</v>
          </cell>
          <cell r="P107">
            <v>7</v>
          </cell>
          <cell r="Q107">
            <v>13</v>
          </cell>
          <cell r="R107">
            <v>3</v>
          </cell>
          <cell r="S107">
            <v>79</v>
          </cell>
          <cell r="T107">
            <v>0</v>
          </cell>
          <cell r="U107">
            <v>79</v>
          </cell>
          <cell r="V107">
            <v>61</v>
          </cell>
          <cell r="W107" t="str">
            <v>시장진입대상과 수익구조가 비교적 명확하게 제시되었음.
그리고 사업계획의 방향성은 적절한것으로 판단됨.
시장진입전략의 구체성이 다소 부족하다고 판단됨.</v>
          </cell>
        </row>
        <row r="108">
          <cell r="B108">
            <v>20421076</v>
          </cell>
          <cell r="C108" t="str">
            <v>지역기반</v>
          </cell>
          <cell r="D108" t="str">
            <v>정보ㆍ통신3</v>
          </cell>
          <cell r="E108" t="str">
            <v>꼬리잡기 추론 기반 멀티플랫폼 사회적 추론 게임 ‘귀귀살전’</v>
          </cell>
          <cell r="F108" t="str">
            <v>112,762,452</v>
          </cell>
          <cell r="G108" t="str">
            <v>1</v>
          </cell>
          <cell r="H108" t="str">
            <v>초기</v>
          </cell>
          <cell r="I108" t="str">
            <v>청년</v>
          </cell>
          <cell r="J108">
            <v>0</v>
          </cell>
          <cell r="K108">
            <v>7</v>
          </cell>
          <cell r="L108">
            <v>8</v>
          </cell>
          <cell r="M108">
            <v>15</v>
          </cell>
          <cell r="N108">
            <v>17</v>
          </cell>
          <cell r="O108">
            <v>8</v>
          </cell>
          <cell r="P108">
            <v>7</v>
          </cell>
          <cell r="Q108">
            <v>13</v>
          </cell>
          <cell r="R108">
            <v>4</v>
          </cell>
          <cell r="S108">
            <v>79</v>
          </cell>
          <cell r="T108">
            <v>0</v>
          </cell>
          <cell r="U108">
            <v>79</v>
          </cell>
          <cell r="V108">
            <v>61</v>
          </cell>
          <cell r="W108" t="str">
            <v>시장진입대상과 수익구조가 비교적 명확하게 제시되었음.
그리고 사업계획의 방향성은 적절한것으로 판단됨.
다만, 시장확대전략의 구체성이 다소 부족하다고 판단됨.</v>
          </cell>
        </row>
        <row r="109">
          <cell r="B109">
            <v>20427970</v>
          </cell>
          <cell r="C109" t="str">
            <v>지역기반</v>
          </cell>
          <cell r="D109" t="str">
            <v>정보ㆍ통신3</v>
          </cell>
          <cell r="E109" t="str">
            <v>LLM을 적용한 마케팅 성과 자동 분석 및 리포팅 기능을 제공하는 비즈니스 통합 마케팅 AI 에이전트, 핀즈 그로스</v>
          </cell>
          <cell r="F109" t="str">
            <v>75,000,000</v>
          </cell>
          <cell r="G109" t="str">
            <v>2</v>
          </cell>
          <cell r="H109" t="str">
            <v>초기</v>
          </cell>
          <cell r="I109" t="str">
            <v>청년</v>
          </cell>
          <cell r="J109">
            <v>0</v>
          </cell>
          <cell r="K109">
            <v>7</v>
          </cell>
          <cell r="L109">
            <v>7</v>
          </cell>
          <cell r="M109">
            <v>17</v>
          </cell>
          <cell r="N109">
            <v>17</v>
          </cell>
          <cell r="O109">
            <v>8</v>
          </cell>
          <cell r="P109">
            <v>7</v>
          </cell>
          <cell r="Q109">
            <v>13</v>
          </cell>
          <cell r="R109">
            <v>3</v>
          </cell>
          <cell r="S109">
            <v>79</v>
          </cell>
          <cell r="T109">
            <v>0</v>
          </cell>
          <cell r="U109">
            <v>79</v>
          </cell>
          <cell r="V109">
            <v>61</v>
          </cell>
          <cell r="W109"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10">
          <cell r="B110">
            <v>20401786</v>
          </cell>
          <cell r="C110" t="str">
            <v>지역기반</v>
          </cell>
          <cell r="D110" t="str">
            <v>정보ㆍ통신3</v>
          </cell>
          <cell r="E110" t="str">
            <v>머신비전 전용 데이터합성플랫폼 개발</v>
          </cell>
          <cell r="F110" t="str">
            <v>0</v>
          </cell>
          <cell r="G110" t="str">
            <v>1</v>
          </cell>
          <cell r="H110" t="str">
            <v>초기</v>
          </cell>
          <cell r="I110" t="str">
            <v>중장년</v>
          </cell>
          <cell r="J110">
            <v>0</v>
          </cell>
          <cell r="K110">
            <v>8</v>
          </cell>
          <cell r="L110">
            <v>7</v>
          </cell>
          <cell r="M110">
            <v>17</v>
          </cell>
          <cell r="N110">
            <v>17</v>
          </cell>
          <cell r="O110">
            <v>7</v>
          </cell>
          <cell r="P110">
            <v>7</v>
          </cell>
          <cell r="Q110">
            <v>13</v>
          </cell>
          <cell r="R110">
            <v>3</v>
          </cell>
          <cell r="S110">
            <v>79</v>
          </cell>
          <cell r="T110">
            <v>0</v>
          </cell>
          <cell r="U110">
            <v>79</v>
          </cell>
          <cell r="V110">
            <v>61</v>
          </cell>
          <cell r="W110"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111">
          <cell r="B111">
            <v>20427772</v>
          </cell>
          <cell r="C111" t="str">
            <v>지역기반</v>
          </cell>
          <cell r="D111" t="str">
            <v>정보ㆍ통신3</v>
          </cell>
          <cell r="E111" t="str">
            <v>부동산 매물 탐색의 기획노동 해소를 위한 초실감 체험 거점 설치 및 공인중개사 방문일정 통합관리 플랫폼</v>
          </cell>
          <cell r="F111" t="str">
            <v>13,200,000</v>
          </cell>
          <cell r="G111" t="str">
            <v>1</v>
          </cell>
          <cell r="H111" t="str">
            <v>초기</v>
          </cell>
          <cell r="I111" t="str">
            <v>청년</v>
          </cell>
          <cell r="J111">
            <v>0</v>
          </cell>
          <cell r="K111">
            <v>7</v>
          </cell>
          <cell r="L111">
            <v>7</v>
          </cell>
          <cell r="M111">
            <v>17</v>
          </cell>
          <cell r="N111">
            <v>17</v>
          </cell>
          <cell r="O111">
            <v>8</v>
          </cell>
          <cell r="P111">
            <v>7</v>
          </cell>
          <cell r="Q111">
            <v>13</v>
          </cell>
          <cell r="R111">
            <v>3</v>
          </cell>
          <cell r="S111">
            <v>79</v>
          </cell>
          <cell r="T111">
            <v>0</v>
          </cell>
          <cell r="U111">
            <v>79</v>
          </cell>
          <cell r="V111">
            <v>61</v>
          </cell>
          <cell r="W111"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부동산 한파 및 거래 절벽으로 인해 프롭테크 기업들이 수익성 확보를 위한 신사업 발굴에 사활을 걸고 있으며, 기존 중개 협회와의 갈등 해소도 중요한 변수임.</v>
          </cell>
        </row>
        <row r="112">
          <cell r="B112">
            <v>20414636</v>
          </cell>
          <cell r="C112" t="str">
            <v>지역기반</v>
          </cell>
          <cell r="D112" t="str">
            <v>정보ㆍ통신3</v>
          </cell>
          <cell r="E112" t="str">
            <v>AI 에이전트 기반, 로스터리 카페 생산-구매-재고 통합 운영관리 플랫폼</v>
          </cell>
          <cell r="F112" t="str">
            <v>60,598,131</v>
          </cell>
          <cell r="G112" t="str">
            <v>2</v>
          </cell>
          <cell r="H112" t="str">
            <v>초기</v>
          </cell>
          <cell r="I112" t="str">
            <v>중장년</v>
          </cell>
          <cell r="J112">
            <v>0</v>
          </cell>
          <cell r="K112">
            <v>7</v>
          </cell>
          <cell r="L112">
            <v>7</v>
          </cell>
          <cell r="M112">
            <v>17</v>
          </cell>
          <cell r="N112">
            <v>17</v>
          </cell>
          <cell r="O112">
            <v>7</v>
          </cell>
          <cell r="P112">
            <v>7</v>
          </cell>
          <cell r="Q112">
            <v>13</v>
          </cell>
          <cell r="R112">
            <v>4</v>
          </cell>
          <cell r="S112">
            <v>79</v>
          </cell>
          <cell r="T112">
            <v>0</v>
          </cell>
          <cell r="U112">
            <v>79</v>
          </cell>
          <cell r="V112">
            <v>61</v>
          </cell>
          <cell r="W112"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13">
          <cell r="B113">
            <v>20425300</v>
          </cell>
          <cell r="C113" t="str">
            <v>지역기반</v>
          </cell>
          <cell r="D113" t="str">
            <v>정보ㆍ통신3</v>
          </cell>
          <cell r="E113" t="str">
            <v>단기임대 운영자를 위한 소모품 통합관리 및 자동발주 플랫폼 ‘Whimstay’</v>
          </cell>
          <cell r="F113" t="str">
            <v>3,000,000</v>
          </cell>
          <cell r="G113" t="str">
            <v>0</v>
          </cell>
          <cell r="H113" t="str">
            <v>도약</v>
          </cell>
          <cell r="I113" t="str">
            <v>중장년</v>
          </cell>
          <cell r="J113">
            <v>0</v>
          </cell>
          <cell r="K113">
            <v>8</v>
          </cell>
          <cell r="L113">
            <v>7</v>
          </cell>
          <cell r="M113">
            <v>17</v>
          </cell>
          <cell r="N113">
            <v>16</v>
          </cell>
          <cell r="O113">
            <v>8</v>
          </cell>
          <cell r="P113">
            <v>6</v>
          </cell>
          <cell r="Q113">
            <v>13</v>
          </cell>
          <cell r="R113">
            <v>4</v>
          </cell>
          <cell r="S113">
            <v>79</v>
          </cell>
          <cell r="T113">
            <v>0</v>
          </cell>
          <cell r="U113">
            <v>79</v>
          </cell>
          <cell r="V113">
            <v>61</v>
          </cell>
          <cell r="W113" t="str">
            <v>단기 임대 소모품 관리라는 틈새시장을 겨냥한 사업 목적과 수익 모델은 명확하며, 전반적인 계획의 방향성 또한 적절하게 설계되음. 다만, 현재 매출 및 인력 확보 현황이 미진하여, 계획한 비즈니스 로드맵을 차질 없이 수행할 수 있는 조직 실행력 강화가 시급함.</v>
          </cell>
        </row>
        <row r="114">
          <cell r="B114">
            <v>20426845</v>
          </cell>
          <cell r="C114" t="str">
            <v>지역기반</v>
          </cell>
          <cell r="D114" t="str">
            <v>정보ㆍ통신3</v>
          </cell>
          <cell r="E114" t="str">
            <v>프로야구 팀스피릿 매니저</v>
          </cell>
          <cell r="F114" t="str">
            <v>0</v>
          </cell>
          <cell r="G114" t="str">
            <v>4</v>
          </cell>
          <cell r="H114" t="str">
            <v>도약</v>
          </cell>
          <cell r="I114" t="str">
            <v>중장년</v>
          </cell>
          <cell r="J114">
            <v>0</v>
          </cell>
          <cell r="K114">
            <v>7</v>
          </cell>
          <cell r="L114">
            <v>7</v>
          </cell>
          <cell r="M114">
            <v>17</v>
          </cell>
          <cell r="N114">
            <v>17</v>
          </cell>
          <cell r="O114">
            <v>7</v>
          </cell>
          <cell r="P114">
            <v>7</v>
          </cell>
          <cell r="Q114">
            <v>13</v>
          </cell>
          <cell r="R114">
            <v>4</v>
          </cell>
          <cell r="S114">
            <v>79</v>
          </cell>
          <cell r="T114">
            <v>0</v>
          </cell>
          <cell r="U114">
            <v>79</v>
          </cell>
          <cell r="V114">
            <v>61</v>
          </cell>
          <cell r="W114" t="str">
            <v>시장 진입 대상과 수익 구조가 비교적 명확하게 제시되어, 사업 계획의 전반적인 방향성과 비즈니스 모델의 타당성은 적정한 것으로 판단됨. 다만, 구체적인 시장 규모 산출과 실질적인 고객 검증 자료가 제한적이어서, 제시된 사업 계획의 시장 안착 가능성을 객관적으로 신뢰하기에 다소 아쉬움이 있음.</v>
          </cell>
        </row>
        <row r="115">
          <cell r="B115">
            <v>20425910</v>
          </cell>
          <cell r="C115" t="str">
            <v>지역기반</v>
          </cell>
          <cell r="D115" t="str">
            <v>정보ㆍ통신3</v>
          </cell>
          <cell r="E115" t="str">
            <v>AI 가디언 기반의 의사결정 최적화 및 K_컨텐츠 피지털(Phygital) 플랫폼 :  [ Fruits Galaxy]</v>
          </cell>
          <cell r="F115" t="str">
            <v>44,620,000</v>
          </cell>
          <cell r="G115" t="str">
            <v>0</v>
          </cell>
          <cell r="H115" t="str">
            <v>도약</v>
          </cell>
          <cell r="I115" t="str">
            <v>중장년</v>
          </cell>
          <cell r="J115">
            <v>0</v>
          </cell>
          <cell r="K115">
            <v>8</v>
          </cell>
          <cell r="L115">
            <v>8</v>
          </cell>
          <cell r="M115">
            <v>17</v>
          </cell>
          <cell r="N115">
            <v>16</v>
          </cell>
          <cell r="O115">
            <v>8</v>
          </cell>
          <cell r="P115">
            <v>6</v>
          </cell>
          <cell r="Q115">
            <v>13</v>
          </cell>
          <cell r="R115">
            <v>3</v>
          </cell>
          <cell r="S115">
            <v>79</v>
          </cell>
          <cell r="T115">
            <v>0</v>
          </cell>
          <cell r="U115">
            <v>79</v>
          </cell>
          <cell r="V115">
            <v>61</v>
          </cell>
          <cell r="W115" t="str">
            <v>목표 시장과 수익 구조가 명확히 설정되어, 실제 수익을 창출할 수 있는 사업적 가능성을 확보하였음. 사업 계획의 전반적인 흐름과 방향성이 논리적으로 설계되어 안정적인 추진 기반을 갖추고 있음. 다만, 높은 완성도 대비 세부 실행 방안의 구체성을 보강한다면 사업의 실효성을 더욱 높일 수 있다고 판단됨.</v>
          </cell>
        </row>
        <row r="116">
          <cell r="B116">
            <v>20431373</v>
          </cell>
          <cell r="C116" t="str">
            <v>지역기반</v>
          </cell>
          <cell r="D116" t="str">
            <v>정보ㆍ통신3</v>
          </cell>
          <cell r="E116" t="str">
            <v>AI 시뮬레이션 게임을 통한 아동 청소년 사회정서학습 : Global Mind School</v>
          </cell>
          <cell r="F116" t="str">
            <v>0</v>
          </cell>
          <cell r="G116" t="str">
            <v>0</v>
          </cell>
          <cell r="H116" t="str">
            <v>도약</v>
          </cell>
          <cell r="I116" t="str">
            <v>청년</v>
          </cell>
          <cell r="J116">
            <v>0</v>
          </cell>
          <cell r="K116">
            <v>8</v>
          </cell>
          <cell r="L116">
            <v>7</v>
          </cell>
          <cell r="M116">
            <v>17</v>
          </cell>
          <cell r="N116">
            <v>17</v>
          </cell>
          <cell r="O116">
            <v>7</v>
          </cell>
          <cell r="P116">
            <v>7</v>
          </cell>
          <cell r="Q116">
            <v>13</v>
          </cell>
          <cell r="R116">
            <v>3</v>
          </cell>
          <cell r="S116">
            <v>79</v>
          </cell>
          <cell r="T116">
            <v>0</v>
          </cell>
          <cell r="U116">
            <v>79</v>
          </cell>
          <cell r="V116">
            <v>61</v>
          </cell>
          <cell r="W116"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117">
          <cell r="B117">
            <v>20428504</v>
          </cell>
          <cell r="C117" t="str">
            <v>지역기반</v>
          </cell>
          <cell r="D117" t="str">
            <v>정보ㆍ통신3</v>
          </cell>
          <cell r="E117" t="str">
            <v>AI 기반 취향 분석 기술이 적용된 개인 맞춤형 의류 큐레이션 및 근거리 팝업 유통 서비스</v>
          </cell>
          <cell r="F117" t="str">
            <v>100,000,000</v>
          </cell>
          <cell r="G117" t="str">
            <v>0</v>
          </cell>
          <cell r="H117" t="str">
            <v>도약</v>
          </cell>
          <cell r="I117" t="str">
            <v>중장년</v>
          </cell>
          <cell r="J117">
            <v>0</v>
          </cell>
          <cell r="K117">
            <v>8</v>
          </cell>
          <cell r="L117">
            <v>9</v>
          </cell>
          <cell r="M117">
            <v>16</v>
          </cell>
          <cell r="N117">
            <v>16</v>
          </cell>
          <cell r="O117">
            <v>7</v>
          </cell>
          <cell r="P117">
            <v>6</v>
          </cell>
          <cell r="Q117">
            <v>13</v>
          </cell>
          <cell r="R117">
            <v>4</v>
          </cell>
          <cell r="S117">
            <v>79</v>
          </cell>
          <cell r="T117">
            <v>0</v>
          </cell>
          <cell r="U117">
            <v>79</v>
          </cell>
          <cell r="V117">
            <v>61</v>
          </cell>
          <cell r="W117" t="str">
            <v>목표 시장과 수익 모델이 비교적 명확히 설정되어 사업의 기본적인 수익 창출 가능성을 확보하였음. 다만, 실제 수익으로 연결되는 매출 발생 경로에 대한 논리적 뒷받침이 다소 부족한 것으로 판단됨. 따라서 초기 시장 안착을 위한 진입 전략의 구체성을 보강한다면 사업 계획의 실효성을 더욱 높일 수 있다고 판단됨.</v>
          </cell>
        </row>
        <row r="118">
          <cell r="B118">
            <v>20413241</v>
          </cell>
          <cell r="C118" t="str">
            <v>지역기반</v>
          </cell>
          <cell r="D118" t="str">
            <v>정보ㆍ통신3</v>
          </cell>
          <cell r="E118" t="str">
            <v>모바일 원격 실시간 화재감지인지 기술이 적용된  방송 제어 기능의 AI 스마트 비상방송 시스템</v>
          </cell>
          <cell r="F118" t="str">
            <v>1,068,500,000</v>
          </cell>
          <cell r="G118" t="str">
            <v>9</v>
          </cell>
          <cell r="H118" t="str">
            <v>도약</v>
          </cell>
          <cell r="I118" t="str">
            <v>중장년</v>
          </cell>
          <cell r="J118">
            <v>0</v>
          </cell>
          <cell r="K118">
            <v>9</v>
          </cell>
          <cell r="L118">
            <v>9</v>
          </cell>
          <cell r="M118">
            <v>16</v>
          </cell>
          <cell r="N118">
            <v>16</v>
          </cell>
          <cell r="O118">
            <v>7</v>
          </cell>
          <cell r="P118">
            <v>6</v>
          </cell>
          <cell r="Q118">
            <v>13</v>
          </cell>
          <cell r="R118">
            <v>3</v>
          </cell>
          <cell r="S118">
            <v>79</v>
          </cell>
          <cell r="T118">
            <v>0</v>
          </cell>
          <cell r="U118">
            <v>79</v>
          </cell>
          <cell r="V118">
            <v>61</v>
          </cell>
          <cell r="W118"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119">
          <cell r="B119">
            <v>20427362</v>
          </cell>
          <cell r="C119" t="str">
            <v>지역기반</v>
          </cell>
          <cell r="D119" t="str">
            <v>정보ㆍ통신3</v>
          </cell>
          <cell r="E119" t="str">
            <v>AI 기반 리서치 서비스 솔루션의 사업화 및 수출화</v>
          </cell>
          <cell r="F119" t="str">
            <v>173,549,139</v>
          </cell>
          <cell r="G119" t="str">
            <v>3</v>
          </cell>
          <cell r="H119" t="str">
            <v>도약</v>
          </cell>
          <cell r="I119" t="str">
            <v>청년</v>
          </cell>
          <cell r="J119">
            <v>0</v>
          </cell>
          <cell r="K119">
            <v>8</v>
          </cell>
          <cell r="L119">
            <v>8</v>
          </cell>
          <cell r="M119">
            <v>17</v>
          </cell>
          <cell r="N119">
            <v>17</v>
          </cell>
          <cell r="O119">
            <v>7</v>
          </cell>
          <cell r="P119">
            <v>6</v>
          </cell>
          <cell r="Q119">
            <v>13</v>
          </cell>
          <cell r="R119">
            <v>3</v>
          </cell>
          <cell r="S119">
            <v>79</v>
          </cell>
          <cell r="T119">
            <v>0</v>
          </cell>
          <cell r="U119">
            <v>79</v>
          </cell>
          <cell r="V119">
            <v>61</v>
          </cell>
          <cell r="W119"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120">
          <cell r="B120">
            <v>20414935</v>
          </cell>
          <cell r="C120" t="str">
            <v>지역기반</v>
          </cell>
          <cell r="D120" t="str">
            <v>정보ㆍ통신3</v>
          </cell>
          <cell r="E120" t="str">
            <v>AI 기반 간호인력 커리어 플랫폼 및 병원 HR SaaS 솔루션</v>
          </cell>
          <cell r="F120" t="str">
            <v>30,000,000</v>
          </cell>
          <cell r="G120" t="str">
            <v>1</v>
          </cell>
          <cell r="H120" t="str">
            <v>도약</v>
          </cell>
          <cell r="I120" t="str">
            <v>청년</v>
          </cell>
          <cell r="J120">
            <v>0</v>
          </cell>
          <cell r="K120">
            <v>8</v>
          </cell>
          <cell r="L120">
            <v>10</v>
          </cell>
          <cell r="M120">
            <v>16</v>
          </cell>
          <cell r="N120">
            <v>16</v>
          </cell>
          <cell r="O120">
            <v>7</v>
          </cell>
          <cell r="P120">
            <v>6</v>
          </cell>
          <cell r="Q120">
            <v>13</v>
          </cell>
          <cell r="R120">
            <v>3</v>
          </cell>
          <cell r="S120">
            <v>79</v>
          </cell>
          <cell r="T120">
            <v>0</v>
          </cell>
          <cell r="U120">
            <v>79</v>
          </cell>
          <cell r="V120">
            <v>61</v>
          </cell>
          <cell r="W120" t="str">
            <v>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v>
          </cell>
        </row>
        <row r="121">
          <cell r="B121">
            <v>20426844</v>
          </cell>
          <cell r="C121" t="str">
            <v>지역기반</v>
          </cell>
          <cell r="D121" t="str">
            <v>정보ㆍ통신3</v>
          </cell>
          <cell r="E121" t="str">
            <v>AI를 활용한 드론산업 매칭 마켓플레이스 플랫폼</v>
          </cell>
          <cell r="F121" t="str">
            <v>0</v>
          </cell>
          <cell r="G121" t="str">
            <v>0</v>
          </cell>
          <cell r="H121" t="str">
            <v>예비</v>
          </cell>
          <cell r="I121" t="str">
            <v>청년</v>
          </cell>
          <cell r="J121">
            <v>0</v>
          </cell>
          <cell r="K121">
            <v>7</v>
          </cell>
          <cell r="L121">
            <v>7</v>
          </cell>
          <cell r="M121">
            <v>17</v>
          </cell>
          <cell r="N121">
            <v>17</v>
          </cell>
          <cell r="O121">
            <v>6</v>
          </cell>
          <cell r="P121">
            <v>7</v>
          </cell>
          <cell r="Q121">
            <v>13</v>
          </cell>
          <cell r="R121">
            <v>4</v>
          </cell>
          <cell r="S121">
            <v>78</v>
          </cell>
          <cell r="T121">
            <v>0</v>
          </cell>
          <cell r="U121">
            <v>78</v>
          </cell>
          <cell r="V121">
            <v>114</v>
          </cell>
          <cell r="W121" t="str">
            <v>경쟁사 대비 차별화 요소를 제시한 점은 긍정적으로 평가됨.
다만, 팀 차원의 역할 분담과 핵심 인력구성은 다소 구체성이 부족함.</v>
          </cell>
        </row>
        <row r="122">
          <cell r="B122">
            <v>20422239</v>
          </cell>
          <cell r="C122" t="str">
            <v>지역기반</v>
          </cell>
          <cell r="D122" t="str">
            <v>정보ㆍ통신3</v>
          </cell>
          <cell r="E122" t="str">
            <v>AI 주도 게임 개발·운영 자동화 시스템 및 이를 활용한 게임 시리즈</v>
          </cell>
          <cell r="F122" t="str">
            <v>0</v>
          </cell>
          <cell r="G122" t="str">
            <v>0</v>
          </cell>
          <cell r="H122" t="str">
            <v>예비</v>
          </cell>
          <cell r="I122" t="str">
            <v>청년</v>
          </cell>
          <cell r="J122">
            <v>0</v>
          </cell>
          <cell r="K122">
            <v>7</v>
          </cell>
          <cell r="L122">
            <v>7</v>
          </cell>
          <cell r="M122">
            <v>17</v>
          </cell>
          <cell r="N122">
            <v>16</v>
          </cell>
          <cell r="O122">
            <v>7</v>
          </cell>
          <cell r="P122">
            <v>7</v>
          </cell>
          <cell r="Q122">
            <v>13</v>
          </cell>
          <cell r="R122">
            <v>4</v>
          </cell>
          <cell r="S122">
            <v>78</v>
          </cell>
          <cell r="T122">
            <v>0</v>
          </cell>
          <cell r="U122">
            <v>78</v>
          </cell>
          <cell r="V122">
            <v>114</v>
          </cell>
          <cell r="W122"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23">
          <cell r="B123">
            <v>20431640</v>
          </cell>
          <cell r="C123" t="str">
            <v>지역기반</v>
          </cell>
          <cell r="D123" t="str">
            <v>정보ㆍ통신3</v>
          </cell>
          <cell r="E123" t="str">
            <v>HOME MEAL  : AI매칭기술이 적용된 일상 식사 공유를 통한 글로벌 소셜 다이닝 및 관계 형성 플랫폼</v>
          </cell>
          <cell r="F123" t="str">
            <v>0</v>
          </cell>
          <cell r="G123" t="str">
            <v>0</v>
          </cell>
          <cell r="H123" t="str">
            <v>예비</v>
          </cell>
          <cell r="I123" t="str">
            <v>중장년</v>
          </cell>
          <cell r="J123">
            <v>0</v>
          </cell>
          <cell r="K123">
            <v>7</v>
          </cell>
          <cell r="L123">
            <v>7</v>
          </cell>
          <cell r="M123">
            <v>17</v>
          </cell>
          <cell r="N123">
            <v>17</v>
          </cell>
          <cell r="O123">
            <v>7</v>
          </cell>
          <cell r="P123">
            <v>7</v>
          </cell>
          <cell r="Q123">
            <v>13</v>
          </cell>
          <cell r="R123">
            <v>3</v>
          </cell>
          <cell r="S123">
            <v>78</v>
          </cell>
          <cell r="T123">
            <v>0</v>
          </cell>
          <cell r="U123">
            <v>78</v>
          </cell>
          <cell r="V123">
            <v>114</v>
          </cell>
          <cell r="W123" t="str">
            <v>아이템의 개발 배경과 목표 시장이 명확하게 설정되어 사업의 전반적인 방향성은 
적정하게 판단됨. 다만, 유사한 성격의 서비스를 제공하는 기업들이 이미 다수 존재하므로, 경쟁 서비스와 차별화되는 독보적인 경쟁 우위 확보가 필요함.</v>
          </cell>
        </row>
        <row r="124">
          <cell r="B124">
            <v>20409745</v>
          </cell>
          <cell r="C124" t="str">
            <v>지역기반</v>
          </cell>
          <cell r="D124" t="str">
            <v>정보ㆍ통신3</v>
          </cell>
          <cell r="E124" t="str">
            <v>[K-TOUR] 지자체·기업용 공공/현장데이터 기반 테마지도 자동생성 구독형(SaaS) 플랫폼</v>
          </cell>
          <cell r="F124" t="str">
            <v>0</v>
          </cell>
          <cell r="G124" t="str">
            <v>0</v>
          </cell>
          <cell r="H124" t="str">
            <v>예비</v>
          </cell>
          <cell r="I124" t="str">
            <v>중장년</v>
          </cell>
          <cell r="J124">
            <v>0</v>
          </cell>
          <cell r="K124">
            <v>7</v>
          </cell>
          <cell r="L124">
            <v>7</v>
          </cell>
          <cell r="M124">
            <v>17</v>
          </cell>
          <cell r="N124">
            <v>17</v>
          </cell>
          <cell r="O124">
            <v>7</v>
          </cell>
          <cell r="P124">
            <v>7</v>
          </cell>
          <cell r="Q124">
            <v>12</v>
          </cell>
          <cell r="R124">
            <v>4</v>
          </cell>
          <cell r="S124">
            <v>78</v>
          </cell>
          <cell r="T124">
            <v>0</v>
          </cell>
          <cell r="U124">
            <v>78</v>
          </cell>
          <cell r="V124">
            <v>114</v>
          </cell>
          <cell r="W124" t="str">
            <v xml:space="preserve">아이템의 개발 배경과 목표 시장이 명확하게 설정되어 사업의 전반적인 방향성은 적정하게 판단됨. 다만, 유사한 성격의 플랫폼이 이미 다수 존재하므로, 기존 서비스와 차별화되는 독보적인 경쟁 우위 확보가 필요함. </v>
          </cell>
        </row>
        <row r="125">
          <cell r="B125">
            <v>20409364</v>
          </cell>
          <cell r="C125" t="str">
            <v>지역기반</v>
          </cell>
          <cell r="D125" t="str">
            <v>정보ㆍ통신7</v>
          </cell>
          <cell r="E125" t="str">
            <v>공간정보 기반의 산업현장 안전관리 시스템 개발 및 사업화</v>
          </cell>
          <cell r="F125" t="str">
            <v>0</v>
          </cell>
          <cell r="G125" t="str">
            <v>0</v>
          </cell>
          <cell r="H125" t="str">
            <v>예비</v>
          </cell>
          <cell r="I125" t="str">
            <v>중장년</v>
          </cell>
          <cell r="J125">
            <v>0</v>
          </cell>
          <cell r="K125">
            <v>7</v>
          </cell>
          <cell r="L125">
            <v>7</v>
          </cell>
          <cell r="M125">
            <v>17</v>
          </cell>
          <cell r="N125">
            <v>17</v>
          </cell>
          <cell r="O125">
            <v>7</v>
          </cell>
          <cell r="P125">
            <v>7</v>
          </cell>
          <cell r="Q125">
            <v>13</v>
          </cell>
          <cell r="R125">
            <v>3</v>
          </cell>
          <cell r="S125">
            <v>78</v>
          </cell>
          <cell r="T125">
            <v>0</v>
          </cell>
          <cell r="U125">
            <v>78</v>
          </cell>
          <cell r="V125">
            <v>114</v>
          </cell>
          <cell r="W12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26">
          <cell r="B126">
            <v>20408201</v>
          </cell>
          <cell r="C126" t="str">
            <v>지역기반</v>
          </cell>
          <cell r="D126" t="str">
            <v>정보ㆍ통신3</v>
          </cell>
          <cell r="E126" t="str">
            <v>AI 추천 특허 기반 소비자 요청형 골프 레슨 매칭 플랫폼 “스승님”</v>
          </cell>
          <cell r="F126" t="str">
            <v>7,700,000</v>
          </cell>
          <cell r="G126" t="str">
            <v>1</v>
          </cell>
          <cell r="H126" t="str">
            <v>초기</v>
          </cell>
          <cell r="I126" t="str">
            <v>청년</v>
          </cell>
          <cell r="J126">
            <v>0</v>
          </cell>
          <cell r="K126">
            <v>7</v>
          </cell>
          <cell r="L126">
            <v>7</v>
          </cell>
          <cell r="M126">
            <v>17</v>
          </cell>
          <cell r="N126">
            <v>15</v>
          </cell>
          <cell r="O126">
            <v>7</v>
          </cell>
          <cell r="P126">
            <v>7</v>
          </cell>
          <cell r="Q126">
            <v>13</v>
          </cell>
          <cell r="R126">
            <v>3</v>
          </cell>
          <cell r="S126">
            <v>76</v>
          </cell>
          <cell r="T126">
            <v>2</v>
          </cell>
          <cell r="U126">
            <v>78</v>
          </cell>
          <cell r="V126">
            <v>114</v>
          </cell>
          <cell r="W126"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27">
          <cell r="B127">
            <v>20429021</v>
          </cell>
          <cell r="C127" t="str">
            <v>지역기반</v>
          </cell>
          <cell r="D127" t="str">
            <v>정보ㆍ통신3</v>
          </cell>
          <cell r="E127" t="str">
            <v>기업 분석데이터를 바탕으로 분석형 AI 및 LLM이 적용된 B2B기업 중개플랫폼</v>
          </cell>
          <cell r="F127" t="str">
            <v>0</v>
          </cell>
          <cell r="G127" t="str">
            <v>0</v>
          </cell>
          <cell r="H127" t="str">
            <v>초기</v>
          </cell>
          <cell r="I127" t="str">
            <v>청년</v>
          </cell>
          <cell r="J127">
            <v>0</v>
          </cell>
          <cell r="K127">
            <v>7</v>
          </cell>
          <cell r="L127">
            <v>7</v>
          </cell>
          <cell r="M127">
            <v>17</v>
          </cell>
          <cell r="N127">
            <v>16</v>
          </cell>
          <cell r="O127">
            <v>7</v>
          </cell>
          <cell r="P127">
            <v>7</v>
          </cell>
          <cell r="Q127">
            <v>13</v>
          </cell>
          <cell r="R127">
            <v>4</v>
          </cell>
          <cell r="S127">
            <v>78</v>
          </cell>
          <cell r="T127">
            <v>0</v>
          </cell>
          <cell r="U127">
            <v>78</v>
          </cell>
          <cell r="V127">
            <v>114</v>
          </cell>
          <cell r="W127" t="str">
            <v>시장진입대상과 수익구조가 비교적 명확하게 제시되었음.
그리고 사업계획의 방향성은 적절한것으로 판단됨.
시장진입전략의 구체성이 다소 부족하다고 판단됨.</v>
          </cell>
        </row>
        <row r="128">
          <cell r="B128">
            <v>20427709</v>
          </cell>
          <cell r="C128" t="str">
            <v>지역기반</v>
          </cell>
          <cell r="D128" t="str">
            <v>정보ㆍ통신3</v>
          </cell>
          <cell r="E128" t="str">
            <v>VLM 기반 산업현장 위험상황 이해·판단형 AI 에이전트 안전관리 시스템</v>
          </cell>
          <cell r="F128" t="str">
            <v>248,000,000</v>
          </cell>
          <cell r="G128" t="str">
            <v>4</v>
          </cell>
          <cell r="H128" t="str">
            <v>초기</v>
          </cell>
          <cell r="I128" t="str">
            <v>중장년</v>
          </cell>
          <cell r="J128">
            <v>0</v>
          </cell>
          <cell r="K128">
            <v>8</v>
          </cell>
          <cell r="L128">
            <v>8</v>
          </cell>
          <cell r="M128">
            <v>17</v>
          </cell>
          <cell r="N128">
            <v>16</v>
          </cell>
          <cell r="O128">
            <v>7</v>
          </cell>
          <cell r="P128">
            <v>7</v>
          </cell>
          <cell r="Q128">
            <v>12</v>
          </cell>
          <cell r="R128">
            <v>3</v>
          </cell>
          <cell r="S128">
            <v>78</v>
          </cell>
          <cell r="T128">
            <v>0</v>
          </cell>
          <cell r="U128">
            <v>78</v>
          </cell>
          <cell r="V128">
            <v>114</v>
          </cell>
          <cell r="W128"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29">
          <cell r="B129">
            <v>20408339</v>
          </cell>
          <cell r="C129" t="str">
            <v>지역기반</v>
          </cell>
          <cell r="D129" t="str">
            <v>정보ㆍ통신3</v>
          </cell>
          <cell r="E129" t="str">
            <v>&amp;quot;AI를 활용한 전통주 큐레이션 및 온오프라인  전통주 통합 플랫폼, ‘술며든다’&amp;quot;</v>
          </cell>
          <cell r="F129" t="str">
            <v>50,000,000</v>
          </cell>
          <cell r="G129" t="str">
            <v>1</v>
          </cell>
          <cell r="H129" t="str">
            <v>초기</v>
          </cell>
          <cell r="I129" t="str">
            <v>청년</v>
          </cell>
          <cell r="J129">
            <v>0</v>
          </cell>
          <cell r="K129">
            <v>7</v>
          </cell>
          <cell r="L129">
            <v>7</v>
          </cell>
          <cell r="M129">
            <v>17</v>
          </cell>
          <cell r="N129">
            <v>17</v>
          </cell>
          <cell r="O129">
            <v>7</v>
          </cell>
          <cell r="P129">
            <v>6</v>
          </cell>
          <cell r="Q129">
            <v>13</v>
          </cell>
          <cell r="R129">
            <v>4</v>
          </cell>
          <cell r="S129">
            <v>78</v>
          </cell>
          <cell r="T129">
            <v>0</v>
          </cell>
          <cell r="U129">
            <v>78</v>
          </cell>
          <cell r="V129">
            <v>114</v>
          </cell>
          <cell r="W129"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법적규제, 물류의 난이도, 대형 커머스와의 차별성 등이 리스크 요소라고 판단됨.</v>
          </cell>
        </row>
        <row r="130">
          <cell r="B130">
            <v>20426472</v>
          </cell>
          <cell r="C130" t="str">
            <v>지역기반</v>
          </cell>
          <cell r="D130" t="str">
            <v>정보ㆍ통신3</v>
          </cell>
          <cell r="E130" t="str">
            <v>3000원으로 전자레인지 불균일 가열 해결및 효율을 위한 역산란 제어 모듈</v>
          </cell>
          <cell r="F130" t="str">
            <v>0</v>
          </cell>
          <cell r="G130" t="str">
            <v>0</v>
          </cell>
          <cell r="H130" t="str">
            <v>예비</v>
          </cell>
          <cell r="I130" t="str">
            <v>청년</v>
          </cell>
          <cell r="J130">
            <v>0</v>
          </cell>
          <cell r="K130">
            <v>7</v>
          </cell>
          <cell r="L130">
            <v>7</v>
          </cell>
          <cell r="M130">
            <v>17</v>
          </cell>
          <cell r="N130">
            <v>16</v>
          </cell>
          <cell r="O130">
            <v>7</v>
          </cell>
          <cell r="P130">
            <v>7</v>
          </cell>
          <cell r="Q130">
            <v>13</v>
          </cell>
          <cell r="R130">
            <v>3</v>
          </cell>
          <cell r="S130">
            <v>77</v>
          </cell>
          <cell r="T130">
            <v>0</v>
          </cell>
          <cell r="U130">
            <v>77</v>
          </cell>
          <cell r="V130">
            <v>123</v>
          </cell>
          <cell r="W130"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131">
          <cell r="B131">
            <v>20431972</v>
          </cell>
          <cell r="C131" t="str">
            <v>지역기반</v>
          </cell>
          <cell r="D131" t="str">
            <v>정보ㆍ통신3</v>
          </cell>
          <cell r="E131" t="str">
            <v>ai기반 데이터 운영 인사이트 표준 기능이 포함된 소셜링 플랫폼 pook</v>
          </cell>
          <cell r="F131" t="str">
            <v>0</v>
          </cell>
          <cell r="G131" t="str">
            <v>0</v>
          </cell>
          <cell r="H131" t="str">
            <v>예비</v>
          </cell>
          <cell r="I131" t="str">
            <v>청년</v>
          </cell>
          <cell r="J131">
            <v>0</v>
          </cell>
          <cell r="K131">
            <v>7</v>
          </cell>
          <cell r="L131">
            <v>6</v>
          </cell>
          <cell r="M131">
            <v>17</v>
          </cell>
          <cell r="N131">
            <v>17</v>
          </cell>
          <cell r="O131">
            <v>7</v>
          </cell>
          <cell r="P131">
            <v>7</v>
          </cell>
          <cell r="Q131">
            <v>13</v>
          </cell>
          <cell r="R131">
            <v>3</v>
          </cell>
          <cell r="S131">
            <v>77</v>
          </cell>
          <cell r="T131">
            <v>0</v>
          </cell>
          <cell r="U131">
            <v>77</v>
          </cell>
          <cell r="V131">
            <v>123</v>
          </cell>
          <cell r="W131" t="str">
            <v>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v>
          </cell>
        </row>
        <row r="132">
          <cell r="B132">
            <v>20416698</v>
          </cell>
          <cell r="C132" t="str">
            <v>지역기반</v>
          </cell>
          <cell r="D132" t="str">
            <v>정보ㆍ통신3</v>
          </cell>
          <cell r="E132" t="str">
            <v>개인 투자자가 30초 만에 이해할 수 있는 AI 전자공시 요약·인사이트 구독 앱</v>
          </cell>
          <cell r="F132" t="str">
            <v>0</v>
          </cell>
          <cell r="G132" t="str">
            <v>0</v>
          </cell>
          <cell r="H132" t="str">
            <v>예비</v>
          </cell>
          <cell r="I132" t="str">
            <v>중장년</v>
          </cell>
          <cell r="J132">
            <v>0</v>
          </cell>
          <cell r="K132">
            <v>7</v>
          </cell>
          <cell r="L132">
            <v>7</v>
          </cell>
          <cell r="M132">
            <v>16</v>
          </cell>
          <cell r="N132">
            <v>17</v>
          </cell>
          <cell r="O132">
            <v>7</v>
          </cell>
          <cell r="P132">
            <v>7</v>
          </cell>
          <cell r="Q132">
            <v>13</v>
          </cell>
          <cell r="R132">
            <v>3</v>
          </cell>
          <cell r="S132">
            <v>77</v>
          </cell>
          <cell r="T132">
            <v>0</v>
          </cell>
          <cell r="U132">
            <v>77</v>
          </cell>
          <cell r="V132">
            <v>123</v>
          </cell>
          <cell r="W13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33">
          <cell r="B133">
            <v>20412588</v>
          </cell>
          <cell r="C133" t="str">
            <v>지역기반</v>
          </cell>
          <cell r="D133" t="str">
            <v>정보ㆍ통신3</v>
          </cell>
          <cell r="E133" t="str">
            <v>건강수명 연장을 위한 능동형 AI 기반 초개인화 헬스케어 플랫폼</v>
          </cell>
          <cell r="F133" t="str">
            <v>0</v>
          </cell>
          <cell r="G133" t="str">
            <v>0</v>
          </cell>
          <cell r="H133" t="str">
            <v>예비</v>
          </cell>
          <cell r="I133" t="str">
            <v>중장년</v>
          </cell>
          <cell r="J133">
            <v>0</v>
          </cell>
          <cell r="K133">
            <v>7</v>
          </cell>
          <cell r="L133">
            <v>7</v>
          </cell>
          <cell r="M133">
            <v>16</v>
          </cell>
          <cell r="N133">
            <v>16</v>
          </cell>
          <cell r="O133">
            <v>7</v>
          </cell>
          <cell r="P133">
            <v>8</v>
          </cell>
          <cell r="Q133">
            <v>13</v>
          </cell>
          <cell r="R133">
            <v>3</v>
          </cell>
          <cell r="S133">
            <v>77</v>
          </cell>
          <cell r="T133">
            <v>0</v>
          </cell>
          <cell r="U133">
            <v>77</v>
          </cell>
          <cell r="V133">
            <v>123</v>
          </cell>
          <cell r="W133"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34">
          <cell r="B134">
            <v>20418266</v>
          </cell>
          <cell r="C134" t="str">
            <v>지역기반</v>
          </cell>
          <cell r="D134" t="str">
            <v>정보ㆍ통신3</v>
          </cell>
          <cell r="E134" t="str">
            <v>AI 기반 대화형 주문 실행 시스템 &amp;quot;사이(SAI)&amp;quot;</v>
          </cell>
          <cell r="F134" t="str">
            <v>0</v>
          </cell>
          <cell r="G134" t="str">
            <v>0</v>
          </cell>
          <cell r="H134" t="str">
            <v>예비</v>
          </cell>
          <cell r="I134" t="str">
            <v>중장년</v>
          </cell>
          <cell r="J134">
            <v>0</v>
          </cell>
          <cell r="K134">
            <v>8</v>
          </cell>
          <cell r="L134">
            <v>7</v>
          </cell>
          <cell r="M134">
            <v>17</v>
          </cell>
          <cell r="N134">
            <v>16</v>
          </cell>
          <cell r="O134">
            <v>6</v>
          </cell>
          <cell r="P134">
            <v>7</v>
          </cell>
          <cell r="Q134">
            <v>13</v>
          </cell>
          <cell r="R134">
            <v>3</v>
          </cell>
          <cell r="S134">
            <v>77</v>
          </cell>
          <cell r="T134">
            <v>0</v>
          </cell>
          <cell r="U134">
            <v>77</v>
          </cell>
          <cell r="V134">
            <v>123</v>
          </cell>
          <cell r="W134"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35">
          <cell r="B135">
            <v>20424957</v>
          </cell>
          <cell r="C135" t="str">
            <v>지역기반</v>
          </cell>
          <cell r="D135" t="str">
            <v>정보ㆍ통신3</v>
          </cell>
          <cell r="E135" t="str">
            <v>AI기반 중소 K-beauty 브랜드 글로벌 링크 플랫폼</v>
          </cell>
          <cell r="F135" t="str">
            <v>0</v>
          </cell>
          <cell r="G135" t="str">
            <v>0</v>
          </cell>
          <cell r="H135" t="str">
            <v>예비</v>
          </cell>
          <cell r="I135" t="str">
            <v>중장년</v>
          </cell>
          <cell r="J135">
            <v>0</v>
          </cell>
          <cell r="K135">
            <v>7</v>
          </cell>
          <cell r="L135">
            <v>7</v>
          </cell>
          <cell r="M135">
            <v>16</v>
          </cell>
          <cell r="N135">
            <v>16</v>
          </cell>
          <cell r="O135">
            <v>7</v>
          </cell>
          <cell r="P135">
            <v>6</v>
          </cell>
          <cell r="Q135">
            <v>14</v>
          </cell>
          <cell r="R135">
            <v>4</v>
          </cell>
          <cell r="S135">
            <v>77</v>
          </cell>
          <cell r="T135">
            <v>0</v>
          </cell>
          <cell r="U135">
            <v>77</v>
          </cell>
          <cell r="V135">
            <v>123</v>
          </cell>
          <cell r="W13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36">
          <cell r="B136">
            <v>20426175</v>
          </cell>
          <cell r="C136" t="str">
            <v>지역기반</v>
          </cell>
          <cell r="D136" t="str">
            <v>정보ㆍ통신3</v>
          </cell>
          <cell r="E136" t="str">
            <v>창업아이템명 AI 비전 기반 무인 운영 공간 청소·운영 통합 관리 서비스(Linky)</v>
          </cell>
          <cell r="F136" t="str">
            <v>390,909</v>
          </cell>
          <cell r="G136" t="str">
            <v>1</v>
          </cell>
          <cell r="H136" t="str">
            <v>초기</v>
          </cell>
          <cell r="I136" t="str">
            <v>청년</v>
          </cell>
          <cell r="J136">
            <v>0</v>
          </cell>
          <cell r="K136">
            <v>7</v>
          </cell>
          <cell r="L136">
            <v>7</v>
          </cell>
          <cell r="M136">
            <v>17</v>
          </cell>
          <cell r="N136">
            <v>16</v>
          </cell>
          <cell r="O136">
            <v>7</v>
          </cell>
          <cell r="P136">
            <v>7</v>
          </cell>
          <cell r="Q136">
            <v>13</v>
          </cell>
          <cell r="R136">
            <v>3</v>
          </cell>
          <cell r="S136">
            <v>77</v>
          </cell>
          <cell r="T136">
            <v>0</v>
          </cell>
          <cell r="U136">
            <v>77</v>
          </cell>
          <cell r="V136">
            <v>123</v>
          </cell>
          <cell r="W136" t="str">
            <v>아이템의 개발 배경과 목표 시장이 명확하게 설정되어 사업의 전반적인 방향성은 
적정하게 판단됨. 다만, 유사한 성격의 서비스를 제공하는 경쟁자들이 이미 다수 존재하므로, 차별화되는 독보적인 경쟁 우위 확보가 필요함.</v>
          </cell>
        </row>
        <row r="137">
          <cell r="B137">
            <v>20417374</v>
          </cell>
          <cell r="C137" t="str">
            <v>지역기반</v>
          </cell>
          <cell r="D137" t="str">
            <v>정보ㆍ통신3</v>
          </cell>
          <cell r="E137" t="str">
            <v xml:space="preserve">타투&amp;반영구 시술 산업 위생관리와 시술 기록 관리 플랫폼 서비스 </v>
          </cell>
          <cell r="F137" t="str">
            <v>13,353,000</v>
          </cell>
          <cell r="G137" t="str">
            <v>0</v>
          </cell>
          <cell r="H137" t="str">
            <v>초기</v>
          </cell>
          <cell r="I137" t="str">
            <v>중장년</v>
          </cell>
          <cell r="J137">
            <v>0</v>
          </cell>
          <cell r="K137">
            <v>7</v>
          </cell>
          <cell r="L137">
            <v>7</v>
          </cell>
          <cell r="M137">
            <v>17</v>
          </cell>
          <cell r="N137">
            <v>17</v>
          </cell>
          <cell r="O137">
            <v>6</v>
          </cell>
          <cell r="P137">
            <v>6</v>
          </cell>
          <cell r="Q137">
            <v>13</v>
          </cell>
          <cell r="R137">
            <v>4</v>
          </cell>
          <cell r="S137">
            <v>77</v>
          </cell>
          <cell r="T137">
            <v>0</v>
          </cell>
          <cell r="U137">
            <v>77</v>
          </cell>
          <cell r="V137">
            <v>123</v>
          </cell>
          <cell r="W137" t="str">
            <v>아이템의 개발 배경과 목표 시장이 명확하게 설정되어 사업의 전반적인 방향성은 
적정하게 판단됨. 다만, 데이터 보안 및 민감 정보 리스크 부분에 대한 점이 우려됨.</v>
          </cell>
        </row>
        <row r="138">
          <cell r="B138">
            <v>20419454</v>
          </cell>
          <cell r="C138" t="str">
            <v>지역기반</v>
          </cell>
          <cell r="D138" t="str">
            <v>정보ㆍ통신3</v>
          </cell>
          <cell r="E138" t="str">
            <v>리얼코치 커리어</v>
          </cell>
          <cell r="F138" t="str">
            <v>1,368,021,302</v>
          </cell>
          <cell r="G138" t="str">
            <v>6</v>
          </cell>
          <cell r="H138" t="str">
            <v>초기</v>
          </cell>
          <cell r="I138" t="str">
            <v>청년</v>
          </cell>
          <cell r="J138">
            <v>0</v>
          </cell>
          <cell r="K138">
            <v>7</v>
          </cell>
          <cell r="L138">
            <v>7</v>
          </cell>
          <cell r="M138">
            <v>17</v>
          </cell>
          <cell r="N138">
            <v>17</v>
          </cell>
          <cell r="O138">
            <v>6</v>
          </cell>
          <cell r="P138">
            <v>7</v>
          </cell>
          <cell r="Q138">
            <v>12</v>
          </cell>
          <cell r="R138">
            <v>4</v>
          </cell>
          <cell r="S138">
            <v>77</v>
          </cell>
          <cell r="T138">
            <v>0</v>
          </cell>
          <cell r="U138">
            <v>77</v>
          </cell>
          <cell r="V138">
            <v>123</v>
          </cell>
          <cell r="W138" t="str">
            <v>시장진입대상과 수익구조가 비교적 명확하게 제시되었음.
그리고 사업계획의 방향성은 적절한것으로 판단됨.
시장전략의 구체성이 다소 부족하다고 판단됨.</v>
          </cell>
        </row>
        <row r="139">
          <cell r="B139">
            <v>20417844</v>
          </cell>
          <cell r="C139" t="str">
            <v>지역기반</v>
          </cell>
          <cell r="D139" t="str">
            <v>정보ㆍ통신3</v>
          </cell>
          <cell r="E139" t="str">
            <v>국제 표준 정량 데이터를 학습한 AI 기반 커피 향미 설계 및 원두 공급 · 추출 통합 솔루션, 브루와이(BrewAI)</v>
          </cell>
          <cell r="F139" t="str">
            <v>113,656,206</v>
          </cell>
          <cell r="G139" t="str">
            <v>2</v>
          </cell>
          <cell r="H139" t="str">
            <v>초기</v>
          </cell>
          <cell r="I139" t="str">
            <v>청년</v>
          </cell>
          <cell r="J139">
            <v>0</v>
          </cell>
          <cell r="K139">
            <v>7</v>
          </cell>
          <cell r="L139">
            <v>7</v>
          </cell>
          <cell r="M139">
            <v>18</v>
          </cell>
          <cell r="N139">
            <v>16</v>
          </cell>
          <cell r="O139">
            <v>7</v>
          </cell>
          <cell r="P139">
            <v>6</v>
          </cell>
          <cell r="Q139">
            <v>12</v>
          </cell>
          <cell r="R139">
            <v>4</v>
          </cell>
          <cell r="S139">
            <v>77</v>
          </cell>
          <cell r="T139">
            <v>0</v>
          </cell>
          <cell r="U139">
            <v>77</v>
          </cell>
          <cell r="V139">
            <v>123</v>
          </cell>
          <cell r="W139"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40">
          <cell r="B140">
            <v>20415363</v>
          </cell>
          <cell r="C140" t="str">
            <v>지역기반</v>
          </cell>
          <cell r="D140" t="str">
            <v>정보ㆍ통신3</v>
          </cell>
          <cell r="E140" t="str">
            <v>AI 체형 분석 기반 핏 예측 및 가상 시착 기능이 적용된 패션 커머스 플랫폼</v>
          </cell>
          <cell r="F140" t="str">
            <v>0</v>
          </cell>
          <cell r="G140" t="str">
            <v>0</v>
          </cell>
          <cell r="H140" t="str">
            <v>예비</v>
          </cell>
          <cell r="I140" t="str">
            <v>청년</v>
          </cell>
          <cell r="J140">
            <v>0</v>
          </cell>
          <cell r="K140">
            <v>7</v>
          </cell>
          <cell r="L140">
            <v>7</v>
          </cell>
          <cell r="M140">
            <v>17</v>
          </cell>
          <cell r="N140">
            <v>16</v>
          </cell>
          <cell r="O140">
            <v>7</v>
          </cell>
          <cell r="P140">
            <v>6</v>
          </cell>
          <cell r="Q140">
            <v>13</v>
          </cell>
          <cell r="R140">
            <v>3</v>
          </cell>
          <cell r="S140">
            <v>76</v>
          </cell>
          <cell r="T140">
            <v>0</v>
          </cell>
          <cell r="U140">
            <v>76</v>
          </cell>
          <cell r="V140">
            <v>133</v>
          </cell>
          <cell r="W140"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v>
          </cell>
        </row>
        <row r="141">
          <cell r="B141">
            <v>20402837</v>
          </cell>
          <cell r="C141" t="str">
            <v>지역기반</v>
          </cell>
          <cell r="D141" t="str">
            <v>정보ㆍ통신3</v>
          </cell>
          <cell r="E141" t="str">
            <v>1,024만 시니어(만 65세 이상)를 위한 라이프(병원 동행, 스마트 디바이스 학습 등)개선 어플리케이션</v>
          </cell>
          <cell r="F141" t="str">
            <v>0</v>
          </cell>
          <cell r="G141" t="str">
            <v>0</v>
          </cell>
          <cell r="H141" t="str">
            <v>예비</v>
          </cell>
          <cell r="I141" t="str">
            <v>청년</v>
          </cell>
          <cell r="J141">
            <v>0</v>
          </cell>
          <cell r="K141">
            <v>8</v>
          </cell>
          <cell r="L141">
            <v>7</v>
          </cell>
          <cell r="M141">
            <v>17</v>
          </cell>
          <cell r="N141">
            <v>16</v>
          </cell>
          <cell r="O141">
            <v>6</v>
          </cell>
          <cell r="P141">
            <v>6</v>
          </cell>
          <cell r="Q141">
            <v>13</v>
          </cell>
          <cell r="R141">
            <v>3</v>
          </cell>
          <cell r="S141">
            <v>76</v>
          </cell>
          <cell r="T141">
            <v>0</v>
          </cell>
          <cell r="U141">
            <v>76</v>
          </cell>
          <cell r="V141">
            <v>133</v>
          </cell>
          <cell r="W141"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42">
          <cell r="B142">
            <v>20420684</v>
          </cell>
          <cell r="C142" t="str">
            <v>지역기반</v>
          </cell>
          <cell r="D142" t="str">
            <v>정보ㆍ통신3</v>
          </cell>
          <cell r="E142" t="str">
            <v>플랫폼 기반의 AI를 활용한 통합 미디어 제작 서비스</v>
          </cell>
          <cell r="F142" t="str">
            <v>50,000,000</v>
          </cell>
          <cell r="G142" t="str">
            <v>1</v>
          </cell>
          <cell r="H142" t="str">
            <v>초기</v>
          </cell>
          <cell r="I142" t="str">
            <v>청년</v>
          </cell>
          <cell r="J142">
            <v>0</v>
          </cell>
          <cell r="K142">
            <v>7</v>
          </cell>
          <cell r="L142">
            <v>7</v>
          </cell>
          <cell r="M142">
            <v>16</v>
          </cell>
          <cell r="N142">
            <v>16</v>
          </cell>
          <cell r="O142">
            <v>7</v>
          </cell>
          <cell r="P142">
            <v>7</v>
          </cell>
          <cell r="Q142">
            <v>13</v>
          </cell>
          <cell r="R142">
            <v>3</v>
          </cell>
          <cell r="S142">
            <v>76</v>
          </cell>
          <cell r="T142">
            <v>0</v>
          </cell>
          <cell r="U142">
            <v>76</v>
          </cell>
          <cell r="V142">
            <v>133</v>
          </cell>
          <cell r="W14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43">
          <cell r="B143">
            <v>20429927</v>
          </cell>
          <cell r="C143" t="str">
            <v>지역기반</v>
          </cell>
          <cell r="D143" t="str">
            <v>정보ㆍ통신3</v>
          </cell>
          <cell r="E143" t="str">
            <v>개인 투자자를 위한 실시간 기업 성장성 평가 및 데이터 시각화 솔루션: 스탁랭킹</v>
          </cell>
          <cell r="F143" t="str">
            <v>0</v>
          </cell>
          <cell r="G143" t="str">
            <v>0</v>
          </cell>
          <cell r="H143" t="str">
            <v>예비</v>
          </cell>
          <cell r="I143" t="str">
            <v>중장년</v>
          </cell>
          <cell r="J143">
            <v>0</v>
          </cell>
          <cell r="K143">
            <v>7</v>
          </cell>
          <cell r="L143">
            <v>7</v>
          </cell>
          <cell r="M143">
            <v>15</v>
          </cell>
          <cell r="N143">
            <v>15</v>
          </cell>
          <cell r="O143">
            <v>8</v>
          </cell>
          <cell r="P143">
            <v>6</v>
          </cell>
          <cell r="Q143">
            <v>13</v>
          </cell>
          <cell r="R143">
            <v>3</v>
          </cell>
          <cell r="S143">
            <v>74</v>
          </cell>
          <cell r="T143">
            <v>0</v>
          </cell>
          <cell r="U143">
            <v>74</v>
          </cell>
          <cell r="V143">
            <v>136</v>
          </cell>
          <cell r="W143" t="str">
            <v>시장진입대상과 수익구조가 비교적 명확하게 제시되었음.
다만, 외부자원 활용계획은 아직 다소 미진한것으로 판단됨.</v>
          </cell>
        </row>
        <row r="144">
          <cell r="B144">
            <v>20423304</v>
          </cell>
          <cell r="C144" t="str">
            <v>지역기반</v>
          </cell>
          <cell r="D144" t="str">
            <v>정보ㆍ통신3</v>
          </cell>
          <cell r="E144" t="str">
            <v>[AI 스타일 복제] 기술이 적용된 영상 전문가를 위한  ‘IP자산화’ 및 편집 자동화 엔진</v>
          </cell>
          <cell r="F144" t="str">
            <v>0</v>
          </cell>
          <cell r="G144" t="str">
            <v>0</v>
          </cell>
          <cell r="H144" t="str">
            <v>예비</v>
          </cell>
          <cell r="I144" t="str">
            <v>청년</v>
          </cell>
          <cell r="J144">
            <v>0</v>
          </cell>
          <cell r="K144">
            <v>6</v>
          </cell>
          <cell r="L144">
            <v>6</v>
          </cell>
          <cell r="M144">
            <v>15</v>
          </cell>
          <cell r="N144">
            <v>14</v>
          </cell>
          <cell r="O144">
            <v>6</v>
          </cell>
          <cell r="P144">
            <v>6</v>
          </cell>
          <cell r="Q144">
            <v>13</v>
          </cell>
          <cell r="R144">
            <v>3</v>
          </cell>
          <cell r="S144">
            <v>69</v>
          </cell>
          <cell r="T144">
            <v>2</v>
          </cell>
          <cell r="U144">
            <v>71</v>
          </cell>
          <cell r="V144">
            <v>137</v>
          </cell>
          <cell r="W144" t="str">
            <v>창업아이템의 개발배경과 목적, 목표시장이 명확함. 
사업추진계획의 완성도가 양호함. 
그리고 사업계획의 방향성은 적절한것으로 판단됨.
다만, 외부자원 활용계획은 아직 다소 미진한것으로 판단됨.</v>
          </cell>
        </row>
        <row r="145">
          <cell r="B145">
            <v>20412983</v>
          </cell>
          <cell r="C145" t="str">
            <v>지역기반</v>
          </cell>
          <cell r="D145" t="str">
            <v>정보ㆍ통신3</v>
          </cell>
          <cell r="E145" t="str">
            <v>지능형 데이터 기반의 B2B 건자재 유통 플랫폼</v>
          </cell>
          <cell r="F145" t="str">
            <v>0</v>
          </cell>
          <cell r="G145" t="str">
            <v>0</v>
          </cell>
          <cell r="H145" t="str">
            <v>예비</v>
          </cell>
          <cell r="I145" t="str">
            <v>청년</v>
          </cell>
          <cell r="J145">
            <v>0</v>
          </cell>
          <cell r="K145">
            <v>6</v>
          </cell>
          <cell r="L145">
            <v>6</v>
          </cell>
          <cell r="M145">
            <v>15</v>
          </cell>
          <cell r="N145">
            <v>15</v>
          </cell>
          <cell r="O145">
            <v>6</v>
          </cell>
          <cell r="P145">
            <v>6</v>
          </cell>
          <cell r="Q145">
            <v>12</v>
          </cell>
          <cell r="R145">
            <v>3</v>
          </cell>
          <cell r="S145">
            <v>69</v>
          </cell>
          <cell r="T145">
            <v>2</v>
          </cell>
          <cell r="U145">
            <v>71</v>
          </cell>
          <cell r="V145">
            <v>137</v>
          </cell>
          <cell r="W145"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146">
          <cell r="B146">
            <v>20421286</v>
          </cell>
          <cell r="C146" t="str">
            <v>지역기반</v>
          </cell>
          <cell r="D146" t="str">
            <v>정보ㆍ통신3</v>
          </cell>
          <cell r="E146" t="str">
            <v>스토리를 디자인으로 구현하는 AI 기반 축구 유니폼 플랫폼 (미국/영국 타겟), 센트옵스(Sentoffs.com)</v>
          </cell>
          <cell r="F146" t="str">
            <v>42,201,465</v>
          </cell>
          <cell r="G146" t="str">
            <v>1</v>
          </cell>
          <cell r="H146" t="str">
            <v>초기</v>
          </cell>
          <cell r="I146" t="str">
            <v>중장년</v>
          </cell>
          <cell r="J146">
            <v>0</v>
          </cell>
          <cell r="K146">
            <v>7</v>
          </cell>
          <cell r="L146">
            <v>7</v>
          </cell>
          <cell r="M146">
            <v>16</v>
          </cell>
          <cell r="N146">
            <v>16</v>
          </cell>
          <cell r="O146">
            <v>7</v>
          </cell>
          <cell r="P146">
            <v>7</v>
          </cell>
          <cell r="Q146">
            <v>7</v>
          </cell>
          <cell r="R146">
            <v>3</v>
          </cell>
          <cell r="S146">
            <v>70</v>
          </cell>
          <cell r="T146">
            <v>0</v>
          </cell>
          <cell r="U146">
            <v>70</v>
          </cell>
          <cell r="V146">
            <v>139</v>
          </cell>
          <cell r="W146" t="str">
            <v>아이템의 개발 배경과 목표 시장이 명확하게 설정되어 사업의 전반적인 방향성은 
적정하게 판단됨. 다만, 저작권 문제와 구현품질관리가 가장 큰 숙제일것 같음.</v>
          </cell>
        </row>
        <row r="147">
          <cell r="B147">
            <v>20423064</v>
          </cell>
          <cell r="C147" t="str">
            <v>지역기반</v>
          </cell>
          <cell r="D147" t="str">
            <v>정보ㆍ통신3</v>
          </cell>
          <cell r="E147" t="str">
            <v>생성형 AI 기반 커미션 요청 구조화 기능이 적용된 글로벌 아트 전시·커미션 플랫폼 서비스</v>
          </cell>
          <cell r="F147" t="str">
            <v>0</v>
          </cell>
          <cell r="G147" t="str">
            <v>0</v>
          </cell>
          <cell r="H147" t="str">
            <v>초기</v>
          </cell>
          <cell r="I147" t="str">
            <v>청년</v>
          </cell>
          <cell r="J147">
            <v>0</v>
          </cell>
          <cell r="K147">
            <v>6</v>
          </cell>
          <cell r="L147">
            <v>6</v>
          </cell>
          <cell r="M147">
            <v>15</v>
          </cell>
          <cell r="N147">
            <v>14</v>
          </cell>
          <cell r="O147">
            <v>6</v>
          </cell>
          <cell r="P147">
            <v>5</v>
          </cell>
          <cell r="Q147">
            <v>13</v>
          </cell>
          <cell r="R147">
            <v>3</v>
          </cell>
          <cell r="S147">
            <v>68</v>
          </cell>
          <cell r="T147">
            <v>2</v>
          </cell>
          <cell r="U147">
            <v>70</v>
          </cell>
          <cell r="V147">
            <v>139</v>
          </cell>
          <cell r="W147"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48">
          <cell r="B148">
            <v>20430731</v>
          </cell>
          <cell r="C148" t="str">
            <v>지역기반</v>
          </cell>
          <cell r="D148" t="str">
            <v>정보ㆍ통신3</v>
          </cell>
          <cell r="E148" t="str">
            <v>AI 지원 남성 외모 진단·개인화 관리 솔루션</v>
          </cell>
          <cell r="F148" t="str">
            <v>0</v>
          </cell>
          <cell r="G148" t="str">
            <v>0</v>
          </cell>
          <cell r="H148" t="str">
            <v>예비</v>
          </cell>
          <cell r="I148" t="str">
            <v>청년</v>
          </cell>
          <cell r="J148">
            <v>0</v>
          </cell>
          <cell r="K148">
            <v>6</v>
          </cell>
          <cell r="L148">
            <v>6</v>
          </cell>
          <cell r="M148">
            <v>15</v>
          </cell>
          <cell r="N148">
            <v>15</v>
          </cell>
          <cell r="O148">
            <v>6</v>
          </cell>
          <cell r="P148">
            <v>6</v>
          </cell>
          <cell r="Q148">
            <v>12</v>
          </cell>
          <cell r="R148">
            <v>3</v>
          </cell>
          <cell r="S148">
            <v>69</v>
          </cell>
          <cell r="T148">
            <v>0</v>
          </cell>
          <cell r="U148">
            <v>69</v>
          </cell>
          <cell r="V148">
            <v>141</v>
          </cell>
          <cell r="W148" t="str">
            <v>시장진입대상과 수익구조가 비교적 명확하게 제시되었음.
다만, 시장규모와 고객 검증자료는 다소 제한적으로 제시된것으로 보임.
그리고 사업계획의 방향성은 적절한것으로 판단됨.</v>
          </cell>
        </row>
        <row r="149">
          <cell r="B149">
            <v>20421554</v>
          </cell>
          <cell r="C149" t="str">
            <v>지역기반</v>
          </cell>
          <cell r="D149" t="str">
            <v>정보ㆍ통신3</v>
          </cell>
          <cell r="E149" t="str">
            <v>굿거리, 자진모리, 휘모리 등 한국 장단을 반영한 MusicGen 파인튜닝 AI 기술이 적용된 글로벌 크리에이터 맞춤형 저작권 프리 국악 사운드 생성 플랫폼, K-Gugak Beat</v>
          </cell>
          <cell r="F149" t="str">
            <v>0</v>
          </cell>
          <cell r="G149" t="str">
            <v>0</v>
          </cell>
          <cell r="H149" t="str">
            <v>예비</v>
          </cell>
          <cell r="I149" t="str">
            <v>청년</v>
          </cell>
          <cell r="J149">
            <v>0</v>
          </cell>
          <cell r="K149">
            <v>6</v>
          </cell>
          <cell r="L149">
            <v>6</v>
          </cell>
          <cell r="M149">
            <v>14</v>
          </cell>
          <cell r="N149">
            <v>15</v>
          </cell>
          <cell r="O149">
            <v>6</v>
          </cell>
          <cell r="P149">
            <v>6</v>
          </cell>
          <cell r="Q149">
            <v>13</v>
          </cell>
          <cell r="R149">
            <v>3</v>
          </cell>
          <cell r="S149">
            <v>69</v>
          </cell>
          <cell r="T149">
            <v>0</v>
          </cell>
          <cell r="U149">
            <v>69</v>
          </cell>
          <cell r="V149">
            <v>141</v>
          </cell>
          <cell r="W149" t="str">
            <v>아이템의 기술 개요와 개발방향은 이해하기 쉽게 작성되었음.
그리고 사업계획의 방향성은 적절한것으로 판단됨.
시장진입전략의 구체성이 다소 부족하다고 판단됨.</v>
          </cell>
        </row>
        <row r="150">
          <cell r="B150">
            <v>20427707</v>
          </cell>
          <cell r="C150" t="str">
            <v>지역기반</v>
          </cell>
          <cell r="D150" t="str">
            <v>정보ㆍ통신3</v>
          </cell>
          <cell r="E150" t="str">
            <v>결심이 습관이 되는 여정, ROUTE (운동 습관 형성 앱 플랫폼)</v>
          </cell>
          <cell r="F150" t="str">
            <v>0</v>
          </cell>
          <cell r="G150" t="str">
            <v>0</v>
          </cell>
          <cell r="H150" t="str">
            <v>예비</v>
          </cell>
          <cell r="I150" t="str">
            <v>청년</v>
          </cell>
          <cell r="J150">
            <v>0</v>
          </cell>
          <cell r="K150">
            <v>6</v>
          </cell>
          <cell r="L150">
            <v>6</v>
          </cell>
          <cell r="M150">
            <v>13</v>
          </cell>
          <cell r="N150">
            <v>13</v>
          </cell>
          <cell r="O150">
            <v>7</v>
          </cell>
          <cell r="P150">
            <v>6</v>
          </cell>
          <cell r="Q150">
            <v>14</v>
          </cell>
          <cell r="R150">
            <v>4</v>
          </cell>
          <cell r="S150">
            <v>69</v>
          </cell>
          <cell r="T150">
            <v>0</v>
          </cell>
          <cell r="U150">
            <v>69</v>
          </cell>
          <cell r="V150">
            <v>141</v>
          </cell>
          <cell r="W150"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51">
          <cell r="B151">
            <v>20412366</v>
          </cell>
          <cell r="C151" t="str">
            <v>지역기반</v>
          </cell>
          <cell r="D151" t="str">
            <v>정보ㆍ통신3</v>
          </cell>
          <cell r="E151" t="str">
            <v>창작 네트워크를 통한 아트 이커머스 플랫폼</v>
          </cell>
          <cell r="F151" t="str">
            <v>0</v>
          </cell>
          <cell r="G151" t="str">
            <v>0</v>
          </cell>
          <cell r="H151" t="str">
            <v>예비</v>
          </cell>
          <cell r="I151" t="str">
            <v>청년</v>
          </cell>
          <cell r="J151">
            <v>0</v>
          </cell>
          <cell r="K151">
            <v>7</v>
          </cell>
          <cell r="L151">
            <v>7</v>
          </cell>
          <cell r="M151">
            <v>13</v>
          </cell>
          <cell r="N151">
            <v>13</v>
          </cell>
          <cell r="O151">
            <v>6</v>
          </cell>
          <cell r="P151">
            <v>6</v>
          </cell>
          <cell r="Q151">
            <v>14</v>
          </cell>
          <cell r="R151">
            <v>3</v>
          </cell>
          <cell r="S151">
            <v>69</v>
          </cell>
          <cell r="T151">
            <v>0</v>
          </cell>
          <cell r="U151">
            <v>69</v>
          </cell>
          <cell r="V151">
            <v>141</v>
          </cell>
          <cell r="W151" t="str">
            <v>사업의 목적과 타당성은 명확하나 팀원 간의 구체적인 역할 분담과 핵심 인력 구성이 미비하여 사업의 실행력 측면에서 보완이 시급해 보임.
또한, 외부 자원 및 네트워크 활용 계획이 구체적이지 않아 실질적인 사업화로 이어지기에는 다소 아쉬움이 있음.</v>
          </cell>
        </row>
        <row r="152">
          <cell r="B152">
            <v>20425535</v>
          </cell>
          <cell r="C152" t="str">
            <v>지역기반</v>
          </cell>
          <cell r="D152" t="str">
            <v>정보ㆍ통신3</v>
          </cell>
          <cell r="E152" t="str">
            <v>ECHO</v>
          </cell>
          <cell r="F152" t="str">
            <v>0</v>
          </cell>
          <cell r="G152" t="str">
            <v>0</v>
          </cell>
          <cell r="H152" t="str">
            <v>예비</v>
          </cell>
          <cell r="I152" t="str">
            <v>청년</v>
          </cell>
          <cell r="J152">
            <v>0</v>
          </cell>
          <cell r="K152">
            <v>6</v>
          </cell>
          <cell r="L152">
            <v>7</v>
          </cell>
          <cell r="M152">
            <v>12</v>
          </cell>
          <cell r="N152">
            <v>14</v>
          </cell>
          <cell r="O152">
            <v>7</v>
          </cell>
          <cell r="P152">
            <v>8</v>
          </cell>
          <cell r="Q152">
            <v>12</v>
          </cell>
          <cell r="R152">
            <v>3</v>
          </cell>
          <cell r="S152">
            <v>69</v>
          </cell>
          <cell r="T152">
            <v>0</v>
          </cell>
          <cell r="U152">
            <v>69</v>
          </cell>
          <cell r="V152">
            <v>141</v>
          </cell>
          <cell r="W152"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v>
          </cell>
        </row>
        <row r="153">
          <cell r="B153">
            <v>20401903</v>
          </cell>
          <cell r="C153" t="str">
            <v>지역기반</v>
          </cell>
          <cell r="D153" t="str">
            <v>정보ㆍ통신3</v>
          </cell>
          <cell r="E153" t="str">
            <v>반복구매/리텐션 CRM 자동화 기술 적용된 주간 식생활 운영형 공동구매 서비스 개발</v>
          </cell>
          <cell r="F153" t="str">
            <v>0</v>
          </cell>
          <cell r="G153" t="str">
            <v>0</v>
          </cell>
          <cell r="H153" t="str">
            <v>예비</v>
          </cell>
          <cell r="I153" t="str">
            <v>중장년</v>
          </cell>
          <cell r="J153">
            <v>0</v>
          </cell>
          <cell r="K153">
            <v>6</v>
          </cell>
          <cell r="L153">
            <v>7</v>
          </cell>
          <cell r="M153">
            <v>12</v>
          </cell>
          <cell r="N153">
            <v>14</v>
          </cell>
          <cell r="O153">
            <v>7</v>
          </cell>
          <cell r="P153">
            <v>8</v>
          </cell>
          <cell r="Q153">
            <v>12</v>
          </cell>
          <cell r="R153">
            <v>3</v>
          </cell>
          <cell r="S153">
            <v>69</v>
          </cell>
          <cell r="T153">
            <v>0</v>
          </cell>
          <cell r="U153">
            <v>69</v>
          </cell>
          <cell r="V153">
            <v>141</v>
          </cell>
          <cell r="W153"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v>
          </cell>
        </row>
        <row r="154">
          <cell r="B154">
            <v>20415508</v>
          </cell>
          <cell r="C154" t="str">
            <v>지역기반</v>
          </cell>
          <cell r="D154" t="str">
            <v>정보ㆍ통신3</v>
          </cell>
          <cell r="E154" t="str">
            <v>특수교육 전문가가 설계한 구조화 프롬프트 기반 발달장애 아동 AI IEP 자동 생성 및 복지 바우처 맞춤 큐레이션 통합 SaaS 플랫폼 아이누리</v>
          </cell>
          <cell r="F154" t="str">
            <v>0</v>
          </cell>
          <cell r="G154" t="str">
            <v>0</v>
          </cell>
          <cell r="H154" t="str">
            <v>예비</v>
          </cell>
          <cell r="I154" t="str">
            <v>청년</v>
          </cell>
          <cell r="J154">
            <v>0</v>
          </cell>
          <cell r="K154">
            <v>6</v>
          </cell>
          <cell r="L154">
            <v>6</v>
          </cell>
          <cell r="M154">
            <v>15</v>
          </cell>
          <cell r="N154">
            <v>14</v>
          </cell>
          <cell r="O154">
            <v>6</v>
          </cell>
          <cell r="P154">
            <v>6</v>
          </cell>
          <cell r="Q154">
            <v>13</v>
          </cell>
          <cell r="R154">
            <v>3</v>
          </cell>
          <cell r="S154">
            <v>69</v>
          </cell>
          <cell r="T154">
            <v>0</v>
          </cell>
          <cell r="U154">
            <v>69</v>
          </cell>
          <cell r="V154">
            <v>141</v>
          </cell>
          <cell r="W154"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v>
          </cell>
        </row>
        <row r="155">
          <cell r="B155">
            <v>20422751</v>
          </cell>
          <cell r="C155" t="str">
            <v>지역기반</v>
          </cell>
          <cell r="D155" t="str">
            <v>정보ㆍ통신3</v>
          </cell>
          <cell r="E155" t="str">
            <v>생성형 AI 기반 다국어 멀티포맷 콘텐츠 스튜디오 '루멘'</v>
          </cell>
          <cell r="F155" t="str">
            <v>0</v>
          </cell>
          <cell r="G155" t="str">
            <v>0</v>
          </cell>
          <cell r="H155" t="str">
            <v>예비</v>
          </cell>
          <cell r="I155" t="str">
            <v>중장년</v>
          </cell>
          <cell r="J155">
            <v>0</v>
          </cell>
          <cell r="K155">
            <v>6</v>
          </cell>
          <cell r="L155">
            <v>6</v>
          </cell>
          <cell r="M155">
            <v>15</v>
          </cell>
          <cell r="N155">
            <v>14</v>
          </cell>
          <cell r="O155">
            <v>6</v>
          </cell>
          <cell r="P155">
            <v>7</v>
          </cell>
          <cell r="Q155">
            <v>12</v>
          </cell>
          <cell r="R155">
            <v>3</v>
          </cell>
          <cell r="S155">
            <v>69</v>
          </cell>
          <cell r="T155">
            <v>0</v>
          </cell>
          <cell r="U155">
            <v>69</v>
          </cell>
          <cell r="V155">
            <v>141</v>
          </cell>
          <cell r="W155"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56">
          <cell r="B156">
            <v>20415297</v>
          </cell>
          <cell r="C156" t="str">
            <v>지역기반</v>
          </cell>
          <cell r="D156" t="str">
            <v>정보ㆍ통신3</v>
          </cell>
          <cell r="E156" t="str">
            <v>AI 기반 글로벌 유통 자동화 시스템</v>
          </cell>
          <cell r="F156" t="str">
            <v>0</v>
          </cell>
          <cell r="G156" t="str">
            <v>0</v>
          </cell>
          <cell r="H156" t="str">
            <v>예비</v>
          </cell>
          <cell r="I156" t="str">
            <v>중장년</v>
          </cell>
          <cell r="J156">
            <v>0</v>
          </cell>
          <cell r="K156">
            <v>6</v>
          </cell>
          <cell r="L156">
            <v>6</v>
          </cell>
          <cell r="M156">
            <v>15</v>
          </cell>
          <cell r="N156">
            <v>15</v>
          </cell>
          <cell r="O156">
            <v>6</v>
          </cell>
          <cell r="P156">
            <v>6</v>
          </cell>
          <cell r="Q156">
            <v>12</v>
          </cell>
          <cell r="R156">
            <v>3</v>
          </cell>
          <cell r="S156">
            <v>69</v>
          </cell>
          <cell r="T156">
            <v>0</v>
          </cell>
          <cell r="U156">
            <v>69</v>
          </cell>
          <cell r="V156">
            <v>141</v>
          </cell>
          <cell r="W156"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57">
          <cell r="B157">
            <v>20424672</v>
          </cell>
          <cell r="C157" t="str">
            <v>지역기반</v>
          </cell>
          <cell r="D157" t="str">
            <v>정보ㆍ통신3</v>
          </cell>
          <cell r="E157" t="str">
            <v>MOVE RE</v>
          </cell>
          <cell r="F157" t="str">
            <v>0</v>
          </cell>
          <cell r="G157" t="str">
            <v>0</v>
          </cell>
          <cell r="H157" t="str">
            <v>예비</v>
          </cell>
          <cell r="I157" t="str">
            <v>청년</v>
          </cell>
          <cell r="J157">
            <v>0</v>
          </cell>
          <cell r="K157">
            <v>6</v>
          </cell>
          <cell r="L157">
            <v>6</v>
          </cell>
          <cell r="M157">
            <v>15</v>
          </cell>
          <cell r="N157">
            <v>15</v>
          </cell>
          <cell r="O157">
            <v>5</v>
          </cell>
          <cell r="P157">
            <v>5</v>
          </cell>
          <cell r="Q157">
            <v>12</v>
          </cell>
          <cell r="R157">
            <v>3</v>
          </cell>
          <cell r="S157">
            <v>67</v>
          </cell>
          <cell r="T157">
            <v>2</v>
          </cell>
          <cell r="U157">
            <v>69</v>
          </cell>
          <cell r="V157">
            <v>141</v>
          </cell>
          <cell r="W157"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58">
          <cell r="B158">
            <v>20413721</v>
          </cell>
          <cell r="C158" t="str">
            <v>지역기반</v>
          </cell>
          <cell r="D158" t="str">
            <v>정보ㆍ통신3</v>
          </cell>
          <cell r="E158" t="str">
            <v>실사 촬영 소스 기반 AI 비디오 생성 기술이 적용된, 예산 30% 절감 및 하이엔드 시네마틱 CG 혜택을 제공하는 B2G B2B 맞춤형 영상 제작 서비스</v>
          </cell>
          <cell r="F158" t="str">
            <v>0</v>
          </cell>
          <cell r="G158" t="str">
            <v>0</v>
          </cell>
          <cell r="H158" t="str">
            <v>예비</v>
          </cell>
          <cell r="I158" t="str">
            <v>청년</v>
          </cell>
          <cell r="J158">
            <v>0</v>
          </cell>
          <cell r="K158">
            <v>6</v>
          </cell>
          <cell r="L158">
            <v>6</v>
          </cell>
          <cell r="M158">
            <v>15</v>
          </cell>
          <cell r="N158">
            <v>15</v>
          </cell>
          <cell r="O158">
            <v>6</v>
          </cell>
          <cell r="P158">
            <v>6</v>
          </cell>
          <cell r="Q158">
            <v>12</v>
          </cell>
          <cell r="R158">
            <v>3</v>
          </cell>
          <cell r="S158">
            <v>69</v>
          </cell>
          <cell r="T158">
            <v>0</v>
          </cell>
          <cell r="U158">
            <v>69</v>
          </cell>
          <cell r="V158">
            <v>141</v>
          </cell>
          <cell r="W158"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59">
          <cell r="B159">
            <v>20414823</v>
          </cell>
          <cell r="C159" t="str">
            <v>지역기반</v>
          </cell>
          <cell r="D159" t="str">
            <v>정보ㆍ통신3</v>
          </cell>
          <cell r="E159" t="str">
            <v>스크린골프 소상공인의 고객 데이터 기반 CRM·예약·매출경영 통합 플랫폼</v>
          </cell>
          <cell r="F159" t="str">
            <v>0</v>
          </cell>
          <cell r="G159" t="str">
            <v>0</v>
          </cell>
          <cell r="H159" t="str">
            <v>예비</v>
          </cell>
          <cell r="I159" t="str">
            <v>중장년</v>
          </cell>
          <cell r="J159">
            <v>0</v>
          </cell>
          <cell r="K159">
            <v>7</v>
          </cell>
          <cell r="L159">
            <v>7</v>
          </cell>
          <cell r="M159">
            <v>13</v>
          </cell>
          <cell r="N159">
            <v>13</v>
          </cell>
          <cell r="O159">
            <v>7</v>
          </cell>
          <cell r="P159">
            <v>6</v>
          </cell>
          <cell r="Q159">
            <v>13</v>
          </cell>
          <cell r="R159">
            <v>3</v>
          </cell>
          <cell r="S159">
            <v>69</v>
          </cell>
          <cell r="T159">
            <v>0</v>
          </cell>
          <cell r="U159">
            <v>69</v>
          </cell>
          <cell r="V159">
            <v>141</v>
          </cell>
          <cell r="W159" t="str">
            <v>아이템의 개발 배경과 목표 시장이 명확하게 설정되어 사업의 전반적인 방향성은 
적정하게 판단됨. 다만, 업종이 다르다고 해도 유사한 성격의 경쟁제품을 생산하는
 기업들이 이미 다수 존재하므로, 경쟁 제품과 차별화되는 독보적인 경쟁 우위 확보가 필요함.</v>
          </cell>
        </row>
        <row r="160">
          <cell r="B160">
            <v>20439498</v>
          </cell>
          <cell r="C160" t="str">
            <v>지역기반</v>
          </cell>
          <cell r="D160" t="str">
            <v>정보ㆍ통신3</v>
          </cell>
          <cell r="E160" t="str">
            <v>한국어 교원 피드백 결합형 AI 실전 말하기 한국어 학습 서비스</v>
          </cell>
          <cell r="F160" t="str">
            <v>0</v>
          </cell>
          <cell r="G160" t="str">
            <v>0</v>
          </cell>
          <cell r="H160" t="str">
            <v>예비</v>
          </cell>
          <cell r="I160" t="str">
            <v>청년</v>
          </cell>
          <cell r="J160">
            <v>0</v>
          </cell>
          <cell r="K160">
            <v>6</v>
          </cell>
          <cell r="L160">
            <v>6</v>
          </cell>
          <cell r="M160">
            <v>15</v>
          </cell>
          <cell r="N160">
            <v>15</v>
          </cell>
          <cell r="O160">
            <v>6</v>
          </cell>
          <cell r="P160">
            <v>6</v>
          </cell>
          <cell r="Q160">
            <v>12</v>
          </cell>
          <cell r="R160">
            <v>3</v>
          </cell>
          <cell r="S160">
            <v>69</v>
          </cell>
          <cell r="T160">
            <v>0</v>
          </cell>
          <cell r="U160">
            <v>69</v>
          </cell>
          <cell r="V160">
            <v>141</v>
          </cell>
          <cell r="W160"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161">
          <cell r="B161">
            <v>20415825</v>
          </cell>
          <cell r="C161" t="str">
            <v>지역기반</v>
          </cell>
          <cell r="D161" t="str">
            <v>정보ㆍ통신3</v>
          </cell>
          <cell r="E161" t="str">
            <v>위성·공공데이터 기반 도시 열환경 위험 분석 및 정책 의사결정 지원 플랫폼 “HeatTwin”</v>
          </cell>
          <cell r="F161" t="str">
            <v>0</v>
          </cell>
          <cell r="G161" t="str">
            <v>0</v>
          </cell>
          <cell r="H161" t="str">
            <v>예비</v>
          </cell>
          <cell r="I161" t="str">
            <v>중장년</v>
          </cell>
          <cell r="J161">
            <v>0</v>
          </cell>
          <cell r="K161">
            <v>6</v>
          </cell>
          <cell r="L161">
            <v>6</v>
          </cell>
          <cell r="M161">
            <v>15</v>
          </cell>
          <cell r="N161">
            <v>15</v>
          </cell>
          <cell r="O161">
            <v>7</v>
          </cell>
          <cell r="P161">
            <v>7</v>
          </cell>
          <cell r="Q161">
            <v>10</v>
          </cell>
          <cell r="R161">
            <v>3</v>
          </cell>
          <cell r="S161">
            <v>69</v>
          </cell>
          <cell r="T161">
            <v>0</v>
          </cell>
          <cell r="U161">
            <v>69</v>
          </cell>
          <cell r="V161">
            <v>141</v>
          </cell>
          <cell r="W161" t="str">
            <v xml:space="preserve">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 </v>
          </cell>
        </row>
        <row r="162">
          <cell r="B162">
            <v>20427423</v>
          </cell>
          <cell r="C162" t="str">
            <v>지역기반</v>
          </cell>
          <cell r="D162" t="str">
            <v>정보ㆍ통신3</v>
          </cell>
          <cell r="E162" t="str">
            <v xml:space="preserve">레바트(LEVART): 인바운드 관광 공급망 데이터 자산화를 위한  AI 기반 견적 자동화 및 B2B DX 통합 플랫폼 </v>
          </cell>
          <cell r="F162" t="str">
            <v>0</v>
          </cell>
          <cell r="G162" t="str">
            <v>0</v>
          </cell>
          <cell r="H162" t="str">
            <v>예비</v>
          </cell>
          <cell r="I162" t="str">
            <v>중장년</v>
          </cell>
          <cell r="J162">
            <v>0</v>
          </cell>
          <cell r="K162">
            <v>6</v>
          </cell>
          <cell r="L162">
            <v>6</v>
          </cell>
          <cell r="M162">
            <v>14</v>
          </cell>
          <cell r="N162">
            <v>14</v>
          </cell>
          <cell r="O162">
            <v>6</v>
          </cell>
          <cell r="P162">
            <v>7</v>
          </cell>
          <cell r="Q162">
            <v>13</v>
          </cell>
          <cell r="R162">
            <v>3</v>
          </cell>
          <cell r="S162">
            <v>69</v>
          </cell>
          <cell r="T162">
            <v>0</v>
          </cell>
          <cell r="U162">
            <v>69</v>
          </cell>
          <cell r="V162">
            <v>141</v>
          </cell>
          <cell r="W16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63">
          <cell r="B163">
            <v>20406311</v>
          </cell>
          <cell r="C163" t="str">
            <v>지역기반</v>
          </cell>
          <cell r="D163" t="str">
            <v>정보ㆍ통신3</v>
          </cell>
          <cell r="E163" t="str">
            <v>AI 성분 분석 기술이 적용된 반려묘 맞춤 사료/간식 큐레이션 플랫폼 inPAWmation</v>
          </cell>
          <cell r="F163" t="str">
            <v>0</v>
          </cell>
          <cell r="G163" t="str">
            <v>0</v>
          </cell>
          <cell r="H163" t="str">
            <v>예비</v>
          </cell>
          <cell r="I163" t="str">
            <v>청년</v>
          </cell>
          <cell r="J163">
            <v>0</v>
          </cell>
          <cell r="K163">
            <v>6</v>
          </cell>
          <cell r="L163">
            <v>6</v>
          </cell>
          <cell r="M163">
            <v>14</v>
          </cell>
          <cell r="N163">
            <v>14</v>
          </cell>
          <cell r="O163">
            <v>6</v>
          </cell>
          <cell r="P163">
            <v>7</v>
          </cell>
          <cell r="Q163">
            <v>13</v>
          </cell>
          <cell r="R163">
            <v>3</v>
          </cell>
          <cell r="S163">
            <v>69</v>
          </cell>
          <cell r="T163">
            <v>0</v>
          </cell>
          <cell r="U163">
            <v>69</v>
          </cell>
          <cell r="V163">
            <v>141</v>
          </cell>
          <cell r="W163"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64">
          <cell r="B164">
            <v>20419016</v>
          </cell>
          <cell r="C164" t="str">
            <v>지역기반</v>
          </cell>
          <cell r="D164" t="str">
            <v>정보ㆍ통신3</v>
          </cell>
          <cell r="E164" t="str">
            <v>행동·성향 데이터 기반 AI 분석으로 효율적인 관계 형성을 돕는 맞춤형 커뮤니티 서비스, U,ram(유람) - Universe, Report About Me</v>
          </cell>
          <cell r="F164" t="str">
            <v>0</v>
          </cell>
          <cell r="G164" t="str">
            <v>0</v>
          </cell>
          <cell r="H164" t="str">
            <v>예비</v>
          </cell>
          <cell r="I164" t="str">
            <v>청년</v>
          </cell>
          <cell r="J164">
            <v>0</v>
          </cell>
          <cell r="K164">
            <v>6</v>
          </cell>
          <cell r="L164">
            <v>6</v>
          </cell>
          <cell r="M164">
            <v>15</v>
          </cell>
          <cell r="N164">
            <v>15</v>
          </cell>
          <cell r="O164">
            <v>6</v>
          </cell>
          <cell r="P164">
            <v>7</v>
          </cell>
          <cell r="Q164">
            <v>12</v>
          </cell>
          <cell r="R164">
            <v>2</v>
          </cell>
          <cell r="S164">
            <v>69</v>
          </cell>
          <cell r="T164">
            <v>0</v>
          </cell>
          <cell r="U164">
            <v>69</v>
          </cell>
          <cell r="V164">
            <v>141</v>
          </cell>
          <cell r="W164"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v>
          </cell>
        </row>
        <row r="165">
          <cell r="B165">
            <v>20425198</v>
          </cell>
          <cell r="C165" t="str">
            <v>지역기반</v>
          </cell>
          <cell r="D165" t="str">
            <v>정보ㆍ통신3</v>
          </cell>
          <cell r="E165" t="str">
            <v>마이크로 포토 스팟 공유 및 오버레이 인증샷 가이드 플랫폼 모바일 앱 개발</v>
          </cell>
          <cell r="F165" t="str">
            <v>0</v>
          </cell>
          <cell r="G165" t="str">
            <v>0</v>
          </cell>
          <cell r="H165" t="str">
            <v>예비</v>
          </cell>
          <cell r="I165" t="str">
            <v>청년</v>
          </cell>
          <cell r="J165">
            <v>0</v>
          </cell>
          <cell r="K165">
            <v>7</v>
          </cell>
          <cell r="L165">
            <v>7</v>
          </cell>
          <cell r="M165">
            <v>14</v>
          </cell>
          <cell r="N165">
            <v>14</v>
          </cell>
          <cell r="O165">
            <v>6</v>
          </cell>
          <cell r="P165">
            <v>6</v>
          </cell>
          <cell r="Q165">
            <v>10</v>
          </cell>
          <cell r="R165">
            <v>3</v>
          </cell>
          <cell r="S165">
            <v>67</v>
          </cell>
          <cell r="T165">
            <v>2</v>
          </cell>
          <cell r="U165">
            <v>69</v>
          </cell>
          <cell r="V165">
            <v>141</v>
          </cell>
          <cell r="W16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66">
          <cell r="B166">
            <v>20417194</v>
          </cell>
          <cell r="C166" t="str">
            <v>지역기반</v>
          </cell>
          <cell r="D166" t="str">
            <v>정보ㆍ통신3</v>
          </cell>
          <cell r="E166" t="str">
            <v>AI 기반 공간 맞춤형 아트워크 큐레이팅·프린팅 서비스</v>
          </cell>
          <cell r="F166" t="str">
            <v>0</v>
          </cell>
          <cell r="G166" t="str">
            <v>0</v>
          </cell>
          <cell r="H166" t="str">
            <v>예비</v>
          </cell>
          <cell r="I166" t="str">
            <v>청년</v>
          </cell>
          <cell r="J166">
            <v>0</v>
          </cell>
          <cell r="K166">
            <v>6</v>
          </cell>
          <cell r="L166">
            <v>6</v>
          </cell>
          <cell r="M166">
            <v>15</v>
          </cell>
          <cell r="N166">
            <v>16</v>
          </cell>
          <cell r="O166">
            <v>5</v>
          </cell>
          <cell r="P166">
            <v>6</v>
          </cell>
          <cell r="Q166">
            <v>12</v>
          </cell>
          <cell r="R166">
            <v>3</v>
          </cell>
          <cell r="S166">
            <v>69</v>
          </cell>
          <cell r="T166">
            <v>0</v>
          </cell>
          <cell r="U166">
            <v>69</v>
          </cell>
          <cell r="V166">
            <v>141</v>
          </cell>
          <cell r="W166"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67">
          <cell r="B167">
            <v>20412234</v>
          </cell>
          <cell r="C167" t="str">
            <v>지역기반</v>
          </cell>
          <cell r="D167" t="str">
            <v>정보ㆍ통신3</v>
          </cell>
          <cell r="E167" t="str">
            <v>구직 단념 청년을 위한 오프라인 커리어 시뮬레이션 플랫폼, ‘공유사(0U4)’</v>
          </cell>
          <cell r="F167" t="str">
            <v>0</v>
          </cell>
          <cell r="G167" t="str">
            <v>0</v>
          </cell>
          <cell r="H167" t="str">
            <v>예비</v>
          </cell>
          <cell r="I167" t="str">
            <v>청년</v>
          </cell>
          <cell r="J167">
            <v>0</v>
          </cell>
          <cell r="K167">
            <v>6</v>
          </cell>
          <cell r="L167">
            <v>6</v>
          </cell>
          <cell r="M167">
            <v>15</v>
          </cell>
          <cell r="N167">
            <v>15</v>
          </cell>
          <cell r="O167">
            <v>5</v>
          </cell>
          <cell r="P167">
            <v>6</v>
          </cell>
          <cell r="Q167">
            <v>13</v>
          </cell>
          <cell r="R167">
            <v>3</v>
          </cell>
          <cell r="S167">
            <v>69</v>
          </cell>
          <cell r="T167">
            <v>0</v>
          </cell>
          <cell r="U167">
            <v>69</v>
          </cell>
          <cell r="V167">
            <v>141</v>
          </cell>
          <cell r="W167" t="str">
            <v xml:space="preserve">아이템의 기술 개요와 개발방향은 이해하기 쉽게 작성되었음.
그리고 사업계획의 방향성은 적절한것으로 판단됨.
다만, 시장진입전략의 구체성이 다소 부족하다고 판단됨. 
또한, 시장규모와 고객 검증자료는 다소 제한적으로 제시된것으로 보임.
</v>
          </cell>
        </row>
        <row r="168">
          <cell r="B168">
            <v>20427122</v>
          </cell>
          <cell r="C168" t="str">
            <v>지역기반</v>
          </cell>
          <cell r="D168" t="str">
            <v>정보ㆍ통신3</v>
          </cell>
          <cell r="E168" t="str">
            <v>Ai 기반 맞춤형 전통주 취향 찾기 서비스를 기반으로 한 전통주 판매 플랫폼</v>
          </cell>
          <cell r="F168" t="str">
            <v>0</v>
          </cell>
          <cell r="G168" t="str">
            <v>0</v>
          </cell>
          <cell r="H168" t="str">
            <v>예비</v>
          </cell>
          <cell r="I168" t="str">
            <v>청년</v>
          </cell>
          <cell r="J168">
            <v>0</v>
          </cell>
          <cell r="K168">
            <v>6</v>
          </cell>
          <cell r="L168">
            <v>6</v>
          </cell>
          <cell r="M168">
            <v>15</v>
          </cell>
          <cell r="N168">
            <v>15</v>
          </cell>
          <cell r="O168">
            <v>5</v>
          </cell>
          <cell r="P168">
            <v>5</v>
          </cell>
          <cell r="Q168">
            <v>12</v>
          </cell>
          <cell r="R168">
            <v>3</v>
          </cell>
          <cell r="S168">
            <v>67</v>
          </cell>
          <cell r="T168">
            <v>2</v>
          </cell>
          <cell r="U168">
            <v>69</v>
          </cell>
          <cell r="V168">
            <v>141</v>
          </cell>
          <cell r="W168"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69">
          <cell r="B169">
            <v>20431918</v>
          </cell>
          <cell r="C169" t="str">
            <v>지역기반</v>
          </cell>
          <cell r="D169" t="str">
            <v>정보ㆍ통신3</v>
          </cell>
          <cell r="E169" t="str">
            <v>멀티플레이가 가능한 몰입형 인터랙션 파크골프 시뮬레이터</v>
          </cell>
          <cell r="F169" t="str">
            <v>0</v>
          </cell>
          <cell r="G169" t="str">
            <v>0</v>
          </cell>
          <cell r="H169" t="str">
            <v>예비</v>
          </cell>
          <cell r="I169" t="str">
            <v>청년</v>
          </cell>
          <cell r="J169">
            <v>0</v>
          </cell>
          <cell r="K169">
            <v>6</v>
          </cell>
          <cell r="L169">
            <v>6</v>
          </cell>
          <cell r="M169">
            <v>15</v>
          </cell>
          <cell r="N169">
            <v>15</v>
          </cell>
          <cell r="O169">
            <v>6</v>
          </cell>
          <cell r="P169">
            <v>5</v>
          </cell>
          <cell r="Q169">
            <v>13</v>
          </cell>
          <cell r="R169">
            <v>3</v>
          </cell>
          <cell r="S169">
            <v>69</v>
          </cell>
          <cell r="T169">
            <v>0</v>
          </cell>
          <cell r="U169">
            <v>69</v>
          </cell>
          <cell r="V169">
            <v>141</v>
          </cell>
          <cell r="W169"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0">
          <cell r="B170">
            <v>20422494</v>
          </cell>
          <cell r="C170" t="str">
            <v>지역기반</v>
          </cell>
          <cell r="D170" t="str">
            <v>정보ㆍ통신3</v>
          </cell>
          <cell r="E170" t="str">
            <v>3D 공간 기반 스마트홈 통합 제어 플랫폼</v>
          </cell>
          <cell r="F170" t="str">
            <v>0</v>
          </cell>
          <cell r="G170" t="str">
            <v>0</v>
          </cell>
          <cell r="H170" t="str">
            <v>예비</v>
          </cell>
          <cell r="I170" t="str">
            <v>중장년</v>
          </cell>
          <cell r="J170">
            <v>0</v>
          </cell>
          <cell r="K170">
            <v>6</v>
          </cell>
          <cell r="L170">
            <v>6</v>
          </cell>
          <cell r="M170">
            <v>15</v>
          </cell>
          <cell r="N170">
            <v>15</v>
          </cell>
          <cell r="O170">
            <v>5</v>
          </cell>
          <cell r="P170">
            <v>6</v>
          </cell>
          <cell r="Q170">
            <v>13</v>
          </cell>
          <cell r="R170">
            <v>3</v>
          </cell>
          <cell r="S170">
            <v>69</v>
          </cell>
          <cell r="T170">
            <v>0</v>
          </cell>
          <cell r="U170">
            <v>69</v>
          </cell>
          <cell r="V170">
            <v>141</v>
          </cell>
          <cell r="W170"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1">
          <cell r="B171">
            <v>20439620</v>
          </cell>
          <cell r="C171" t="str">
            <v>지역기반</v>
          </cell>
          <cell r="D171" t="str">
            <v>정보ㆍ통신3</v>
          </cell>
          <cell r="E171" t="str">
            <v>음악 창작자를 위한 AI 협업 및 포트폴리오 플랫폼, 위링크</v>
          </cell>
          <cell r="F171" t="str">
            <v>0</v>
          </cell>
          <cell r="G171" t="str">
            <v>0</v>
          </cell>
          <cell r="H171" t="str">
            <v>예비</v>
          </cell>
          <cell r="I171" t="str">
            <v>청년</v>
          </cell>
          <cell r="J171">
            <v>0</v>
          </cell>
          <cell r="K171">
            <v>6</v>
          </cell>
          <cell r="L171">
            <v>6</v>
          </cell>
          <cell r="M171">
            <v>15</v>
          </cell>
          <cell r="N171">
            <v>15</v>
          </cell>
          <cell r="O171">
            <v>5</v>
          </cell>
          <cell r="P171">
            <v>6</v>
          </cell>
          <cell r="Q171">
            <v>13</v>
          </cell>
          <cell r="R171">
            <v>3</v>
          </cell>
          <cell r="S171">
            <v>69</v>
          </cell>
          <cell r="T171">
            <v>0</v>
          </cell>
          <cell r="U171">
            <v>69</v>
          </cell>
          <cell r="V171">
            <v>141</v>
          </cell>
          <cell r="W171"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2">
          <cell r="B172">
            <v>20432050</v>
          </cell>
          <cell r="C172" t="str">
            <v>지역기반</v>
          </cell>
          <cell r="D172" t="str">
            <v>정보ㆍ통신3</v>
          </cell>
          <cell r="E172" t="str">
            <v>화훼 소상공인을 위한 AI 기반 매입·경영 관리 플랫폼</v>
          </cell>
          <cell r="F172" t="str">
            <v>0</v>
          </cell>
          <cell r="G172" t="str">
            <v>0</v>
          </cell>
          <cell r="H172" t="str">
            <v>예비</v>
          </cell>
          <cell r="I172" t="str">
            <v>청년</v>
          </cell>
          <cell r="J172">
            <v>0</v>
          </cell>
          <cell r="K172">
            <v>6</v>
          </cell>
          <cell r="L172">
            <v>6</v>
          </cell>
          <cell r="M172">
            <v>15</v>
          </cell>
          <cell r="N172">
            <v>15</v>
          </cell>
          <cell r="O172">
            <v>5</v>
          </cell>
          <cell r="P172">
            <v>6</v>
          </cell>
          <cell r="Q172">
            <v>13</v>
          </cell>
          <cell r="R172">
            <v>3</v>
          </cell>
          <cell r="S172">
            <v>69</v>
          </cell>
          <cell r="T172">
            <v>0</v>
          </cell>
          <cell r="U172">
            <v>69</v>
          </cell>
          <cell r="V172">
            <v>141</v>
          </cell>
          <cell r="W17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3">
          <cell r="B173">
            <v>20433065</v>
          </cell>
          <cell r="C173" t="str">
            <v>지역기반</v>
          </cell>
          <cell r="D173" t="str">
            <v>정보ㆍ통신3</v>
          </cell>
          <cell r="E173" t="str">
            <v xml:space="preserve">K-뷰티 기술결합형 더마코스메틱+이너뷰티 통합관리 및 인공지능(AI) 기반   프리미엄 개인 맞춤형 Beauty-Tech 솔루션 </v>
          </cell>
          <cell r="F173" t="str">
            <v>0</v>
          </cell>
          <cell r="G173" t="str">
            <v>0</v>
          </cell>
          <cell r="H173" t="str">
            <v>예비</v>
          </cell>
          <cell r="I173" t="str">
            <v>청년</v>
          </cell>
          <cell r="J173">
            <v>0</v>
          </cell>
          <cell r="K173">
            <v>6</v>
          </cell>
          <cell r="L173">
            <v>6</v>
          </cell>
          <cell r="M173">
            <v>15</v>
          </cell>
          <cell r="N173">
            <v>15</v>
          </cell>
          <cell r="O173">
            <v>5</v>
          </cell>
          <cell r="P173">
            <v>5</v>
          </cell>
          <cell r="Q173">
            <v>13</v>
          </cell>
          <cell r="R173">
            <v>4</v>
          </cell>
          <cell r="S173">
            <v>69</v>
          </cell>
          <cell r="T173">
            <v>0</v>
          </cell>
          <cell r="U173">
            <v>69</v>
          </cell>
          <cell r="V173">
            <v>141</v>
          </cell>
          <cell r="W173"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4">
          <cell r="B174">
            <v>20425327</v>
          </cell>
          <cell r="C174" t="str">
            <v>지역기반</v>
          </cell>
          <cell r="D174" t="str">
            <v>정보ㆍ통신3</v>
          </cell>
          <cell r="E174" t="str">
            <v>프록시 구매 기술이 적용된 개인정보 보호 기능의 C커머스 안심 구매대행 서비스</v>
          </cell>
          <cell r="F174" t="str">
            <v>0</v>
          </cell>
          <cell r="G174" t="str">
            <v>0</v>
          </cell>
          <cell r="H174" t="str">
            <v>예비</v>
          </cell>
          <cell r="I174" t="str">
            <v>청년</v>
          </cell>
          <cell r="J174">
            <v>0</v>
          </cell>
          <cell r="K174">
            <v>6</v>
          </cell>
          <cell r="L174">
            <v>6</v>
          </cell>
          <cell r="M174">
            <v>16</v>
          </cell>
          <cell r="N174">
            <v>15</v>
          </cell>
          <cell r="O174">
            <v>5</v>
          </cell>
          <cell r="P174">
            <v>5</v>
          </cell>
          <cell r="Q174">
            <v>13</v>
          </cell>
          <cell r="R174">
            <v>3</v>
          </cell>
          <cell r="S174">
            <v>69</v>
          </cell>
          <cell r="T174">
            <v>0</v>
          </cell>
          <cell r="U174">
            <v>69</v>
          </cell>
          <cell r="V174">
            <v>141</v>
          </cell>
          <cell r="W174" t="str">
            <v>시장진입대상과 수익구조가 비교적 명확하게 제시되었음.
그리고 사업계획의 방향성은 적절한것으로 판단됨.
시장진입전략의 구체성이 다소 부족하다고 판단됨.</v>
          </cell>
        </row>
        <row r="175">
          <cell r="B175">
            <v>20421118</v>
          </cell>
          <cell r="C175" t="str">
            <v>지역기반</v>
          </cell>
          <cell r="D175" t="str">
            <v>정보ㆍ통신3</v>
          </cell>
          <cell r="E175" t="str">
            <v>PC방 휴게음식점 등을 위한 AI 자동발주 기술이 적용된 레시피 기반 원가·재고·발주 통합관리 F&amp;B 운영 자동화 플랫폼</v>
          </cell>
          <cell r="F175" t="str">
            <v>0</v>
          </cell>
          <cell r="G175" t="str">
            <v>0</v>
          </cell>
          <cell r="H175" t="str">
            <v>예비</v>
          </cell>
          <cell r="I175" t="str">
            <v>중장년</v>
          </cell>
          <cell r="J175">
            <v>0</v>
          </cell>
          <cell r="K175">
            <v>6</v>
          </cell>
          <cell r="L175">
            <v>6</v>
          </cell>
          <cell r="M175">
            <v>14</v>
          </cell>
          <cell r="N175">
            <v>15</v>
          </cell>
          <cell r="O175">
            <v>6</v>
          </cell>
          <cell r="P175">
            <v>6</v>
          </cell>
          <cell r="Q175">
            <v>13</v>
          </cell>
          <cell r="R175">
            <v>3</v>
          </cell>
          <cell r="S175">
            <v>69</v>
          </cell>
          <cell r="T175">
            <v>0</v>
          </cell>
          <cell r="U175">
            <v>69</v>
          </cell>
          <cell r="V175">
            <v>141</v>
          </cell>
          <cell r="W17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6">
          <cell r="B176">
            <v>20413236</v>
          </cell>
          <cell r="C176" t="str">
            <v>지역기반</v>
          </cell>
          <cell r="D176" t="str">
            <v>정보ㆍ통신3</v>
          </cell>
          <cell r="E176" t="str">
            <v>인간 행동 기반으로 한 업무 자동화 AI 에이전트 (TaskSynapse AI)</v>
          </cell>
          <cell r="F176" t="str">
            <v>90,000,000</v>
          </cell>
          <cell r="G176" t="str">
            <v>1</v>
          </cell>
          <cell r="H176" t="str">
            <v>초기</v>
          </cell>
          <cell r="I176" t="str">
            <v>중장년</v>
          </cell>
          <cell r="J176">
            <v>0</v>
          </cell>
          <cell r="K176">
            <v>6</v>
          </cell>
          <cell r="L176">
            <v>7</v>
          </cell>
          <cell r="M176">
            <v>14</v>
          </cell>
          <cell r="N176">
            <v>14</v>
          </cell>
          <cell r="O176">
            <v>6</v>
          </cell>
          <cell r="P176">
            <v>6</v>
          </cell>
          <cell r="Q176">
            <v>13</v>
          </cell>
          <cell r="R176">
            <v>3</v>
          </cell>
          <cell r="S176">
            <v>69</v>
          </cell>
          <cell r="T176">
            <v>0</v>
          </cell>
          <cell r="U176">
            <v>69</v>
          </cell>
          <cell r="V176">
            <v>141</v>
          </cell>
          <cell r="W176"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77">
          <cell r="B177">
            <v>20421995</v>
          </cell>
          <cell r="C177" t="str">
            <v>지역기반</v>
          </cell>
          <cell r="D177" t="str">
            <v>정보ㆍ통신3</v>
          </cell>
          <cell r="E177" t="str">
            <v>마케팅 풀퍼널 AI 에이전트 자동화 서비스</v>
          </cell>
          <cell r="F177" t="str">
            <v>1,270,000</v>
          </cell>
          <cell r="G177" t="str">
            <v>1</v>
          </cell>
          <cell r="H177" t="str">
            <v>초기</v>
          </cell>
          <cell r="I177" t="str">
            <v>중장년</v>
          </cell>
          <cell r="J177">
            <v>0</v>
          </cell>
          <cell r="K177">
            <v>6</v>
          </cell>
          <cell r="L177">
            <v>6</v>
          </cell>
          <cell r="M177">
            <v>15</v>
          </cell>
          <cell r="N177">
            <v>15</v>
          </cell>
          <cell r="O177">
            <v>6</v>
          </cell>
          <cell r="P177">
            <v>6</v>
          </cell>
          <cell r="Q177">
            <v>12</v>
          </cell>
          <cell r="R177">
            <v>3</v>
          </cell>
          <cell r="S177">
            <v>69</v>
          </cell>
          <cell r="T177">
            <v>0</v>
          </cell>
          <cell r="U177">
            <v>69</v>
          </cell>
          <cell r="V177">
            <v>141</v>
          </cell>
          <cell r="W177" t="str">
            <v>아이템의 개발 배경과 목표 시장이 명확하게 설정되어 사업의 전반적인 방향성은 
적정하게 판단됨. 다만, 데이터 보안 및 민감 정보 리스크 부분에 대한 점이 우려됨.</v>
          </cell>
        </row>
        <row r="178">
          <cell r="B178">
            <v>20411834</v>
          </cell>
          <cell r="C178" t="str">
            <v>지역기반</v>
          </cell>
          <cell r="D178" t="str">
            <v>정보ㆍ통신3</v>
          </cell>
          <cell r="E178" t="str">
            <v>초간편+고효율+저비용 지도 기반 숏폼 마케팅 솔루션 &amp;quot;JUSTREET&amp;quot;</v>
          </cell>
          <cell r="F178" t="str">
            <v>260,000</v>
          </cell>
          <cell r="G178" t="str">
            <v>3</v>
          </cell>
          <cell r="H178" t="str">
            <v>초기</v>
          </cell>
          <cell r="I178" t="str">
            <v>중장년</v>
          </cell>
          <cell r="J178">
            <v>0</v>
          </cell>
          <cell r="K178">
            <v>6</v>
          </cell>
          <cell r="L178">
            <v>6</v>
          </cell>
          <cell r="M178">
            <v>15</v>
          </cell>
          <cell r="N178">
            <v>15</v>
          </cell>
          <cell r="O178">
            <v>6</v>
          </cell>
          <cell r="P178">
            <v>6</v>
          </cell>
          <cell r="Q178">
            <v>12</v>
          </cell>
          <cell r="R178">
            <v>3</v>
          </cell>
          <cell r="S178">
            <v>69</v>
          </cell>
          <cell r="T178">
            <v>0</v>
          </cell>
          <cell r="U178">
            <v>69</v>
          </cell>
          <cell r="V178">
            <v>141</v>
          </cell>
          <cell r="W178"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79">
          <cell r="B179">
            <v>20407967</v>
          </cell>
          <cell r="C179" t="str">
            <v>지역기반</v>
          </cell>
          <cell r="D179" t="str">
            <v>정보ㆍ통신3</v>
          </cell>
          <cell r="E179" t="str">
            <v>게임 생방송을 위한 큐브 맵핑(Cube Mapping) 및 타임 매칭(Time Matching) 기술을 적용한 멀티 화면 구성 기능의 고해상도·저지연 게임·e스포츠 융합 스트리밍 솔루션</v>
          </cell>
          <cell r="F179" t="str">
            <v>0</v>
          </cell>
          <cell r="G179" t="str">
            <v>2</v>
          </cell>
          <cell r="H179" t="str">
            <v>초기</v>
          </cell>
          <cell r="I179" t="str">
            <v>중장년</v>
          </cell>
          <cell r="J179">
            <v>0</v>
          </cell>
          <cell r="K179">
            <v>6</v>
          </cell>
          <cell r="L179">
            <v>6</v>
          </cell>
          <cell r="M179">
            <v>14</v>
          </cell>
          <cell r="N179">
            <v>14</v>
          </cell>
          <cell r="O179">
            <v>6</v>
          </cell>
          <cell r="P179">
            <v>7</v>
          </cell>
          <cell r="Q179">
            <v>12</v>
          </cell>
          <cell r="R179">
            <v>4</v>
          </cell>
          <cell r="S179">
            <v>69</v>
          </cell>
          <cell r="T179">
            <v>0</v>
          </cell>
          <cell r="U179">
            <v>69</v>
          </cell>
          <cell r="V179">
            <v>141</v>
          </cell>
          <cell r="W179"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80">
          <cell r="B180">
            <v>20399910</v>
          </cell>
          <cell r="C180" t="str">
            <v>지역기반</v>
          </cell>
          <cell r="D180" t="str">
            <v>정보ㆍ통신3</v>
          </cell>
          <cell r="E180" t="str">
            <v>심박데이터 기반 개인 맞춤형 운동결과 분석·추천 서비스 고도화 및 상용화</v>
          </cell>
          <cell r="F180" t="str">
            <v>267,181,182</v>
          </cell>
          <cell r="G180" t="str">
            <v>2</v>
          </cell>
          <cell r="H180" t="str">
            <v>초기</v>
          </cell>
          <cell r="I180" t="str">
            <v>중장년</v>
          </cell>
          <cell r="J180">
            <v>0</v>
          </cell>
          <cell r="K180">
            <v>6</v>
          </cell>
          <cell r="L180">
            <v>6</v>
          </cell>
          <cell r="M180">
            <v>15</v>
          </cell>
          <cell r="N180">
            <v>15</v>
          </cell>
          <cell r="O180">
            <v>6</v>
          </cell>
          <cell r="P180">
            <v>6</v>
          </cell>
          <cell r="Q180">
            <v>12</v>
          </cell>
          <cell r="R180">
            <v>3</v>
          </cell>
          <cell r="S180">
            <v>69</v>
          </cell>
          <cell r="T180">
            <v>0</v>
          </cell>
          <cell r="U180">
            <v>69</v>
          </cell>
          <cell r="V180">
            <v>141</v>
          </cell>
          <cell r="W180"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81">
          <cell r="B181">
            <v>20427417</v>
          </cell>
          <cell r="C181" t="str">
            <v>지역기반</v>
          </cell>
          <cell r="D181" t="str">
            <v>정보ㆍ통신3</v>
          </cell>
          <cell r="E181" t="str">
            <v>AI 기반 기업 식사 운영 최적화를 위한 'Lunch-Govermance' SaaS 플랫폼</v>
          </cell>
          <cell r="F181" t="str">
            <v>21,712,085</v>
          </cell>
          <cell r="G181" t="str">
            <v>0</v>
          </cell>
          <cell r="H181" t="str">
            <v>초기</v>
          </cell>
          <cell r="I181" t="str">
            <v>청년</v>
          </cell>
          <cell r="J181">
            <v>0</v>
          </cell>
          <cell r="K181">
            <v>6</v>
          </cell>
          <cell r="L181">
            <v>6</v>
          </cell>
          <cell r="M181">
            <v>14</v>
          </cell>
          <cell r="N181">
            <v>14</v>
          </cell>
          <cell r="O181">
            <v>6</v>
          </cell>
          <cell r="P181">
            <v>6</v>
          </cell>
          <cell r="Q181">
            <v>12</v>
          </cell>
          <cell r="R181">
            <v>3</v>
          </cell>
          <cell r="S181">
            <v>67</v>
          </cell>
          <cell r="T181">
            <v>2</v>
          </cell>
          <cell r="U181">
            <v>69</v>
          </cell>
          <cell r="V181">
            <v>141</v>
          </cell>
          <cell r="W181"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82">
          <cell r="B182">
            <v>20428649</v>
          </cell>
          <cell r="C182" t="str">
            <v>지역기반</v>
          </cell>
          <cell r="D182" t="str">
            <v>정보ㆍ통신3</v>
          </cell>
          <cell r="E182" t="str">
            <v>LLM B2B·B2G 기반 비정형 예술 데이터 구조화 및 비즈니스 언어 번역을 통한 맞춤형 크리에이터 매칭 플랫폼</v>
          </cell>
          <cell r="F182" t="str">
            <v>0</v>
          </cell>
          <cell r="G182" t="str">
            <v>3</v>
          </cell>
          <cell r="H182" t="str">
            <v>초기</v>
          </cell>
          <cell r="I182" t="str">
            <v>중장년</v>
          </cell>
          <cell r="J182">
            <v>0</v>
          </cell>
          <cell r="K182">
            <v>6</v>
          </cell>
          <cell r="L182">
            <v>6</v>
          </cell>
          <cell r="M182">
            <v>15</v>
          </cell>
          <cell r="N182">
            <v>14</v>
          </cell>
          <cell r="O182">
            <v>6</v>
          </cell>
          <cell r="P182">
            <v>6</v>
          </cell>
          <cell r="Q182">
            <v>13</v>
          </cell>
          <cell r="R182">
            <v>3</v>
          </cell>
          <cell r="S182">
            <v>69</v>
          </cell>
          <cell r="T182">
            <v>0</v>
          </cell>
          <cell r="U182">
            <v>69</v>
          </cell>
          <cell r="V182">
            <v>141</v>
          </cell>
          <cell r="W182"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83">
          <cell r="B183">
            <v>20422739</v>
          </cell>
          <cell r="C183" t="str">
            <v>지역기반</v>
          </cell>
          <cell r="D183" t="str">
            <v>정보ㆍ통신3</v>
          </cell>
          <cell r="E183" t="str">
            <v>OBS 플러그인 기반 방송 연동 버추얼 크리에이터 굿즈 커머스 자동화 플랫폼</v>
          </cell>
          <cell r="F183" t="str">
            <v>42,020,219</v>
          </cell>
          <cell r="G183" t="str">
            <v>1</v>
          </cell>
          <cell r="H183" t="str">
            <v>초기</v>
          </cell>
          <cell r="I183" t="str">
            <v>청년</v>
          </cell>
          <cell r="J183">
            <v>0</v>
          </cell>
          <cell r="K183">
            <v>5</v>
          </cell>
          <cell r="L183">
            <v>6</v>
          </cell>
          <cell r="M183">
            <v>13</v>
          </cell>
          <cell r="N183">
            <v>16</v>
          </cell>
          <cell r="O183">
            <v>6</v>
          </cell>
          <cell r="P183">
            <v>6</v>
          </cell>
          <cell r="Q183">
            <v>12</v>
          </cell>
          <cell r="R183">
            <v>3</v>
          </cell>
          <cell r="S183">
            <v>67</v>
          </cell>
          <cell r="T183">
            <v>2</v>
          </cell>
          <cell r="U183">
            <v>69</v>
          </cell>
          <cell r="V183">
            <v>141</v>
          </cell>
          <cell r="W183"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84">
          <cell r="B184">
            <v>20430358</v>
          </cell>
          <cell r="C184" t="str">
            <v>지역기반</v>
          </cell>
          <cell r="D184" t="str">
            <v>정보ㆍ통신3</v>
          </cell>
          <cell r="E184" t="str">
            <v>지역 소상공인의 광고 접근성 문제 해결을 위한, 전단지 게시판 디지털 전환(DX) 기반 아파트 공용 키오스크 서비스</v>
          </cell>
          <cell r="F184" t="str">
            <v>20,000,000</v>
          </cell>
          <cell r="G184" t="str">
            <v>2</v>
          </cell>
          <cell r="H184" t="str">
            <v>초기</v>
          </cell>
          <cell r="I184" t="str">
            <v>중장년</v>
          </cell>
          <cell r="J184">
            <v>0</v>
          </cell>
          <cell r="K184">
            <v>6</v>
          </cell>
          <cell r="L184">
            <v>6</v>
          </cell>
          <cell r="M184">
            <v>15</v>
          </cell>
          <cell r="N184">
            <v>15</v>
          </cell>
          <cell r="O184">
            <v>6</v>
          </cell>
          <cell r="P184">
            <v>6</v>
          </cell>
          <cell r="Q184">
            <v>12</v>
          </cell>
          <cell r="R184">
            <v>3</v>
          </cell>
          <cell r="S184">
            <v>69</v>
          </cell>
          <cell r="T184">
            <v>0</v>
          </cell>
          <cell r="U184">
            <v>69</v>
          </cell>
          <cell r="V184">
            <v>141</v>
          </cell>
          <cell r="W184"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85">
          <cell r="B185">
            <v>20420726</v>
          </cell>
          <cell r="C185" t="str">
            <v>지역기반</v>
          </cell>
          <cell r="D185" t="str">
            <v>정보ㆍ통신3</v>
          </cell>
          <cell r="E185" t="str">
            <v xml:space="preserve">K-컬처 스토리 기반  인터랙티브 AI 한국어 학습앱 ‘베리샤가’ </v>
          </cell>
          <cell r="F185" t="str">
            <v>4,517,500</v>
          </cell>
          <cell r="G185" t="str">
            <v>1</v>
          </cell>
          <cell r="H185" t="str">
            <v>초기</v>
          </cell>
          <cell r="I185" t="str">
            <v>중장년</v>
          </cell>
          <cell r="J185">
            <v>0</v>
          </cell>
          <cell r="K185">
            <v>6</v>
          </cell>
          <cell r="L185">
            <v>6</v>
          </cell>
          <cell r="M185">
            <v>15</v>
          </cell>
          <cell r="N185">
            <v>15</v>
          </cell>
          <cell r="O185">
            <v>6</v>
          </cell>
          <cell r="P185">
            <v>6</v>
          </cell>
          <cell r="Q185">
            <v>12</v>
          </cell>
          <cell r="R185">
            <v>3</v>
          </cell>
          <cell r="S185">
            <v>69</v>
          </cell>
          <cell r="T185">
            <v>0</v>
          </cell>
          <cell r="U185">
            <v>69</v>
          </cell>
          <cell r="V185">
            <v>141</v>
          </cell>
          <cell r="W185"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게임형 서비스는 유저가 콘텐츠를 소진하는 속도가 매우 빠릅</v>
          </cell>
        </row>
        <row r="186">
          <cell r="B186">
            <v>20418917</v>
          </cell>
          <cell r="C186" t="str">
            <v>지역기반</v>
          </cell>
          <cell r="D186" t="str">
            <v>정보ㆍ통신3</v>
          </cell>
          <cell r="E186" t="str">
            <v>글로벌 숏폼 드라마 시장 선점을 위한 sLLM 에이전트 기반 원스톱 AI 콘텐츠 제작 플랫폼 'AI Cinetics'</v>
          </cell>
          <cell r="F186" t="str">
            <v>7,000,000</v>
          </cell>
          <cell r="G186" t="str">
            <v>1</v>
          </cell>
          <cell r="H186" t="str">
            <v>초기</v>
          </cell>
          <cell r="I186" t="str">
            <v>청년</v>
          </cell>
          <cell r="J186">
            <v>0</v>
          </cell>
          <cell r="K186">
            <v>6</v>
          </cell>
          <cell r="L186">
            <v>6</v>
          </cell>
          <cell r="M186">
            <v>15</v>
          </cell>
          <cell r="N186">
            <v>15</v>
          </cell>
          <cell r="O186">
            <v>6</v>
          </cell>
          <cell r="P186">
            <v>6</v>
          </cell>
          <cell r="Q186">
            <v>12</v>
          </cell>
          <cell r="R186">
            <v>3</v>
          </cell>
          <cell r="S186">
            <v>69</v>
          </cell>
          <cell r="T186">
            <v>0</v>
          </cell>
          <cell r="U186">
            <v>69</v>
          </cell>
          <cell r="V186">
            <v>141</v>
          </cell>
          <cell r="W186"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87">
          <cell r="B187">
            <v>20426881</v>
          </cell>
          <cell r="C187" t="str">
            <v>지역기반</v>
          </cell>
          <cell r="D187" t="str">
            <v>정보ㆍ통신3</v>
          </cell>
          <cell r="E187" t="str">
            <v>중소기업을 위한 AI 업무 자동화 생성 플랫폼</v>
          </cell>
          <cell r="F187" t="str">
            <v>150,000,000</v>
          </cell>
          <cell r="G187" t="str">
            <v>6</v>
          </cell>
          <cell r="H187" t="str">
            <v>초기</v>
          </cell>
          <cell r="I187" t="str">
            <v>청년</v>
          </cell>
          <cell r="J187">
            <v>0</v>
          </cell>
          <cell r="K187">
            <v>6</v>
          </cell>
          <cell r="L187">
            <v>6</v>
          </cell>
          <cell r="M187">
            <v>15</v>
          </cell>
          <cell r="N187">
            <v>15</v>
          </cell>
          <cell r="O187">
            <v>6</v>
          </cell>
          <cell r="P187">
            <v>5</v>
          </cell>
          <cell r="Q187">
            <v>13</v>
          </cell>
          <cell r="R187">
            <v>3</v>
          </cell>
          <cell r="S187">
            <v>69</v>
          </cell>
          <cell r="T187">
            <v>0</v>
          </cell>
          <cell r="U187">
            <v>69</v>
          </cell>
          <cell r="V187">
            <v>141</v>
          </cell>
          <cell r="W187"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88">
          <cell r="B188">
            <v>20420919</v>
          </cell>
          <cell r="C188" t="str">
            <v>지역기반</v>
          </cell>
          <cell r="D188" t="str">
            <v>정보ㆍ통신3</v>
          </cell>
          <cell r="E188" t="str">
            <v>AI 기반 콘텐츠 자동화 및 글로벌 미디어 수익화 플랫폼</v>
          </cell>
          <cell r="F188" t="str">
            <v>0</v>
          </cell>
          <cell r="G188" t="str">
            <v>0</v>
          </cell>
          <cell r="H188" t="str">
            <v>초기</v>
          </cell>
          <cell r="I188" t="str">
            <v>중장년</v>
          </cell>
          <cell r="J188">
            <v>0</v>
          </cell>
          <cell r="K188">
            <v>6</v>
          </cell>
          <cell r="L188">
            <v>6</v>
          </cell>
          <cell r="M188">
            <v>16</v>
          </cell>
          <cell r="N188">
            <v>16</v>
          </cell>
          <cell r="O188">
            <v>5</v>
          </cell>
          <cell r="P188">
            <v>5</v>
          </cell>
          <cell r="Q188">
            <v>12</v>
          </cell>
          <cell r="R188">
            <v>3</v>
          </cell>
          <cell r="S188">
            <v>69</v>
          </cell>
          <cell r="T188">
            <v>0</v>
          </cell>
          <cell r="U188">
            <v>69</v>
          </cell>
          <cell r="V188">
            <v>141</v>
          </cell>
          <cell r="W188"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89">
          <cell r="B189">
            <v>20424289</v>
          </cell>
          <cell r="C189" t="str">
            <v>지역기반</v>
          </cell>
          <cell r="D189" t="str">
            <v>정보ㆍ통신3</v>
          </cell>
          <cell r="E189" t="str">
            <v>AI 기반 크리에이터·브랜드 협업 적합도 분석 및 매칭/리포트 서비스</v>
          </cell>
          <cell r="F189" t="str">
            <v>0</v>
          </cell>
          <cell r="G189" t="str">
            <v>0</v>
          </cell>
          <cell r="H189" t="str">
            <v>초기</v>
          </cell>
          <cell r="I189" t="str">
            <v>중장년</v>
          </cell>
          <cell r="J189">
            <v>0</v>
          </cell>
          <cell r="K189">
            <v>6</v>
          </cell>
          <cell r="L189">
            <v>7</v>
          </cell>
          <cell r="M189">
            <v>15</v>
          </cell>
          <cell r="N189">
            <v>15</v>
          </cell>
          <cell r="O189">
            <v>5</v>
          </cell>
          <cell r="P189">
            <v>5</v>
          </cell>
          <cell r="Q189">
            <v>13</v>
          </cell>
          <cell r="R189">
            <v>3</v>
          </cell>
          <cell r="S189">
            <v>69</v>
          </cell>
          <cell r="T189">
            <v>0</v>
          </cell>
          <cell r="U189">
            <v>69</v>
          </cell>
          <cell r="V189">
            <v>141</v>
          </cell>
          <cell r="W189" t="str">
            <v>시장진입대상과 수익구조가 비교적 명확하게 제시되었음.
그리고 사업계획의 방향성은 적절한것으로 판단됨.
시장전략의 구체성이 다소 부족하다고 판단됨.</v>
          </cell>
        </row>
        <row r="190">
          <cell r="B190">
            <v>20419020</v>
          </cell>
          <cell r="C190" t="str">
            <v>지역기반</v>
          </cell>
          <cell r="D190" t="str">
            <v>정보ㆍ통신3</v>
          </cell>
          <cell r="E190" t="str">
            <v>AI기반 건설 구조정보 자동화 및 공정·자재 최적화 플랫폼</v>
          </cell>
          <cell r="F190" t="str">
            <v>0</v>
          </cell>
          <cell r="G190" t="str">
            <v>1</v>
          </cell>
          <cell r="H190" t="str">
            <v>초기</v>
          </cell>
          <cell r="I190" t="str">
            <v>중장년</v>
          </cell>
          <cell r="J190">
            <v>0</v>
          </cell>
          <cell r="K190">
            <v>6</v>
          </cell>
          <cell r="L190">
            <v>7</v>
          </cell>
          <cell r="M190">
            <v>15</v>
          </cell>
          <cell r="N190">
            <v>15</v>
          </cell>
          <cell r="O190">
            <v>5</v>
          </cell>
          <cell r="P190">
            <v>5</v>
          </cell>
          <cell r="Q190">
            <v>13</v>
          </cell>
          <cell r="R190">
            <v>3</v>
          </cell>
          <cell r="S190">
            <v>69</v>
          </cell>
          <cell r="T190">
            <v>0</v>
          </cell>
          <cell r="U190">
            <v>69</v>
          </cell>
          <cell r="V190">
            <v>141</v>
          </cell>
          <cell r="W190"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91">
          <cell r="B191">
            <v>20410693</v>
          </cell>
          <cell r="C191" t="str">
            <v>지역기반</v>
          </cell>
          <cell r="D191" t="str">
            <v>정보ㆍ통신3</v>
          </cell>
          <cell r="E191" t="str">
            <v>AI기술이 적용된 마트의 할인정보를 쉽게 비교하고 미끼상품을 알려 소비자의 오프라인 방문을 유도하는 지역형마트 고객유입플랫폼</v>
          </cell>
          <cell r="F191" t="str">
            <v>0</v>
          </cell>
          <cell r="G191" t="str">
            <v>0</v>
          </cell>
          <cell r="H191" t="str">
            <v>초기</v>
          </cell>
          <cell r="I191" t="str">
            <v>중장년</v>
          </cell>
          <cell r="J191">
            <v>0</v>
          </cell>
          <cell r="K191">
            <v>8</v>
          </cell>
          <cell r="L191">
            <v>8</v>
          </cell>
          <cell r="M191">
            <v>15</v>
          </cell>
          <cell r="N191">
            <v>15</v>
          </cell>
          <cell r="O191">
            <v>5</v>
          </cell>
          <cell r="P191">
            <v>5</v>
          </cell>
          <cell r="Q191">
            <v>11</v>
          </cell>
          <cell r="R191">
            <v>2</v>
          </cell>
          <cell r="S191">
            <v>69</v>
          </cell>
          <cell r="T191">
            <v>0</v>
          </cell>
          <cell r="U191">
            <v>69</v>
          </cell>
          <cell r="V191">
            <v>141</v>
          </cell>
          <cell r="W191"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v>
          </cell>
        </row>
        <row r="192">
          <cell r="B192">
            <v>20428575</v>
          </cell>
          <cell r="C192" t="str">
            <v>지역기반</v>
          </cell>
          <cell r="D192" t="str">
            <v>정보ㆍ통신3</v>
          </cell>
          <cell r="E192" t="str">
            <v>AI 기술이 적용된 통합 업무관리 기능의 여행 랜드사  운영 효율화를 제공하는 SaaS 플랫폼</v>
          </cell>
          <cell r="F192" t="str">
            <v>0</v>
          </cell>
          <cell r="G192" t="str">
            <v>0</v>
          </cell>
          <cell r="H192" t="str">
            <v>예비</v>
          </cell>
          <cell r="I192" t="str">
            <v>청년</v>
          </cell>
          <cell r="J192">
            <v>0</v>
          </cell>
          <cell r="K192">
            <v>6</v>
          </cell>
          <cell r="L192">
            <v>6</v>
          </cell>
          <cell r="M192">
            <v>15</v>
          </cell>
          <cell r="N192">
            <v>15</v>
          </cell>
          <cell r="O192">
            <v>5</v>
          </cell>
          <cell r="P192">
            <v>5</v>
          </cell>
          <cell r="Q192">
            <v>13</v>
          </cell>
          <cell r="R192">
            <v>3</v>
          </cell>
          <cell r="S192">
            <v>68</v>
          </cell>
          <cell r="T192">
            <v>0</v>
          </cell>
          <cell r="U192">
            <v>68</v>
          </cell>
          <cell r="V192">
            <v>185</v>
          </cell>
          <cell r="W192" t="str">
            <v>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v>
          </cell>
        </row>
        <row r="193">
          <cell r="B193">
            <v>20428806</v>
          </cell>
          <cell r="C193" t="str">
            <v>지역기반</v>
          </cell>
          <cell r="D193" t="str">
            <v>정보ㆍ통신3</v>
          </cell>
          <cell r="E193" t="str">
            <v>배우닷(LearnDot)</v>
          </cell>
          <cell r="F193" t="str">
            <v>0</v>
          </cell>
          <cell r="G193" t="str">
            <v>0</v>
          </cell>
          <cell r="H193" t="str">
            <v>예비</v>
          </cell>
          <cell r="I193" t="str">
            <v>청년</v>
          </cell>
          <cell r="J193">
            <v>0</v>
          </cell>
          <cell r="K193">
            <v>6</v>
          </cell>
          <cell r="L193">
            <v>6</v>
          </cell>
          <cell r="M193">
            <v>14</v>
          </cell>
          <cell r="N193">
            <v>14</v>
          </cell>
          <cell r="O193">
            <v>6</v>
          </cell>
          <cell r="P193">
            <v>6</v>
          </cell>
          <cell r="Q193">
            <v>13</v>
          </cell>
          <cell r="R193">
            <v>3</v>
          </cell>
          <cell r="S193">
            <v>68</v>
          </cell>
          <cell r="T193">
            <v>0</v>
          </cell>
          <cell r="U193">
            <v>68</v>
          </cell>
          <cell r="V193">
            <v>185</v>
          </cell>
          <cell r="W193"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194">
          <cell r="B194">
            <v>20424698</v>
          </cell>
          <cell r="C194" t="str">
            <v>지역기반</v>
          </cell>
          <cell r="D194" t="str">
            <v>정보ㆍ통신3</v>
          </cell>
          <cell r="E194" t="str">
            <v>AI 실거래 데이터 기반 인플루언서 적정 단가 산출 및 다이렉트 매칭 플랫폼</v>
          </cell>
          <cell r="F194" t="str">
            <v>0</v>
          </cell>
          <cell r="G194" t="str">
            <v>0</v>
          </cell>
          <cell r="H194" t="str">
            <v>예비</v>
          </cell>
          <cell r="I194" t="str">
            <v>청년</v>
          </cell>
          <cell r="J194">
            <v>0</v>
          </cell>
          <cell r="K194">
            <v>6</v>
          </cell>
          <cell r="L194">
            <v>6</v>
          </cell>
          <cell r="M194">
            <v>14</v>
          </cell>
          <cell r="N194">
            <v>14</v>
          </cell>
          <cell r="O194">
            <v>6</v>
          </cell>
          <cell r="P194">
            <v>7</v>
          </cell>
          <cell r="Q194">
            <v>12</v>
          </cell>
          <cell r="R194">
            <v>3</v>
          </cell>
          <cell r="S194">
            <v>68</v>
          </cell>
          <cell r="T194">
            <v>0</v>
          </cell>
          <cell r="U194">
            <v>68</v>
          </cell>
          <cell r="V194">
            <v>185</v>
          </cell>
          <cell r="W194"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195">
          <cell r="B195">
            <v>20427721</v>
          </cell>
          <cell r="C195" t="str">
            <v>지역기반</v>
          </cell>
          <cell r="D195" t="str">
            <v>정보ㆍ통신3</v>
          </cell>
          <cell r="E195" t="str">
            <v>LLM을 활용하여 전세계 176개국 모국어로 서비스되는 글로벌 K-Culture 커뮤니티</v>
          </cell>
          <cell r="F195" t="str">
            <v>202,000,000</v>
          </cell>
          <cell r="G195" t="str">
            <v>4</v>
          </cell>
          <cell r="H195" t="str">
            <v>초기</v>
          </cell>
          <cell r="I195" t="str">
            <v>중장년</v>
          </cell>
          <cell r="J195">
            <v>0</v>
          </cell>
          <cell r="K195">
            <v>7</v>
          </cell>
          <cell r="L195">
            <v>7</v>
          </cell>
          <cell r="M195">
            <v>14</v>
          </cell>
          <cell r="N195">
            <v>15</v>
          </cell>
          <cell r="O195">
            <v>5</v>
          </cell>
          <cell r="P195">
            <v>5</v>
          </cell>
          <cell r="Q195">
            <v>12</v>
          </cell>
          <cell r="R195">
            <v>3</v>
          </cell>
          <cell r="S195">
            <v>68</v>
          </cell>
          <cell r="T195">
            <v>0</v>
          </cell>
          <cell r="U195">
            <v>68</v>
          </cell>
          <cell r="V195">
            <v>185</v>
          </cell>
          <cell r="W195"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96">
          <cell r="B196">
            <v>20417383</v>
          </cell>
          <cell r="C196" t="str">
            <v>지역기반</v>
          </cell>
          <cell r="D196" t="str">
            <v>정보ㆍ통신3</v>
          </cell>
          <cell r="E196" t="str">
            <v>Jellyworms (IP 확산을 위한 글로벌 랭킹 PvP 아레나 게임 콘텐츠)</v>
          </cell>
          <cell r="F196" t="str">
            <v>0</v>
          </cell>
          <cell r="G196" t="str">
            <v>0</v>
          </cell>
          <cell r="H196" t="str">
            <v>초기</v>
          </cell>
          <cell r="I196" t="str">
            <v>청년</v>
          </cell>
          <cell r="J196">
            <v>0</v>
          </cell>
          <cell r="K196">
            <v>6</v>
          </cell>
          <cell r="L196">
            <v>6</v>
          </cell>
          <cell r="M196">
            <v>15</v>
          </cell>
          <cell r="N196">
            <v>15</v>
          </cell>
          <cell r="O196">
            <v>5</v>
          </cell>
          <cell r="P196">
            <v>6</v>
          </cell>
          <cell r="Q196">
            <v>12</v>
          </cell>
          <cell r="R196">
            <v>3</v>
          </cell>
          <cell r="S196">
            <v>68</v>
          </cell>
          <cell r="T196">
            <v>0</v>
          </cell>
          <cell r="U196">
            <v>68</v>
          </cell>
          <cell r="V196">
            <v>185</v>
          </cell>
          <cell r="W196"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97">
          <cell r="B197">
            <v>20420619</v>
          </cell>
          <cell r="C197" t="str">
            <v>지역기반</v>
          </cell>
          <cell r="D197" t="str">
            <v>정보ㆍ통신3</v>
          </cell>
          <cell r="E197" t="str">
            <v>AI 기반 EFL 학습자 영어 읽기·쓰기 능력 자동 진단 플랫폼(BookWise Kids) 개발</v>
          </cell>
          <cell r="F197" t="str">
            <v>0</v>
          </cell>
          <cell r="G197" t="str">
            <v>1</v>
          </cell>
          <cell r="H197" t="str">
            <v>초기</v>
          </cell>
          <cell r="I197" t="str">
            <v>중장년</v>
          </cell>
          <cell r="J197">
            <v>0</v>
          </cell>
          <cell r="K197">
            <v>6</v>
          </cell>
          <cell r="L197">
            <v>6</v>
          </cell>
          <cell r="M197">
            <v>14</v>
          </cell>
          <cell r="N197">
            <v>14</v>
          </cell>
          <cell r="O197">
            <v>6</v>
          </cell>
          <cell r="P197">
            <v>6</v>
          </cell>
          <cell r="Q197">
            <v>12</v>
          </cell>
          <cell r="R197">
            <v>4</v>
          </cell>
          <cell r="S197">
            <v>68</v>
          </cell>
          <cell r="T197">
            <v>0</v>
          </cell>
          <cell r="U197">
            <v>68</v>
          </cell>
          <cell r="V197">
            <v>185</v>
          </cell>
          <cell r="W197"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v>
          </cell>
        </row>
        <row r="198">
          <cell r="B198">
            <v>20430211</v>
          </cell>
          <cell r="C198" t="str">
            <v>지역기반</v>
          </cell>
          <cell r="D198" t="str">
            <v>정보ㆍ통신3</v>
          </cell>
          <cell r="E198" t="str">
            <v>외국인 관광객과 동네 맛집을 연결하는 SNS 홍보 체험단 플랫폼</v>
          </cell>
          <cell r="F198" t="str">
            <v>32,000,000</v>
          </cell>
          <cell r="G198" t="str">
            <v>1</v>
          </cell>
          <cell r="H198" t="str">
            <v>초기</v>
          </cell>
          <cell r="I198" t="str">
            <v>청년</v>
          </cell>
          <cell r="J198">
            <v>0</v>
          </cell>
          <cell r="K198">
            <v>6</v>
          </cell>
          <cell r="L198">
            <v>6</v>
          </cell>
          <cell r="M198">
            <v>15</v>
          </cell>
          <cell r="N198">
            <v>15</v>
          </cell>
          <cell r="O198">
            <v>6</v>
          </cell>
          <cell r="P198">
            <v>6</v>
          </cell>
          <cell r="Q198">
            <v>11</v>
          </cell>
          <cell r="R198">
            <v>3</v>
          </cell>
          <cell r="S198">
            <v>68</v>
          </cell>
          <cell r="T198">
            <v>0</v>
          </cell>
          <cell r="U198">
            <v>68</v>
          </cell>
          <cell r="V198">
            <v>185</v>
          </cell>
          <cell r="W198" t="str">
            <v>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특히, 콘텐츠 진정성 및 '바이럴 품질' 리스크, 법적·제도적 리스크 등이 숙제일 것 같음.</v>
          </cell>
        </row>
        <row r="199">
          <cell r="B199">
            <v>20414118</v>
          </cell>
          <cell r="C199" t="str">
            <v>지역기반</v>
          </cell>
          <cell r="D199" t="str">
            <v>정보ㆍ통신3</v>
          </cell>
          <cell r="E199" t="str">
            <v>LLM 기반 브리프 구조화·공정성 재랭킹 추천기술이 적용된  기업–크리에이터 협업 공정매칭·협업운영 자동화 마이크로 SaaS(FairMatch)</v>
          </cell>
          <cell r="F199" t="str">
            <v>10,000,000</v>
          </cell>
          <cell r="G199" t="str">
            <v>0</v>
          </cell>
          <cell r="H199" t="str">
            <v>초기</v>
          </cell>
          <cell r="I199" t="str">
            <v>청년</v>
          </cell>
          <cell r="J199">
            <v>0</v>
          </cell>
          <cell r="K199">
            <v>6</v>
          </cell>
          <cell r="L199">
            <v>6</v>
          </cell>
          <cell r="M199">
            <v>15</v>
          </cell>
          <cell r="N199">
            <v>13</v>
          </cell>
          <cell r="O199">
            <v>6</v>
          </cell>
          <cell r="P199">
            <v>6</v>
          </cell>
          <cell r="Q199">
            <v>13</v>
          </cell>
          <cell r="R199">
            <v>3</v>
          </cell>
          <cell r="S199">
            <v>68</v>
          </cell>
          <cell r="T199">
            <v>0</v>
          </cell>
          <cell r="U199">
            <v>68</v>
          </cell>
          <cell r="V199">
            <v>185</v>
          </cell>
          <cell r="W199"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200">
          <cell r="B200">
            <v>20422944</v>
          </cell>
          <cell r="C200" t="str">
            <v>지역기반</v>
          </cell>
          <cell r="D200" t="str">
            <v>정보ㆍ통신3</v>
          </cell>
          <cell r="E200" t="str">
            <v>Recipe 독립형 H/W 시계열 AI 앙상블 기술이 적용된 On-Premise 반도체 제조 장비 실시간 고장 예지보전</v>
          </cell>
          <cell r="F200" t="str">
            <v>0</v>
          </cell>
          <cell r="G200" t="str">
            <v>1</v>
          </cell>
          <cell r="H200" t="str">
            <v>초기</v>
          </cell>
          <cell r="I200" t="str">
            <v>중장년</v>
          </cell>
          <cell r="J200">
            <v>0</v>
          </cell>
          <cell r="K200">
            <v>6</v>
          </cell>
          <cell r="L200">
            <v>6</v>
          </cell>
          <cell r="M200">
            <v>15</v>
          </cell>
          <cell r="N200">
            <v>14</v>
          </cell>
          <cell r="O200">
            <v>6</v>
          </cell>
          <cell r="P200">
            <v>5</v>
          </cell>
          <cell r="Q200">
            <v>13</v>
          </cell>
          <cell r="R200">
            <v>3</v>
          </cell>
          <cell r="S200">
            <v>68</v>
          </cell>
          <cell r="T200">
            <v>0</v>
          </cell>
          <cell r="U200">
            <v>68</v>
          </cell>
          <cell r="V200">
            <v>185</v>
          </cell>
          <cell r="W200"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201">
          <cell r="B201">
            <v>20415000</v>
          </cell>
          <cell r="C201" t="str">
            <v>지역기반</v>
          </cell>
          <cell r="D201" t="str">
            <v>정보ㆍ통신3</v>
          </cell>
          <cell r="E201" t="str">
            <v>Factory ExpertX - 제조 특화 LLM 챗봇 서비스</v>
          </cell>
          <cell r="F201" t="str">
            <v>0</v>
          </cell>
          <cell r="G201" t="str">
            <v>2</v>
          </cell>
          <cell r="H201" t="str">
            <v>초기</v>
          </cell>
          <cell r="I201" t="str">
            <v>청년</v>
          </cell>
          <cell r="J201">
            <v>0</v>
          </cell>
          <cell r="K201">
            <v>6</v>
          </cell>
          <cell r="L201">
            <v>6</v>
          </cell>
          <cell r="M201">
            <v>15</v>
          </cell>
          <cell r="N201">
            <v>14</v>
          </cell>
          <cell r="O201">
            <v>6</v>
          </cell>
          <cell r="P201">
            <v>5</v>
          </cell>
          <cell r="Q201">
            <v>13</v>
          </cell>
          <cell r="R201">
            <v>3</v>
          </cell>
          <cell r="S201">
            <v>68</v>
          </cell>
          <cell r="T201">
            <v>0</v>
          </cell>
          <cell r="U201">
            <v>68</v>
          </cell>
          <cell r="V201">
            <v>185</v>
          </cell>
          <cell r="W201"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202">
          <cell r="B202">
            <v>20419892</v>
          </cell>
          <cell r="C202" t="str">
            <v>지역기반</v>
          </cell>
          <cell r="D202" t="str">
            <v>정보ㆍ통신3</v>
          </cell>
          <cell r="E202" t="str">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ell>
          <cell r="F202" t="str">
            <v>0</v>
          </cell>
          <cell r="G202" t="str">
            <v>0</v>
          </cell>
          <cell r="H202" t="str">
            <v>예비</v>
          </cell>
          <cell r="I202" t="str">
            <v>중장년</v>
          </cell>
          <cell r="J202">
            <v>0</v>
          </cell>
          <cell r="K202">
            <v>6</v>
          </cell>
          <cell r="L202">
            <v>7</v>
          </cell>
          <cell r="M202">
            <v>12</v>
          </cell>
          <cell r="N202">
            <v>11</v>
          </cell>
          <cell r="O202">
            <v>9</v>
          </cell>
          <cell r="P202">
            <v>6</v>
          </cell>
          <cell r="Q202">
            <v>13</v>
          </cell>
          <cell r="R202">
            <v>3</v>
          </cell>
          <cell r="S202">
            <v>67</v>
          </cell>
          <cell r="T202">
            <v>0</v>
          </cell>
          <cell r="U202">
            <v>67</v>
          </cell>
          <cell r="V202">
            <v>195</v>
          </cell>
          <cell r="W202"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v>
          </cell>
        </row>
        <row r="203">
          <cell r="B203">
            <v>20419462</v>
          </cell>
          <cell r="C203" t="str">
            <v>지역기반</v>
          </cell>
          <cell r="D203" t="str">
            <v>정보ㆍ통신3</v>
          </cell>
          <cell r="E203" t="str">
            <v>누루구루: AI 응용 기반 차·다구 경험 서비스플랫폼형 커머스</v>
          </cell>
          <cell r="F203" t="str">
            <v>0</v>
          </cell>
          <cell r="G203" t="str">
            <v>0</v>
          </cell>
          <cell r="H203" t="str">
            <v>예비</v>
          </cell>
          <cell r="I203" t="str">
            <v>청년</v>
          </cell>
          <cell r="J203">
            <v>0</v>
          </cell>
          <cell r="K203">
            <v>6</v>
          </cell>
          <cell r="L203">
            <v>6</v>
          </cell>
          <cell r="M203">
            <v>13</v>
          </cell>
          <cell r="N203">
            <v>13</v>
          </cell>
          <cell r="O203">
            <v>6</v>
          </cell>
          <cell r="P203">
            <v>7</v>
          </cell>
          <cell r="Q203">
            <v>13</v>
          </cell>
          <cell r="R203">
            <v>3</v>
          </cell>
          <cell r="S203">
            <v>67</v>
          </cell>
          <cell r="T203">
            <v>0</v>
          </cell>
          <cell r="U203">
            <v>67</v>
          </cell>
          <cell r="V203">
            <v>195</v>
          </cell>
          <cell r="W203" t="str">
            <v>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v>
          </cell>
        </row>
        <row r="204">
          <cell r="B204">
            <v>20438934</v>
          </cell>
          <cell r="C204" t="str">
            <v>지역기반</v>
          </cell>
          <cell r="D204" t="str">
            <v>정보ㆍ통신3</v>
          </cell>
          <cell r="E204" t="str">
            <v>콕(KoK)</v>
          </cell>
          <cell r="F204" t="str">
            <v>0</v>
          </cell>
          <cell r="G204" t="str">
            <v>0</v>
          </cell>
          <cell r="H204" t="str">
            <v>초기</v>
          </cell>
          <cell r="I204" t="str">
            <v>청년</v>
          </cell>
          <cell r="J204">
            <v>0</v>
          </cell>
          <cell r="K204">
            <v>6</v>
          </cell>
          <cell r="L204">
            <v>6</v>
          </cell>
          <cell r="M204">
            <v>13</v>
          </cell>
          <cell r="N204">
            <v>13</v>
          </cell>
          <cell r="O204">
            <v>6</v>
          </cell>
          <cell r="P204">
            <v>5</v>
          </cell>
          <cell r="Q204">
            <v>13</v>
          </cell>
          <cell r="R204">
            <v>3</v>
          </cell>
          <cell r="S204">
            <v>65</v>
          </cell>
          <cell r="T204">
            <v>2</v>
          </cell>
          <cell r="U204">
            <v>67</v>
          </cell>
          <cell r="V204">
            <v>195</v>
          </cell>
          <cell r="W204" t="str">
            <v>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v>
          </cell>
        </row>
        <row r="205">
          <cell r="B205">
            <v>20431207</v>
          </cell>
          <cell r="C205" t="str">
            <v>지역기반</v>
          </cell>
          <cell r="D205" t="str">
            <v>정보ㆍ통신3</v>
          </cell>
          <cell r="E205" t="str">
            <v>QR 주문기반 POS 연동형 외식매장 AI시스템 ‘Xorder’</v>
          </cell>
          <cell r="F205" t="str">
            <v>0</v>
          </cell>
          <cell r="G205" t="str">
            <v>0</v>
          </cell>
          <cell r="H205" t="str">
            <v>초기</v>
          </cell>
          <cell r="I205" t="str">
            <v>중장년</v>
          </cell>
          <cell r="J205">
            <v>0</v>
          </cell>
          <cell r="K205">
            <v>6</v>
          </cell>
          <cell r="L205">
            <v>6</v>
          </cell>
          <cell r="M205">
            <v>13</v>
          </cell>
          <cell r="N205">
            <v>13</v>
          </cell>
          <cell r="O205">
            <v>6</v>
          </cell>
          <cell r="P205">
            <v>5</v>
          </cell>
          <cell r="Q205">
            <v>13</v>
          </cell>
          <cell r="R205">
            <v>3</v>
          </cell>
          <cell r="S205">
            <v>65</v>
          </cell>
          <cell r="T205">
            <v>0</v>
          </cell>
          <cell r="U205">
            <v>65</v>
          </cell>
          <cell r="V205">
            <v>198</v>
          </cell>
          <cell r="W205" t="str">
            <v>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v>
          </cell>
        </row>
        <row r="206">
          <cell r="B206">
            <v>20439802</v>
          </cell>
          <cell r="C206" t="str">
            <v>지역기반</v>
          </cell>
          <cell r="D206" t="str">
            <v>정보ㆍ통신3</v>
          </cell>
          <cell r="E206" t="str">
            <v>“외식 창업을 대신 완성해주는 푸드 디렉팅 서비스 SOP”</v>
          </cell>
          <cell r="F206" t="str">
            <v>0</v>
          </cell>
          <cell r="G206" t="str">
            <v>0</v>
          </cell>
          <cell r="H206" t="str">
            <v>예비</v>
          </cell>
          <cell r="I206" t="str">
            <v>청년</v>
          </cell>
          <cell r="J206" t="str">
            <v>요건탈락</v>
          </cell>
          <cell r="S206" t="str">
            <v/>
          </cell>
          <cell r="T206">
            <v>0</v>
          </cell>
          <cell r="U206" t="str">
            <v/>
          </cell>
          <cell r="V206" t="str">
            <v/>
          </cell>
        </row>
        <row r="207">
          <cell r="B207">
            <v>20415817</v>
          </cell>
          <cell r="C207" t="str">
            <v>지역기반</v>
          </cell>
          <cell r="D207" t="str">
            <v>정보ㆍ통신3</v>
          </cell>
          <cell r="E207" t="str">
            <v>AI 기반 인재 역량 데이터 분석 및 교육·채용·재교육 연계 플랫폼</v>
          </cell>
          <cell r="F207" t="str">
            <v>29,909,091</v>
          </cell>
          <cell r="G207" t="str">
            <v>4</v>
          </cell>
          <cell r="H207" t="str">
            <v>초기</v>
          </cell>
          <cell r="I207" t="str">
            <v>중장년</v>
          </cell>
          <cell r="J207" t="str">
            <v>면제</v>
          </cell>
          <cell r="S207" t="str">
            <v/>
          </cell>
          <cell r="T207">
            <v>0</v>
          </cell>
          <cell r="U207">
            <v>100</v>
          </cell>
          <cell r="V207" t="str">
            <v/>
          </cell>
        </row>
        <row r="208">
          <cell r="B208">
            <v>20415420</v>
          </cell>
          <cell r="C208" t="str">
            <v>지역기반</v>
          </cell>
          <cell r="D208" t="str">
            <v>정보ㆍ통신3</v>
          </cell>
          <cell r="E208" t="str">
            <v>1인창업</v>
          </cell>
          <cell r="F208" t="str">
            <v>115,000,000</v>
          </cell>
          <cell r="G208" t="str">
            <v>1</v>
          </cell>
          <cell r="H208" t="str">
            <v>초기</v>
          </cell>
          <cell r="I208" t="str">
            <v>청년</v>
          </cell>
          <cell r="J208" t="str">
            <v>요건탈락</v>
          </cell>
          <cell r="S208" t="str">
            <v/>
          </cell>
          <cell r="T208">
            <v>0</v>
          </cell>
          <cell r="U208" t="str">
            <v/>
          </cell>
          <cell r="V208" t="str">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60.349999999999994</v>
          </cell>
          <cell r="H2">
            <v>80.400000000000006</v>
          </cell>
          <cell r="I2">
            <v>50.25</v>
          </cell>
          <cell r="J2">
            <v>10</v>
          </cell>
          <cell r="K2">
            <v>1</v>
          </cell>
          <cell r="L2">
            <v>11</v>
          </cell>
          <cell r="M2">
            <v>201</v>
          </cell>
          <cell r="N2" t="str">
            <v>90점 이상 합격
*예비 87~89점 1~2명</v>
          </cell>
          <cell r="Q2" t="str">
            <v>지역기반</v>
          </cell>
          <cell r="R2">
            <v>11</v>
          </cell>
          <cell r="S2">
            <v>18</v>
          </cell>
          <cell r="T2">
            <v>10</v>
          </cell>
          <cell r="U2">
            <v>1</v>
          </cell>
          <cell r="V2">
            <v>11</v>
          </cell>
          <cell r="W2">
            <v>66.333333333333329</v>
          </cell>
          <cell r="X2">
            <v>74.333333333333329</v>
          </cell>
        </row>
        <row r="3">
          <cell r="E3" t="str">
            <v>평가
현황</v>
          </cell>
          <cell r="F3">
            <v>2</v>
          </cell>
          <cell r="G3">
            <v>49</v>
          </cell>
          <cell r="H3">
            <v>78</v>
          </cell>
          <cell r="I3">
            <v>61</v>
          </cell>
          <cell r="J3">
            <v>10</v>
          </cell>
          <cell r="K3">
            <v>1</v>
          </cell>
          <cell r="L3">
            <v>11</v>
          </cell>
          <cell r="M3">
            <v>201</v>
          </cell>
          <cell r="Q3" t="str">
            <v>대학발</v>
          </cell>
          <cell r="R3">
            <v>0</v>
          </cell>
          <cell r="S3">
            <v>0</v>
          </cell>
          <cell r="T3">
            <v>0</v>
          </cell>
          <cell r="U3">
            <v>0</v>
          </cell>
          <cell r="V3">
            <v>0</v>
          </cell>
          <cell r="W3">
            <v>11.055555555555555</v>
          </cell>
          <cell r="X3">
            <v>140.66666666666666</v>
          </cell>
        </row>
        <row r="4">
          <cell r="E4" t="str">
            <v>청년</v>
          </cell>
          <cell r="F4" t="str">
            <v>*지역기반만 집계</v>
          </cell>
          <cell r="J4">
            <v>8</v>
          </cell>
          <cell r="K4">
            <v>0</v>
          </cell>
          <cell r="L4">
            <v>8</v>
          </cell>
          <cell r="M4">
            <v>8</v>
          </cell>
          <cell r="N4" t="str">
            <v>청년 최소 2명</v>
          </cell>
          <cell r="Q4" t="str">
            <v>실험실</v>
          </cell>
          <cell r="R4">
            <v>0</v>
          </cell>
          <cell r="S4">
            <v>0</v>
          </cell>
          <cell r="T4">
            <v>0</v>
          </cell>
          <cell r="U4">
            <v>0</v>
          </cell>
          <cell r="V4">
            <v>0</v>
          </cell>
          <cell r="W4" t="str">
            <v>기획단계이며 특화부분, 기술력 입증 평가하기 위한 경쟁자분석과 벤치마킹이 부족하며 수익에 대한 구체적 보완이 필요함</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20412041</v>
          </cell>
          <cell r="C8" t="str">
            <v>지역기반</v>
          </cell>
          <cell r="D8" t="str">
            <v>정보ㆍ통신3</v>
          </cell>
          <cell r="E8" t="str">
            <v>AI기반 맞춤형 점술 서비스 중개 플랫폼, ‘맞점’</v>
          </cell>
          <cell r="F8" t="str">
            <v>2,410,295,054</v>
          </cell>
          <cell r="G8" t="str">
            <v>12</v>
          </cell>
          <cell r="H8" t="str">
            <v>초기</v>
          </cell>
          <cell r="I8" t="str">
            <v>중장년</v>
          </cell>
          <cell r="J8">
            <v>0</v>
          </cell>
          <cell r="K8">
            <v>10</v>
          </cell>
          <cell r="L8">
            <v>10</v>
          </cell>
          <cell r="M8">
            <v>19</v>
          </cell>
          <cell r="N8">
            <v>19</v>
          </cell>
          <cell r="O8">
            <v>9</v>
          </cell>
          <cell r="P8">
            <v>9</v>
          </cell>
          <cell r="Q8">
            <v>14</v>
          </cell>
          <cell r="R8">
            <v>5</v>
          </cell>
          <cell r="S8">
            <v>95</v>
          </cell>
          <cell r="T8">
            <v>0</v>
          </cell>
          <cell r="U8">
            <v>95</v>
          </cell>
          <cell r="V8">
            <v>1</v>
          </cell>
          <cell r="W8" t="str">
            <v>23년예창패 장려상선정기업으로 구성원이 탄탄하고 쿠팡 리워드 전환으로 AI운세풀이로 수익성을 확보하였으며 시장 점유율을 높이 성장시키는 쾌거를 기록 중 투자유치도 성공함, 시장의 효용성과 성장성을 매출과 정량지표로 보여주고 있는 창업기업으로 보여짐</v>
          </cell>
        </row>
        <row r="9">
          <cell r="B9">
            <v>20414883</v>
          </cell>
          <cell r="C9" t="str">
            <v>지역기반</v>
          </cell>
          <cell r="D9" t="str">
            <v>정보ㆍ통신3</v>
          </cell>
          <cell r="E9" t="str">
            <v>A.I.기술 기반 몸캠피싱 영상 유포방지 솔루션</v>
          </cell>
          <cell r="F9" t="str">
            <v>1,500,000,000</v>
          </cell>
          <cell r="G9" t="str">
            <v>7</v>
          </cell>
          <cell r="H9" t="str">
            <v>초기</v>
          </cell>
          <cell r="I9" t="str">
            <v>청년</v>
          </cell>
          <cell r="J9">
            <v>0</v>
          </cell>
          <cell r="K9">
            <v>10</v>
          </cell>
          <cell r="L9">
            <v>10</v>
          </cell>
          <cell r="M9">
            <v>18</v>
          </cell>
          <cell r="N9">
            <v>18</v>
          </cell>
          <cell r="O9">
            <v>9</v>
          </cell>
          <cell r="P9">
            <v>8</v>
          </cell>
          <cell r="Q9">
            <v>14</v>
          </cell>
          <cell r="R9">
            <v>5</v>
          </cell>
          <cell r="S9">
            <v>92</v>
          </cell>
          <cell r="T9">
            <v>2</v>
          </cell>
          <cell r="U9">
            <v>94</v>
          </cell>
          <cell r="V9">
            <v>2</v>
          </cell>
          <cell r="W9" t="str">
            <v>AI기반 몸캠피싱 유포방지 솔루션 기획단계이며 특화부분, 기술력 입증 평가하기 위한 경쟁자분석과 벤치마킹이 부족하며 수익에 대한 구체적 보완이 필요함, 사회적 문제를 개선하는 모델의 수익으로 매출입증 및 기술차별화를 실현하고 있음</v>
          </cell>
        </row>
        <row r="10">
          <cell r="B10">
            <v>20431043</v>
          </cell>
          <cell r="C10" t="str">
            <v>지역기반</v>
          </cell>
          <cell r="D10" t="str">
            <v>정보ㆍ통신3</v>
          </cell>
          <cell r="E10" t="str">
            <v>로컬 LLM·RAG 기술이 적용된 보안 완결형 제조 지식검색 및 업무자동화 기능의 제조혁신형 AI SaaS</v>
          </cell>
          <cell r="F10" t="str">
            <v>510,673,468</v>
          </cell>
          <cell r="G10" t="str">
            <v>7</v>
          </cell>
          <cell r="H10" t="str">
            <v>도약</v>
          </cell>
          <cell r="I10" t="str">
            <v>중장년</v>
          </cell>
          <cell r="J10">
            <v>0</v>
          </cell>
          <cell r="K10">
            <v>9</v>
          </cell>
          <cell r="L10">
            <v>9</v>
          </cell>
          <cell r="M10">
            <v>19</v>
          </cell>
          <cell r="N10">
            <v>18</v>
          </cell>
          <cell r="O10">
            <v>9</v>
          </cell>
          <cell r="P10">
            <v>8</v>
          </cell>
          <cell r="Q10">
            <v>15</v>
          </cell>
          <cell r="R10">
            <v>5</v>
          </cell>
          <cell r="S10">
            <v>92</v>
          </cell>
          <cell r="T10">
            <v>0</v>
          </cell>
          <cell r="U10">
            <v>92</v>
          </cell>
          <cell r="V10">
            <v>3</v>
          </cell>
          <cell r="W10" t="str">
            <v>LLM RAG기술이 적용된 보안 완결형 제조 지식검색 및 업무자동화 기능의 제조혁신형 AI SaaS 기획단계이며 특화부분, 기술력 입증 평가하기 위한 경쟁자분석과 벤치마킹이 부족하며 수익에 대한 구체적 보완이 필요함 팁스 및 Pre A 투자유치를 진행 중임</v>
          </cell>
        </row>
        <row r="11">
          <cell r="B11">
            <v>20426148</v>
          </cell>
          <cell r="C11" t="str">
            <v>지역기반</v>
          </cell>
          <cell r="D11" t="str">
            <v>정보ㆍ통신3</v>
          </cell>
          <cell r="E11" t="str">
            <v>소상공인에게는 매출전환 콘텐츠를, 청년에게는 실무·수익화를 연결하는 양면 콘텐츠 운영 플랫폼, 컨테니파이</v>
          </cell>
          <cell r="F11" t="str">
            <v>0</v>
          </cell>
          <cell r="G11" t="str">
            <v>0</v>
          </cell>
          <cell r="H11" t="str">
            <v>예비</v>
          </cell>
          <cell r="I11" t="str">
            <v>청년</v>
          </cell>
          <cell r="J11">
            <v>0</v>
          </cell>
          <cell r="K11">
            <v>9</v>
          </cell>
          <cell r="L11">
            <v>9</v>
          </cell>
          <cell r="M11">
            <v>18</v>
          </cell>
          <cell r="N11">
            <v>17</v>
          </cell>
          <cell r="O11">
            <v>9</v>
          </cell>
          <cell r="P11">
            <v>9</v>
          </cell>
          <cell r="Q11">
            <v>14</v>
          </cell>
          <cell r="R11">
            <v>4</v>
          </cell>
          <cell r="S11">
            <v>89</v>
          </cell>
          <cell r="T11">
            <v>2</v>
          </cell>
          <cell r="U11">
            <v>91</v>
          </cell>
          <cell r="V11">
            <v>4</v>
          </cell>
          <cell r="W11" t="str">
            <v>AI기반 교육플랫폼과 홍보물 고객 매칭 플랫폼 기획단계이며 일자리 창출, 기술기반 데이터 연동형으로 수익에 대한 구조화 보완이 필요함, 자금 계획을 지원사업 위주로 잡는다면 사업이 좌초될 위험성이 너무 크며 지속경영과 생존을 위한 초기수익 모델이 필요함</v>
          </cell>
        </row>
        <row r="12">
          <cell r="B12">
            <v>20425812</v>
          </cell>
          <cell r="C12" t="str">
            <v>지역기반</v>
          </cell>
          <cell r="D12" t="str">
            <v>정보ㆍ통신3</v>
          </cell>
          <cell r="E12" t="str">
            <v>교배·해칭 기록 기반 양서파충류 모프 유전 확률 및 혈통 신뢰도 AI 시뮬레이션 기술</v>
          </cell>
          <cell r="F12" t="str">
            <v>21,624,500</v>
          </cell>
          <cell r="G12" t="str">
            <v>2</v>
          </cell>
          <cell r="H12" t="str">
            <v>초기</v>
          </cell>
          <cell r="I12" t="str">
            <v>청년</v>
          </cell>
          <cell r="J12">
            <v>0</v>
          </cell>
          <cell r="K12">
            <v>9</v>
          </cell>
          <cell r="L12">
            <v>9</v>
          </cell>
          <cell r="M12">
            <v>17</v>
          </cell>
          <cell r="N12">
            <v>19</v>
          </cell>
          <cell r="O12">
            <v>9</v>
          </cell>
          <cell r="P12">
            <v>8</v>
          </cell>
          <cell r="Q12">
            <v>14</v>
          </cell>
          <cell r="R12">
            <v>4</v>
          </cell>
          <cell r="S12">
            <v>89</v>
          </cell>
          <cell r="T12">
            <v>2</v>
          </cell>
          <cell r="U12">
            <v>91</v>
          </cell>
          <cell r="V12">
            <v>4</v>
          </cell>
          <cell r="W12" t="str">
            <v>2D횡스크롤 액션 수집형 RPG와 길드 경영힐링 SNG가 결합된 하이브리드 모바일 게임 기획단계이며 특화부분, 기술력 입증 평가하기 위한 경쟁자분석과 벤치마킹이 부족하며 수익에 대한 구체적 보완이 필요함</v>
          </cell>
        </row>
        <row r="13">
          <cell r="B13">
            <v>20428945</v>
          </cell>
          <cell r="C13" t="str">
            <v>지역기반</v>
          </cell>
          <cell r="D13" t="str">
            <v>정보ㆍ통신3</v>
          </cell>
          <cell r="E13" t="str">
            <v>캐릭터 IP를 살아 말하게 하는 감성 AI 보이스 솔루션 개발 및 IP 사업자 공급형 사업화 (On the Voice — 캐릭터 온톨로지 기반 범용 SaaS)</v>
          </cell>
          <cell r="F13" t="str">
            <v>1,331,624,648</v>
          </cell>
          <cell r="G13" t="str">
            <v>4</v>
          </cell>
          <cell r="H13" t="str">
            <v>초기</v>
          </cell>
          <cell r="I13" t="str">
            <v>청년</v>
          </cell>
          <cell r="J13">
            <v>0</v>
          </cell>
          <cell r="K13">
            <v>10</v>
          </cell>
          <cell r="L13">
            <v>10</v>
          </cell>
          <cell r="M13">
            <v>18</v>
          </cell>
          <cell r="N13">
            <v>17</v>
          </cell>
          <cell r="O13">
            <v>9</v>
          </cell>
          <cell r="P13">
            <v>9</v>
          </cell>
          <cell r="Q13">
            <v>14</v>
          </cell>
          <cell r="R13">
            <v>4</v>
          </cell>
          <cell r="S13">
            <v>91</v>
          </cell>
          <cell r="T13">
            <v>0</v>
          </cell>
          <cell r="U13">
            <v>91</v>
          </cell>
          <cell r="V13">
            <v>4</v>
          </cell>
          <cell r="W13" t="str">
            <v>아이돌, 사이버캐릭터, 캐릭터들의 IP의 펜덤들과 온라인 소통을 위하여 온더보이스를 통한 사업구성으로 과금 복합형 수익구조와 시장의 필요를 검증하며 매출 13억을 달성함(부가세증명원)</v>
          </cell>
        </row>
        <row r="14">
          <cell r="B14">
            <v>20428346</v>
          </cell>
          <cell r="C14" t="str">
            <v>지역기반</v>
          </cell>
          <cell r="D14" t="str">
            <v>정보ㆍ통신3</v>
          </cell>
          <cell r="E14" t="str">
            <v>실시간 멀티플레이어 LBE AIoT 플랫폼 고도화</v>
          </cell>
          <cell r="F14" t="str">
            <v>1,006,196,911</v>
          </cell>
          <cell r="G14" t="str">
            <v>14</v>
          </cell>
          <cell r="H14" t="str">
            <v>도약</v>
          </cell>
          <cell r="I14" t="str">
            <v>청년</v>
          </cell>
          <cell r="J14">
            <v>0</v>
          </cell>
          <cell r="K14">
            <v>10</v>
          </cell>
          <cell r="L14">
            <v>10</v>
          </cell>
          <cell r="M14">
            <v>18</v>
          </cell>
          <cell r="N14">
            <v>18</v>
          </cell>
          <cell r="O14">
            <v>9</v>
          </cell>
          <cell r="P14">
            <v>8</v>
          </cell>
          <cell r="Q14">
            <v>13</v>
          </cell>
          <cell r="R14">
            <v>5</v>
          </cell>
          <cell r="S14">
            <v>91</v>
          </cell>
          <cell r="T14">
            <v>0</v>
          </cell>
          <cell r="U14">
            <v>91</v>
          </cell>
          <cell r="V14">
            <v>4</v>
          </cell>
          <cell r="W14" t="str">
            <v xml:space="preserve">4년간 2개의 직영매장을 통한 누적 방문객 15만명의 데이터를 기반으로 운영 재현성을 구성하여 AIoT, E스포츠로 편성하였음, 또한 DDA엔진으로 구성하여 기존 방탈출, 레이저태그VR의 차별화전략을 함(실시간 자율제어), 고객 다양성 확보함, 초기관광벤처 선정 후 특허 등록 완료함 </v>
          </cell>
        </row>
        <row r="15">
          <cell r="B15">
            <v>20425943</v>
          </cell>
          <cell r="C15" t="str">
            <v>지역기반</v>
          </cell>
          <cell r="D15" t="str">
            <v>정보ㆍ통신3</v>
          </cell>
          <cell r="E15" t="str">
            <v>바쁜 현대인 부모를 위한 아이 식단 데이터 기반 AI 영양소 맞춤화 관리 서비스</v>
          </cell>
          <cell r="F15" t="str">
            <v>37,605,000</v>
          </cell>
          <cell r="G15" t="str">
            <v>1</v>
          </cell>
          <cell r="H15" t="str">
            <v>초기</v>
          </cell>
          <cell r="I15" t="str">
            <v>청년</v>
          </cell>
          <cell r="J15">
            <v>0</v>
          </cell>
          <cell r="K15">
            <v>9</v>
          </cell>
          <cell r="L15">
            <v>9</v>
          </cell>
          <cell r="M15">
            <v>18</v>
          </cell>
          <cell r="N15">
            <v>17</v>
          </cell>
          <cell r="O15">
            <v>9</v>
          </cell>
          <cell r="P15">
            <v>9</v>
          </cell>
          <cell r="Q15">
            <v>14</v>
          </cell>
          <cell r="R15">
            <v>5</v>
          </cell>
          <cell r="S15">
            <v>90</v>
          </cell>
          <cell r="T15">
            <v>0</v>
          </cell>
          <cell r="U15">
            <v>90</v>
          </cell>
          <cell r="V15">
            <v>8</v>
          </cell>
          <cell r="W15" t="str">
            <v>AI기반 영양분석 및 성장 관리 서비스 기획단계이며 특화부분, 기술력 입증 평가하기 위한 경쟁자분석과 벤치마킹이 부족하며 수익에 대한 구체적 보완이 필요함</v>
          </cell>
        </row>
        <row r="16">
          <cell r="B16">
            <v>20426678</v>
          </cell>
          <cell r="C16" t="str">
            <v>지역기반</v>
          </cell>
          <cell r="D16" t="str">
            <v>정보ㆍ통신3</v>
          </cell>
          <cell r="E16" t="str">
            <v>Opti AI</v>
          </cell>
          <cell r="F16" t="str">
            <v>140,000,000</v>
          </cell>
          <cell r="G16" t="str">
            <v>7</v>
          </cell>
          <cell r="H16" t="str">
            <v>초기</v>
          </cell>
          <cell r="I16" t="str">
            <v>청년</v>
          </cell>
          <cell r="J16">
            <v>0</v>
          </cell>
          <cell r="K16">
            <v>9</v>
          </cell>
          <cell r="L16">
            <v>9</v>
          </cell>
          <cell r="M16">
            <v>18</v>
          </cell>
          <cell r="N16">
            <v>18</v>
          </cell>
          <cell r="O16">
            <v>9</v>
          </cell>
          <cell r="P16">
            <v>8</v>
          </cell>
          <cell r="Q16">
            <v>14</v>
          </cell>
          <cell r="R16">
            <v>5</v>
          </cell>
          <cell r="S16">
            <v>90</v>
          </cell>
          <cell r="T16">
            <v>0</v>
          </cell>
          <cell r="U16">
            <v>90</v>
          </cell>
          <cell r="V16">
            <v>8</v>
          </cell>
          <cell r="W16" t="str">
            <v>GEO/AEO컨설팅, AI SaaS 플랫폼 기획단계이며 특화부분, 기술력 입증 평가하기 위한 경쟁자분석과 벤치마킹이 부족하며 수익에 대한 구체적 보완이 필요함</v>
          </cell>
        </row>
        <row r="17">
          <cell r="B17">
            <v>20426671</v>
          </cell>
          <cell r="C17" t="str">
            <v>지역기반</v>
          </cell>
          <cell r="D17" t="str">
            <v>정보ㆍ통신3</v>
          </cell>
          <cell r="E17" t="str">
            <v>모아블 OS — 비아파트 주거공간 AI 관리 자동화 플랫폼 (Agent as a Service)</v>
          </cell>
          <cell r="F17" t="str">
            <v>360,000,000</v>
          </cell>
          <cell r="G17" t="str">
            <v>5</v>
          </cell>
          <cell r="H17" t="str">
            <v>도약</v>
          </cell>
          <cell r="I17" t="str">
            <v>청년</v>
          </cell>
          <cell r="J17">
            <v>0</v>
          </cell>
          <cell r="K17">
            <v>10</v>
          </cell>
          <cell r="L17">
            <v>9</v>
          </cell>
          <cell r="M17">
            <v>18</v>
          </cell>
          <cell r="N17">
            <v>18</v>
          </cell>
          <cell r="O17">
            <v>9</v>
          </cell>
          <cell r="P17">
            <v>8</v>
          </cell>
          <cell r="Q17">
            <v>14</v>
          </cell>
          <cell r="R17">
            <v>4</v>
          </cell>
          <cell r="S17">
            <v>90</v>
          </cell>
          <cell r="T17">
            <v>0</v>
          </cell>
          <cell r="U17">
            <v>90</v>
          </cell>
          <cell r="V17">
            <v>8</v>
          </cell>
          <cell r="W17" t="str">
            <v>인공지능 솔루션 기획단계이며 특화부분, 기술력 입증 평가하기 위한 경쟁자분석과 벤치마킹이 부족하며 수익에 대한 구체적 보완이 필요함 검증된 서비스와 사업에대한 피봇 고민이 필요해보임</v>
          </cell>
        </row>
        <row r="18">
          <cell r="B18">
            <v>20422944</v>
          </cell>
          <cell r="C18" t="str">
            <v>지역기반</v>
          </cell>
          <cell r="D18" t="str">
            <v>정보ㆍ통신3</v>
          </cell>
          <cell r="E18" t="str">
            <v>Recipe 독립형 H/W 시계열 AI 앙상블 기술이 적용된 On-Premise 반도체 제조 장비 실시간 고장 예지보전</v>
          </cell>
          <cell r="F18" t="str">
            <v>0</v>
          </cell>
          <cell r="G18" t="str">
            <v>1</v>
          </cell>
          <cell r="H18" t="str">
            <v>초기</v>
          </cell>
          <cell r="I18" t="str">
            <v>중장년</v>
          </cell>
          <cell r="J18">
            <v>0</v>
          </cell>
          <cell r="K18">
            <v>9</v>
          </cell>
          <cell r="L18">
            <v>9</v>
          </cell>
          <cell r="M18">
            <v>17</v>
          </cell>
          <cell r="N18">
            <v>16</v>
          </cell>
          <cell r="O18">
            <v>9</v>
          </cell>
          <cell r="P18">
            <v>9</v>
          </cell>
          <cell r="Q18">
            <v>15</v>
          </cell>
          <cell r="R18">
            <v>5</v>
          </cell>
          <cell r="S18">
            <v>89</v>
          </cell>
          <cell r="T18">
            <v>0</v>
          </cell>
          <cell r="U18">
            <v>89</v>
          </cell>
          <cell r="V18">
            <v>11</v>
          </cell>
          <cell r="W18" t="str">
            <v>AI기반 지능형 설비 운영 플랫폼으로 장비 실시간 고장 예지보전 시스템 기획단계이며 특화부분, 기술력 입증 평가하기 위한 경쟁자분석과 벤치마킹이 부족하며 수익에 대한 구체적 보완이 필요함, 대표자와 팀원들의 역량이 뛰어나며 산업 인프라를 통해 큰성장을 기대함</v>
          </cell>
        </row>
        <row r="19">
          <cell r="B19">
            <v>20419176</v>
          </cell>
          <cell r="C19" t="str">
            <v>지역기반</v>
          </cell>
          <cell r="D19" t="str">
            <v>정보ㆍ통신3</v>
          </cell>
          <cell r="E19" t="str">
            <v>AI 엔진 기반 B2B 거래데이터 자동 변환 및 API 자동 매핑 솔루션</v>
          </cell>
          <cell r="F19" t="str">
            <v>384,535,144</v>
          </cell>
          <cell r="G19" t="str">
            <v>9</v>
          </cell>
          <cell r="H19" t="str">
            <v>초기</v>
          </cell>
          <cell r="I19" t="str">
            <v>청년</v>
          </cell>
          <cell r="J19">
            <v>0</v>
          </cell>
          <cell r="K19">
            <v>9</v>
          </cell>
          <cell r="L19">
            <v>9</v>
          </cell>
          <cell r="M19">
            <v>17</v>
          </cell>
          <cell r="N19">
            <v>16</v>
          </cell>
          <cell r="O19">
            <v>9</v>
          </cell>
          <cell r="P19">
            <v>9</v>
          </cell>
          <cell r="Q19">
            <v>15</v>
          </cell>
          <cell r="R19">
            <v>5</v>
          </cell>
          <cell r="S19">
            <v>89</v>
          </cell>
          <cell r="T19">
            <v>0</v>
          </cell>
          <cell r="U19">
            <v>89</v>
          </cell>
          <cell r="V19">
            <v>11</v>
          </cell>
          <cell r="W19" t="str">
            <v>AI엔진 기반 B2B거래데이터 자동 변환 및 API자동 매핑 솔루션 기획단계이며 특화부분, 기술력 입증 평가하기 위한 경쟁자분석과 벤치마킹이 부족하며 수익에 대한 구체적 보완이 필요함, 대표와 구성원의 역량이 뛰어나며 실증적 매출을 과제와 연동하여 실현하고 있으며 기술 고도화를 통한 성장이 기대됨</v>
          </cell>
        </row>
        <row r="20">
          <cell r="B20">
            <v>20419016</v>
          </cell>
          <cell r="C20" t="str">
            <v>지역기반</v>
          </cell>
          <cell r="D20" t="str">
            <v>정보ㆍ통신3</v>
          </cell>
          <cell r="E20" t="str">
            <v>행동·성향 데이터 기반 AI 분석으로 효율적인 관계 형성을 돕는 맞춤형 커뮤니티 서비스, U,ram(유람) - Universe, Report About Me</v>
          </cell>
          <cell r="F20" t="str">
            <v>0</v>
          </cell>
          <cell r="G20" t="str">
            <v>0</v>
          </cell>
          <cell r="H20" t="str">
            <v>예비</v>
          </cell>
          <cell r="I20" t="str">
            <v>청년</v>
          </cell>
          <cell r="J20">
            <v>0</v>
          </cell>
          <cell r="K20">
            <v>9</v>
          </cell>
          <cell r="L20">
            <v>9</v>
          </cell>
          <cell r="M20">
            <v>17</v>
          </cell>
          <cell r="N20">
            <v>16</v>
          </cell>
          <cell r="O20">
            <v>9</v>
          </cell>
          <cell r="P20">
            <v>9</v>
          </cell>
          <cell r="Q20">
            <v>15</v>
          </cell>
          <cell r="R20">
            <v>5</v>
          </cell>
          <cell r="S20">
            <v>89</v>
          </cell>
          <cell r="T20">
            <v>0</v>
          </cell>
          <cell r="U20">
            <v>89</v>
          </cell>
          <cell r="V20">
            <v>11</v>
          </cell>
          <cell r="W20" t="str">
            <v>행동성향 데이터 기반 자기이해 커뮤니티 플랫폼 기획단계이며 특화부분 및 경쟁자 분석이 인상적이며 사회의 단절과 고립의 문제들을 연결하는 사회적 영향력으로 확대할 수 있는 시대의 필요한 서비스로 보여짐, 인적 구성원 및 경력이 뛰어나며 구현가능성이 높음</v>
          </cell>
        </row>
        <row r="21">
          <cell r="B21">
            <v>20427721</v>
          </cell>
          <cell r="C21" t="str">
            <v>지역기반</v>
          </cell>
          <cell r="D21" t="str">
            <v>정보ㆍ통신3</v>
          </cell>
          <cell r="E21" t="str">
            <v>LLM을 활용하여 전세계 176개국 모국어로 서비스되는 글로벌 K-Culture 커뮤니티</v>
          </cell>
          <cell r="F21" t="str">
            <v>202,000,000</v>
          </cell>
          <cell r="G21" t="str">
            <v>4</v>
          </cell>
          <cell r="H21" t="str">
            <v>초기</v>
          </cell>
          <cell r="I21" t="str">
            <v>중장년</v>
          </cell>
          <cell r="J21">
            <v>0</v>
          </cell>
          <cell r="K21">
            <v>9</v>
          </cell>
          <cell r="L21">
            <v>9</v>
          </cell>
          <cell r="M21">
            <v>17</v>
          </cell>
          <cell r="N21">
            <v>16</v>
          </cell>
          <cell r="O21">
            <v>9</v>
          </cell>
          <cell r="P21">
            <v>9</v>
          </cell>
          <cell r="Q21">
            <v>15</v>
          </cell>
          <cell r="R21">
            <v>5</v>
          </cell>
          <cell r="S21">
            <v>89</v>
          </cell>
          <cell r="T21">
            <v>0</v>
          </cell>
          <cell r="U21">
            <v>89</v>
          </cell>
          <cell r="V21">
            <v>11</v>
          </cell>
          <cell r="W21" t="str">
            <v>AI에이전트 기반 글로벌 커뮤니티 자동 운영 시스템 개발 기획단계이며 특화부분, 기술력 입증 평가하기 위한 경쟁자분석과 벤치마킹이 부족하며 수익에 대한 구체적 보완이 필요함, 대표와 구성원의 뛰어난 경험과 기술력으로 구현가능성을 높임</v>
          </cell>
        </row>
        <row r="22">
          <cell r="B22">
            <v>20416581</v>
          </cell>
          <cell r="C22" t="str">
            <v>지역기반</v>
          </cell>
          <cell r="D22" t="str">
            <v>정보ㆍ통신3</v>
          </cell>
          <cell r="E22" t="str">
            <v>생체리듬 및 모바일 피부 이미지 기반 개인화 피부 관리 진단·관리·추천·소비 연동형 스마트 홈케어 디바이스 및 구독형 관리 서비스</v>
          </cell>
          <cell r="F22" t="str">
            <v>1,825,994,388</v>
          </cell>
          <cell r="G22" t="str">
            <v>4</v>
          </cell>
          <cell r="H22" t="str">
            <v>초기</v>
          </cell>
          <cell r="I22" t="str">
            <v>청년</v>
          </cell>
          <cell r="J22">
            <v>0</v>
          </cell>
          <cell r="K22">
            <v>9</v>
          </cell>
          <cell r="L22">
            <v>9</v>
          </cell>
          <cell r="M22">
            <v>17</v>
          </cell>
          <cell r="N22">
            <v>16</v>
          </cell>
          <cell r="O22">
            <v>9</v>
          </cell>
          <cell r="P22">
            <v>9</v>
          </cell>
          <cell r="Q22">
            <v>15</v>
          </cell>
          <cell r="R22">
            <v>5</v>
          </cell>
          <cell r="S22">
            <v>89</v>
          </cell>
          <cell r="T22">
            <v>0</v>
          </cell>
          <cell r="U22">
            <v>89</v>
          </cell>
          <cell r="V22">
            <v>11</v>
          </cell>
          <cell r="W22" t="str">
            <v>개인화 홈케어 서비스 기획단계이며 특화부분, 기술력 입증 평가하기 위한 경쟁자분석과 벤치마킹이 부족하며 수익에 대한 구체적 보완이 필요함, 대표와 구성원의 역량이 뛰어나며 사업기획력과 구성, 제품의 필요성, 개발상품의 필요성이 적절하여 MTS시장의 성장과 더불어 성장성 상품으로 보여짐</v>
          </cell>
        </row>
        <row r="23">
          <cell r="B23">
            <v>20429013</v>
          </cell>
          <cell r="C23" t="str">
            <v>지역기반</v>
          </cell>
          <cell r="D23" t="str">
            <v>정보ㆍ통신3</v>
          </cell>
          <cell r="E23" t="str">
            <v>행동 데이터 기반 AI 아동 적성 탐색 플랫폼 : 키저스 AI 적성 탐색 애착인형</v>
          </cell>
          <cell r="F23" t="str">
            <v>900,000,000</v>
          </cell>
          <cell r="G23" t="str">
            <v>5</v>
          </cell>
          <cell r="H23" t="str">
            <v>초기</v>
          </cell>
          <cell r="I23" t="str">
            <v>중장년</v>
          </cell>
          <cell r="J23">
            <v>0</v>
          </cell>
          <cell r="K23">
            <v>9</v>
          </cell>
          <cell r="L23">
            <v>9</v>
          </cell>
          <cell r="M23">
            <v>17</v>
          </cell>
          <cell r="N23">
            <v>16</v>
          </cell>
          <cell r="O23">
            <v>9</v>
          </cell>
          <cell r="P23">
            <v>9</v>
          </cell>
          <cell r="Q23">
            <v>15</v>
          </cell>
          <cell r="R23">
            <v>5</v>
          </cell>
          <cell r="S23">
            <v>89</v>
          </cell>
          <cell r="T23">
            <v>0</v>
          </cell>
          <cell r="U23">
            <v>89</v>
          </cell>
          <cell r="V23">
            <v>11</v>
          </cell>
          <cell r="W23" t="str">
            <v>AI인형과의 놀이 상호작용 행동 데이터 수집 분석 리포트 제공 플랫폼 기획단계이며 특화부분, 기술력 입증 평가하기 위한 경쟁자분석과 벤치마킹이 부족하며 수익에 대한 구체적 보완이 필요함, 수익다각화 및 반응을 통한 교육적, 발달과정의 성장일기 등 고객접점의 관계를 통한 유대를 강화하는 락인 콘텐츠가 필요함</v>
          </cell>
        </row>
        <row r="24">
          <cell r="B24">
            <v>20419454</v>
          </cell>
          <cell r="C24" t="str">
            <v>지역기반</v>
          </cell>
          <cell r="D24" t="str">
            <v>정보ㆍ통신3</v>
          </cell>
          <cell r="E24" t="str">
            <v>리얼코치 커리어</v>
          </cell>
          <cell r="F24" t="str">
            <v>1,368,021,302</v>
          </cell>
          <cell r="G24" t="str">
            <v>6</v>
          </cell>
          <cell r="H24" t="str">
            <v>초기</v>
          </cell>
          <cell r="I24" t="str">
            <v>청년</v>
          </cell>
          <cell r="J24">
            <v>0</v>
          </cell>
          <cell r="K24">
            <v>9</v>
          </cell>
          <cell r="L24">
            <v>9</v>
          </cell>
          <cell r="M24">
            <v>17</v>
          </cell>
          <cell r="N24">
            <v>16</v>
          </cell>
          <cell r="O24">
            <v>9</v>
          </cell>
          <cell r="P24">
            <v>9</v>
          </cell>
          <cell r="Q24">
            <v>15</v>
          </cell>
          <cell r="R24">
            <v>5</v>
          </cell>
          <cell r="S24">
            <v>89</v>
          </cell>
          <cell r="T24">
            <v>0</v>
          </cell>
          <cell r="U24">
            <v>89</v>
          </cell>
          <cell r="V24">
            <v>11</v>
          </cell>
          <cell r="W24" t="str">
            <v>24년 청창사졸업을 통한 MVP모델로 시장검증으로 제품을 런칭하였고 경쟁사 분석을 통하여 차별화 전략 및 수익구조를 구성하였음, 지속성장하는 헬스케어 산업 중 트레이너 아카데믹, 관리형 프로그램으로 조직의 구성원이 전문성을 확보하고 성장시키고 있음</v>
          </cell>
        </row>
        <row r="25">
          <cell r="B25">
            <v>20427699</v>
          </cell>
          <cell r="C25" t="str">
            <v>지역기반</v>
          </cell>
          <cell r="D25" t="str">
            <v>정보ㆍ통신3</v>
          </cell>
          <cell r="E25" t="str">
            <v>음원 표절 리스크를 해결하기 위한 AI 음원 유사도 분석 SW 개발</v>
          </cell>
          <cell r="F25" t="str">
            <v>0</v>
          </cell>
          <cell r="G25" t="str">
            <v>0</v>
          </cell>
          <cell r="H25" t="str">
            <v>예비</v>
          </cell>
          <cell r="I25" t="str">
            <v>청년</v>
          </cell>
          <cell r="J25">
            <v>0</v>
          </cell>
          <cell r="K25">
            <v>10</v>
          </cell>
          <cell r="L25">
            <v>10</v>
          </cell>
          <cell r="M25">
            <v>18</v>
          </cell>
          <cell r="N25">
            <v>16</v>
          </cell>
          <cell r="O25">
            <v>9</v>
          </cell>
          <cell r="P25">
            <v>7</v>
          </cell>
          <cell r="Q25">
            <v>14</v>
          </cell>
          <cell r="R25">
            <v>5</v>
          </cell>
          <cell r="S25">
            <v>89</v>
          </cell>
          <cell r="T25">
            <v>0</v>
          </cell>
          <cell r="U25">
            <v>89</v>
          </cell>
          <cell r="V25">
            <v>11</v>
          </cell>
          <cell r="W25" t="str">
            <v>AI음원 유사도 분석 소프트웨어 개발 기획단계이며 사업의 구성과 수익 구조화에 대한 분석, 경쟁사 및 시장현황 분석이 잘됨, 사업비율에 대한 균형도 적절함, 수익 안정화를 위한 뮤직카우와 같은 기업의 음원 등록 업체와 협력 구조 또는 투자사로 연결되면 향후 큰 성장성이 예상됨</v>
          </cell>
        </row>
        <row r="26">
          <cell r="B26">
            <v>20426370</v>
          </cell>
          <cell r="C26" t="str">
            <v>지역기반</v>
          </cell>
          <cell r="D26" t="str">
            <v>정보ㆍ통신3</v>
          </cell>
          <cell r="E26" t="str">
            <v>RE:BLOOM</v>
          </cell>
          <cell r="F26" t="str">
            <v>0</v>
          </cell>
          <cell r="G26" t="str">
            <v>0</v>
          </cell>
          <cell r="H26" t="str">
            <v>예비</v>
          </cell>
          <cell r="I26" t="str">
            <v>청년</v>
          </cell>
          <cell r="J26">
            <v>0</v>
          </cell>
          <cell r="K26">
            <v>9</v>
          </cell>
          <cell r="L26">
            <v>10</v>
          </cell>
          <cell r="M26">
            <v>18</v>
          </cell>
          <cell r="N26">
            <v>18</v>
          </cell>
          <cell r="O26">
            <v>9</v>
          </cell>
          <cell r="P26">
            <v>8</v>
          </cell>
          <cell r="Q26">
            <v>13</v>
          </cell>
          <cell r="R26">
            <v>4</v>
          </cell>
          <cell r="S26">
            <v>89</v>
          </cell>
          <cell r="T26">
            <v>0</v>
          </cell>
          <cell r="U26">
            <v>89</v>
          </cell>
          <cell r="V26">
            <v>11</v>
          </cell>
          <cell r="W26" t="str">
            <v xml:space="preserve">AI활용 시니어 커리어/라이프 서포트코칭 플랫폼 기획단계이며 특화부분, 기술력 입증 평가하기 위한 경쟁자분석과 벤치마킹이 필요하지만 없음, </v>
          </cell>
        </row>
        <row r="27">
          <cell r="B27">
            <v>20426336</v>
          </cell>
          <cell r="C27" t="str">
            <v>지역기반</v>
          </cell>
          <cell r="D27" t="str">
            <v>정보ㆍ통신3</v>
          </cell>
          <cell r="E27" t="str">
            <v>공간 디자인 콘테스트 플랫폼 및 디자이너를 위한  AI 기반 가구·제품 Image to 3D 서비스</v>
          </cell>
          <cell r="F27" t="str">
            <v>341,000,000</v>
          </cell>
          <cell r="G27" t="str">
            <v>2</v>
          </cell>
          <cell r="H27" t="str">
            <v>초기</v>
          </cell>
          <cell r="I27" t="str">
            <v>청년</v>
          </cell>
          <cell r="J27">
            <v>0</v>
          </cell>
          <cell r="K27">
            <v>9</v>
          </cell>
          <cell r="L27">
            <v>9</v>
          </cell>
          <cell r="M27">
            <v>18</v>
          </cell>
          <cell r="N27">
            <v>17</v>
          </cell>
          <cell r="O27">
            <v>8</v>
          </cell>
          <cell r="P27">
            <v>9</v>
          </cell>
          <cell r="Q27">
            <v>14</v>
          </cell>
          <cell r="R27">
            <v>5</v>
          </cell>
          <cell r="S27">
            <v>89</v>
          </cell>
          <cell r="T27">
            <v>0</v>
          </cell>
          <cell r="U27">
            <v>89</v>
          </cell>
          <cell r="V27">
            <v>11</v>
          </cell>
          <cell r="W27" t="str">
            <v>Image to 3D 모델링 자동화 구독형 SaaS 전환 기획단계이며 특화부분, 기술력 입증 평가하기 위한 경쟁자분석과 벤치마킹이 부족하며 수익에 대한 구체적 보완이 필요함</v>
          </cell>
        </row>
        <row r="28">
          <cell r="B28">
            <v>20419020</v>
          </cell>
          <cell r="C28" t="str">
            <v>지역기반</v>
          </cell>
          <cell r="D28" t="str">
            <v>정보ㆍ통신3</v>
          </cell>
          <cell r="E28" t="str">
            <v>AI기반 건설 구조정보 자동화 및 공정·자재 최적화 플랫폼</v>
          </cell>
          <cell r="F28" t="str">
            <v>0</v>
          </cell>
          <cell r="G28" t="str">
            <v>1</v>
          </cell>
          <cell r="H28" t="str">
            <v>초기</v>
          </cell>
          <cell r="I28" t="str">
            <v>중장년</v>
          </cell>
          <cell r="J28">
            <v>0</v>
          </cell>
          <cell r="K28">
            <v>9</v>
          </cell>
          <cell r="L28">
            <v>9</v>
          </cell>
          <cell r="M28">
            <v>17</v>
          </cell>
          <cell r="N28">
            <v>17</v>
          </cell>
          <cell r="O28">
            <v>9</v>
          </cell>
          <cell r="P28">
            <v>9</v>
          </cell>
          <cell r="Q28">
            <v>14</v>
          </cell>
          <cell r="R28">
            <v>5</v>
          </cell>
          <cell r="S28">
            <v>89</v>
          </cell>
          <cell r="T28">
            <v>0</v>
          </cell>
          <cell r="U28">
            <v>89</v>
          </cell>
          <cell r="V28">
            <v>11</v>
          </cell>
          <cell r="W28" t="str">
            <v>AI기반 구조정보 자동화 통합 건설 플랫폼 기획단계이며 특화부분, 기술력 입증 평가하기 위한 경쟁자분석과 벤치마킹이 부족하며 수익에 대한 구체적 보완이 필요함, 소방설계 분리발주에 대한 구조화 법제도 논의가 필요함</v>
          </cell>
        </row>
        <row r="29">
          <cell r="B29">
            <v>20415268</v>
          </cell>
          <cell r="C29" t="str">
            <v>지역기반</v>
          </cell>
          <cell r="D29" t="str">
            <v>정보ㆍ통신3</v>
          </cell>
          <cell r="E29" t="str">
            <v>FortunePic</v>
          </cell>
          <cell r="F29" t="str">
            <v>900,372,248</v>
          </cell>
          <cell r="G29" t="str">
            <v>6</v>
          </cell>
          <cell r="H29" t="str">
            <v>도약</v>
          </cell>
          <cell r="I29" t="str">
            <v>청년</v>
          </cell>
          <cell r="J29">
            <v>0</v>
          </cell>
          <cell r="K29">
            <v>9</v>
          </cell>
          <cell r="L29">
            <v>9</v>
          </cell>
          <cell r="M29">
            <v>18</v>
          </cell>
          <cell r="N29">
            <v>18</v>
          </cell>
          <cell r="O29">
            <v>9</v>
          </cell>
          <cell r="P29">
            <v>7</v>
          </cell>
          <cell r="Q29">
            <v>14</v>
          </cell>
          <cell r="R29">
            <v>5</v>
          </cell>
          <cell r="S29">
            <v>89</v>
          </cell>
          <cell r="T29">
            <v>0</v>
          </cell>
          <cell r="U29">
            <v>89</v>
          </cell>
          <cell r="V29">
            <v>11</v>
          </cell>
          <cell r="W29" t="str">
            <v>사주명리학 관상학 AI 문화체험 컨텐츠로 글로벌4개언어 O2O 통합 앱구동방식의 도약기업으로 양산 설계 완성하였으며 관광벤처 선정되었음, 9억 매출에 대한 내역이 본사업의 매출인지는 불분명함, 확장을 위한 양산 대면 제품 생산계획을 구성하였으나 자금사용용도는 인건비로 표기되어 있음, 대표역량을 판단할 자료 기재가 누락되어 있음(역량지표 감점)</v>
          </cell>
        </row>
        <row r="30">
          <cell r="B30">
            <v>20423222</v>
          </cell>
          <cell r="C30" t="str">
            <v>지역기반</v>
          </cell>
          <cell r="D30" t="str">
            <v>정보ㆍ통신3</v>
          </cell>
          <cell r="E30" t="str">
            <v>이메일 및 채팅 분석과 비정형 메모의 ‘AI 자동 구조화’로 업무 기획 시간을 절감하고, ‘역량 맵핑’으로 실행과 평가를 통합하는 실무자 중심의 성과관리 SaaS (B2C→B2B확장형), Growork</v>
          </cell>
          <cell r="F30" t="str">
            <v>0</v>
          </cell>
          <cell r="G30" t="str">
            <v>0</v>
          </cell>
          <cell r="H30" t="str">
            <v>예비</v>
          </cell>
          <cell r="I30" t="str">
            <v>청년</v>
          </cell>
          <cell r="J30">
            <v>0</v>
          </cell>
          <cell r="K30">
            <v>9</v>
          </cell>
          <cell r="L30">
            <v>9</v>
          </cell>
          <cell r="M30">
            <v>17</v>
          </cell>
          <cell r="N30">
            <v>17</v>
          </cell>
          <cell r="O30">
            <v>9</v>
          </cell>
          <cell r="P30">
            <v>6</v>
          </cell>
          <cell r="Q30">
            <v>14</v>
          </cell>
          <cell r="R30">
            <v>5</v>
          </cell>
          <cell r="S30">
            <v>86</v>
          </cell>
          <cell r="T30">
            <v>2</v>
          </cell>
          <cell r="U30">
            <v>88</v>
          </cell>
          <cell r="V30">
            <v>23</v>
          </cell>
          <cell r="W30" t="str">
            <v>역량 맵핑을 통한 성과관리 시스템 기획단계이며 특화부분, 기술력 입증 평가하기 위한 경쟁자분석과 벤치마킹이 필요하지만 없음, 아이디어는 참신하고 좋지만 기존 프로그램들과의 호환성, 연결성, 고객 사용성의 검증이 필요하며 소극적으로 React Native 앱을 출시하여 반응 및 효과성이 입증만 되어도 변동성에 맞추어 성장 가능서이 높음으로 보임</v>
          </cell>
        </row>
        <row r="31">
          <cell r="B31">
            <v>20420202</v>
          </cell>
          <cell r="C31" t="str">
            <v>지역기반</v>
          </cell>
          <cell r="D31" t="str">
            <v>정보ㆍ통신3</v>
          </cell>
          <cell r="E31" t="str">
            <v>산재바로</v>
          </cell>
          <cell r="F31" t="str">
            <v>326,873,151</v>
          </cell>
          <cell r="G31" t="str">
            <v>5</v>
          </cell>
          <cell r="H31" t="str">
            <v>초기</v>
          </cell>
          <cell r="I31" t="str">
            <v>청년</v>
          </cell>
          <cell r="J31">
            <v>0</v>
          </cell>
          <cell r="K31">
            <v>8</v>
          </cell>
          <cell r="L31">
            <v>9</v>
          </cell>
          <cell r="M31">
            <v>17</v>
          </cell>
          <cell r="N31">
            <v>18</v>
          </cell>
          <cell r="O31">
            <v>8</v>
          </cell>
          <cell r="P31">
            <v>9</v>
          </cell>
          <cell r="Q31">
            <v>14</v>
          </cell>
          <cell r="R31">
            <v>5</v>
          </cell>
          <cell r="S31">
            <v>88</v>
          </cell>
          <cell r="T31">
            <v>0</v>
          </cell>
          <cell r="U31">
            <v>88</v>
          </cell>
          <cell r="V31">
            <v>23</v>
          </cell>
          <cell r="W31" t="str">
            <v>근로자 맞춤형 AI 산재보상청구 솔루션 기획단계이며 특화부분, 기술력 입증 평가하기 위한 경쟁자분석과 벤치마킹이 부족하며 수익에 대한 구체적 보완이 필요함</v>
          </cell>
        </row>
        <row r="32">
          <cell r="B32">
            <v>20416461</v>
          </cell>
          <cell r="C32" t="str">
            <v>지역기반</v>
          </cell>
          <cell r="D32" t="str">
            <v>정보ㆍ통신3</v>
          </cell>
          <cell r="E32" t="str">
            <v>이미지DNA 추출 및 AI 분석 기반  딥페이크·저작권 침해 콘텐츠 필터링 서비스 'Fake Sift'</v>
          </cell>
          <cell r="F32" t="str">
            <v>510,000,000</v>
          </cell>
          <cell r="G32" t="str">
            <v>4</v>
          </cell>
          <cell r="H32" t="str">
            <v>도약</v>
          </cell>
          <cell r="I32" t="str">
            <v>중장년</v>
          </cell>
          <cell r="J32">
            <v>0</v>
          </cell>
          <cell r="K32">
            <v>9</v>
          </cell>
          <cell r="L32">
            <v>9</v>
          </cell>
          <cell r="M32">
            <v>17</v>
          </cell>
          <cell r="N32">
            <v>18</v>
          </cell>
          <cell r="O32">
            <v>9</v>
          </cell>
          <cell r="P32">
            <v>8</v>
          </cell>
          <cell r="Q32">
            <v>14</v>
          </cell>
          <cell r="R32">
            <v>4</v>
          </cell>
          <cell r="S32">
            <v>88</v>
          </cell>
          <cell r="T32">
            <v>0</v>
          </cell>
          <cell r="U32">
            <v>88</v>
          </cell>
          <cell r="V32">
            <v>23</v>
          </cell>
          <cell r="W32" t="str">
            <v>디지털 콘텐츠 필터링 서비스 기획단계이며 특화부분, 기술력 입증 평가하기 위한 경쟁자분석과 벤치마킹이 부족하며 수익에 대한 구체적 보완이 필요함</v>
          </cell>
        </row>
        <row r="33">
          <cell r="B33">
            <v>20427333</v>
          </cell>
          <cell r="C33" t="str">
            <v>지역기반</v>
          </cell>
          <cell r="D33" t="str">
            <v>정보ㆍ통신3</v>
          </cell>
          <cell r="E33" t="str">
            <v xml:space="preserve">『다이노(DYNO)』 - AI 에이전트 오케스트레이션 기술이 적용된 다중 영상 AI 모델 기반 영상 제작 자동화 플랫폼 </v>
          </cell>
          <cell r="F33" t="str">
            <v>54,800,000</v>
          </cell>
          <cell r="G33" t="str">
            <v>0</v>
          </cell>
          <cell r="H33" t="str">
            <v>초기</v>
          </cell>
          <cell r="I33" t="str">
            <v>청년</v>
          </cell>
          <cell r="J33">
            <v>0</v>
          </cell>
          <cell r="K33">
            <v>9</v>
          </cell>
          <cell r="L33">
            <v>9</v>
          </cell>
          <cell r="M33">
            <v>17</v>
          </cell>
          <cell r="N33">
            <v>17</v>
          </cell>
          <cell r="O33">
            <v>8</v>
          </cell>
          <cell r="P33">
            <v>8</v>
          </cell>
          <cell r="Q33">
            <v>14</v>
          </cell>
          <cell r="R33">
            <v>5</v>
          </cell>
          <cell r="S33">
            <v>87</v>
          </cell>
          <cell r="T33">
            <v>0</v>
          </cell>
          <cell r="U33">
            <v>87</v>
          </cell>
          <cell r="V33">
            <v>26</v>
          </cell>
          <cell r="W33" t="str">
            <v>AI오케스트레이션 기반 멀티모델 통합 영상 제작 파이프라인 자동화 플랫폼 기획단계이며 특화부분, 기술력 입증 평가하기 위한 경쟁자분석과 벤치마킹이 부족하며 수익에 대한 구체적 보완이 필요함</v>
          </cell>
        </row>
        <row r="34">
          <cell r="B34">
            <v>20422353</v>
          </cell>
          <cell r="C34" t="str">
            <v>지역기반</v>
          </cell>
          <cell r="D34" t="str">
            <v>정보ㆍ통신3</v>
          </cell>
          <cell r="E34" t="str">
            <v>Gov-fit : AI 기반 B2G 맞춤 제안서 자동화 SaaS</v>
          </cell>
          <cell r="F34" t="str">
            <v>248,000,000</v>
          </cell>
          <cell r="G34" t="str">
            <v>2</v>
          </cell>
          <cell r="H34" t="str">
            <v>초기</v>
          </cell>
          <cell r="I34" t="str">
            <v>중장년</v>
          </cell>
          <cell r="J34">
            <v>0</v>
          </cell>
          <cell r="K34">
            <v>9</v>
          </cell>
          <cell r="L34">
            <v>9</v>
          </cell>
          <cell r="M34">
            <v>16</v>
          </cell>
          <cell r="N34">
            <v>17</v>
          </cell>
          <cell r="O34">
            <v>8</v>
          </cell>
          <cell r="P34">
            <v>8</v>
          </cell>
          <cell r="Q34">
            <v>15</v>
          </cell>
          <cell r="R34">
            <v>5</v>
          </cell>
          <cell r="S34">
            <v>87</v>
          </cell>
          <cell r="T34">
            <v>0</v>
          </cell>
          <cell r="U34">
            <v>87</v>
          </cell>
          <cell r="V34">
            <v>26</v>
          </cell>
          <cell r="W34" t="str">
            <v>기업자료를 통한 비정형 문서를 AI로 분석해 공공기관의 경영평가지표, 혁신수요, 정책 언어와 연결하고 기관 맞춤형 원페이퍼와 제안서 초안을 자동 생성하는 B2G 솔루션 기획단계이며 특화부분, 기술력 입증 평가하기 위한 경쟁자분석과 벤치마킹이 부족하며 수익에 대한 구체적 보완이 필요함</v>
          </cell>
        </row>
        <row r="35">
          <cell r="B35">
            <v>20415000</v>
          </cell>
          <cell r="C35" t="str">
            <v>지역기반</v>
          </cell>
          <cell r="D35" t="str">
            <v>정보ㆍ통신3</v>
          </cell>
          <cell r="E35" t="str">
            <v>Factory ExpertX - 제조 특화 LLM 챗봇 서비스</v>
          </cell>
          <cell r="F35" t="str">
            <v>0</v>
          </cell>
          <cell r="G35" t="str">
            <v>2</v>
          </cell>
          <cell r="H35" t="str">
            <v>초기</v>
          </cell>
          <cell r="I35" t="str">
            <v>청년</v>
          </cell>
          <cell r="J35">
            <v>0</v>
          </cell>
          <cell r="K35">
            <v>8</v>
          </cell>
          <cell r="L35">
            <v>9</v>
          </cell>
          <cell r="M35">
            <v>17</v>
          </cell>
          <cell r="N35">
            <v>17</v>
          </cell>
          <cell r="O35">
            <v>9</v>
          </cell>
          <cell r="P35">
            <v>8</v>
          </cell>
          <cell r="Q35">
            <v>15</v>
          </cell>
          <cell r="R35">
            <v>4</v>
          </cell>
          <cell r="S35">
            <v>87</v>
          </cell>
          <cell r="T35">
            <v>0</v>
          </cell>
          <cell r="U35">
            <v>87</v>
          </cell>
          <cell r="V35">
            <v>26</v>
          </cell>
          <cell r="W35" t="str">
            <v>공장 규정SOP문서와 설비 센서 영상 이벤트를 함께 이해하고 실시간으로 답변하는 AI전문가서비스 기획단계이며 특화부분, 기술력 입증 평가하기 위한 경쟁자분석과 벤치마킹이 부족하며 수익에 대한 구체적 보완이 필요함</v>
          </cell>
        </row>
        <row r="36">
          <cell r="B36">
            <v>20423304</v>
          </cell>
          <cell r="C36" t="str">
            <v>지역기반</v>
          </cell>
          <cell r="D36" t="str">
            <v>정보ㆍ통신3</v>
          </cell>
          <cell r="E36" t="str">
            <v>[AI 스타일 복제] 기술이 적용된 영상 전문가를 위한  ‘IP자산화’ 및 편집 자동화 엔진</v>
          </cell>
          <cell r="F36" t="str">
            <v>0</v>
          </cell>
          <cell r="G36" t="str">
            <v>0</v>
          </cell>
          <cell r="H36" t="str">
            <v>예비</v>
          </cell>
          <cell r="I36" t="str">
            <v>청년</v>
          </cell>
          <cell r="J36">
            <v>0</v>
          </cell>
          <cell r="K36">
            <v>9</v>
          </cell>
          <cell r="L36">
            <v>9</v>
          </cell>
          <cell r="M36">
            <v>18</v>
          </cell>
          <cell r="N36">
            <v>17</v>
          </cell>
          <cell r="O36">
            <v>7</v>
          </cell>
          <cell r="P36">
            <v>7</v>
          </cell>
          <cell r="Q36">
            <v>13</v>
          </cell>
          <cell r="R36">
            <v>4</v>
          </cell>
          <cell r="S36">
            <v>84</v>
          </cell>
          <cell r="T36">
            <v>2</v>
          </cell>
          <cell r="U36">
            <v>86</v>
          </cell>
          <cell r="V36">
            <v>29</v>
          </cell>
          <cell r="W36" t="str">
            <v>대표자역량과 기술력, 사업경혐으로 인프라가 구축되어 실현가능하지만 BM과 생존력측면의 대기업, 빅테크 글로벌기업들과 경쟁을 피하기 위한 틈새전략이 필요함</v>
          </cell>
        </row>
        <row r="37">
          <cell r="B37">
            <v>20425810</v>
          </cell>
          <cell r="C37" t="str">
            <v>지역기반</v>
          </cell>
          <cell r="D37" t="str">
            <v>정보ㆍ통신3</v>
          </cell>
          <cell r="E37" t="str">
            <v>AI 기반 ETF 인컴 최적화 플랫폼</v>
          </cell>
          <cell r="F37" t="str">
            <v>0</v>
          </cell>
          <cell r="G37" t="str">
            <v>0</v>
          </cell>
          <cell r="H37" t="str">
            <v>예비</v>
          </cell>
          <cell r="I37" t="str">
            <v>중장년</v>
          </cell>
          <cell r="J37">
            <v>0</v>
          </cell>
          <cell r="K37">
            <v>9</v>
          </cell>
          <cell r="L37">
            <v>9</v>
          </cell>
          <cell r="M37">
            <v>17</v>
          </cell>
          <cell r="N37">
            <v>17</v>
          </cell>
          <cell r="O37">
            <v>8</v>
          </cell>
          <cell r="P37">
            <v>8</v>
          </cell>
          <cell r="Q37">
            <v>14</v>
          </cell>
          <cell r="R37">
            <v>4</v>
          </cell>
          <cell r="S37">
            <v>86</v>
          </cell>
          <cell r="T37">
            <v>0</v>
          </cell>
          <cell r="U37">
            <v>86</v>
          </cell>
          <cell r="V37">
            <v>29</v>
          </cell>
          <cell r="W37" t="str">
            <v>대표들의 역량이 뛰어나며 사업구성과 실현가능성, 초기시장 범위 및 수익분석이 탄탄하나 경쟁사 분석 및 기존 프로그램에 대한 정보기재가 부족함</v>
          </cell>
        </row>
        <row r="38">
          <cell r="B38">
            <v>20417194</v>
          </cell>
          <cell r="C38" t="str">
            <v>지역기반</v>
          </cell>
          <cell r="D38" t="str">
            <v>정보ㆍ통신3</v>
          </cell>
          <cell r="E38" t="str">
            <v>AI 기반 공간 맞춤형 아트워크 큐레이팅·프린팅 서비스</v>
          </cell>
          <cell r="F38" t="str">
            <v>0</v>
          </cell>
          <cell r="G38" t="str">
            <v>0</v>
          </cell>
          <cell r="H38" t="str">
            <v>예비</v>
          </cell>
          <cell r="I38" t="str">
            <v>청년</v>
          </cell>
          <cell r="J38">
            <v>0</v>
          </cell>
          <cell r="K38">
            <v>8</v>
          </cell>
          <cell r="L38">
            <v>9</v>
          </cell>
          <cell r="M38">
            <v>17</v>
          </cell>
          <cell r="N38">
            <v>18</v>
          </cell>
          <cell r="O38">
            <v>9</v>
          </cell>
          <cell r="P38">
            <v>7</v>
          </cell>
          <cell r="Q38">
            <v>14</v>
          </cell>
          <cell r="R38">
            <v>4</v>
          </cell>
          <cell r="S38">
            <v>86</v>
          </cell>
          <cell r="T38">
            <v>0</v>
          </cell>
          <cell r="U38">
            <v>86</v>
          </cell>
          <cell r="V38">
            <v>29</v>
          </cell>
          <cell r="W38" t="str">
            <v>아트워크를 추천 생성하는 개인화엔진을 기반으로 한 버티컬 AI 커머스 서비스 기획단계이며 특화부분 및 경쟁분석이 객관석 논리가 부족해보임, 준비의 과정들을 높이 평가하며 원화 시장에 대한  형성이 커지고 있기에 필요한 서비스이지만 B2C, B2B, B2G 지속 단계별 성장 모형을 준비하고 있는 것이 인상적이었음</v>
          </cell>
        </row>
        <row r="39">
          <cell r="B39">
            <v>20412588</v>
          </cell>
          <cell r="C39" t="str">
            <v>지역기반</v>
          </cell>
          <cell r="D39" t="str">
            <v>정보ㆍ통신3</v>
          </cell>
          <cell r="E39" t="str">
            <v>건강수명 연장을 위한 능동형 AI 기반 초개인화 헬스케어 플랫폼</v>
          </cell>
          <cell r="F39" t="str">
            <v>0</v>
          </cell>
          <cell r="G39" t="str">
            <v>0</v>
          </cell>
          <cell r="H39" t="str">
            <v>예비</v>
          </cell>
          <cell r="I39" t="str">
            <v>중장년</v>
          </cell>
          <cell r="J39">
            <v>0</v>
          </cell>
          <cell r="K39">
            <v>9</v>
          </cell>
          <cell r="L39">
            <v>9</v>
          </cell>
          <cell r="M39">
            <v>17</v>
          </cell>
          <cell r="N39">
            <v>15</v>
          </cell>
          <cell r="O39">
            <v>9</v>
          </cell>
          <cell r="P39">
            <v>9</v>
          </cell>
          <cell r="Q39">
            <v>14</v>
          </cell>
          <cell r="R39">
            <v>4</v>
          </cell>
          <cell r="S39">
            <v>86</v>
          </cell>
          <cell r="T39">
            <v>0</v>
          </cell>
          <cell r="U39">
            <v>86</v>
          </cell>
          <cell r="V39">
            <v>29</v>
          </cell>
          <cell r="W39" t="str">
            <v>만성질환 예방 AI 헬스케어 플랫폼 기획단계이며 특화부분, 기술력 입증 평가하기 위한 경쟁자분석과 벤치마킹의 논리가 부족하나 콘텐츠와 서비스 구성이 탄탄하고 설득력이 있음</v>
          </cell>
        </row>
        <row r="40">
          <cell r="B40">
            <v>20433065</v>
          </cell>
          <cell r="C40" t="str">
            <v>지역기반</v>
          </cell>
          <cell r="D40" t="str">
            <v>정보ㆍ통신3</v>
          </cell>
          <cell r="E40" t="str">
            <v xml:space="preserve">K-뷰티 기술결합형 더마코스메틱+이너뷰티 통합관리 및 인공지능(AI) 기반   프리미엄 개인 맞춤형 Beauty-Tech 솔루션 </v>
          </cell>
          <cell r="F40" t="str">
            <v>0</v>
          </cell>
          <cell r="G40" t="str">
            <v>0</v>
          </cell>
          <cell r="H40" t="str">
            <v>예비</v>
          </cell>
          <cell r="I40" t="str">
            <v>청년</v>
          </cell>
          <cell r="J40">
            <v>0</v>
          </cell>
          <cell r="K40">
            <v>9</v>
          </cell>
          <cell r="L40">
            <v>9</v>
          </cell>
          <cell r="M40">
            <v>17</v>
          </cell>
          <cell r="N40">
            <v>17</v>
          </cell>
          <cell r="O40">
            <v>8</v>
          </cell>
          <cell r="P40">
            <v>7</v>
          </cell>
          <cell r="Q40">
            <v>14</v>
          </cell>
          <cell r="R40">
            <v>5</v>
          </cell>
          <cell r="S40">
            <v>86</v>
          </cell>
          <cell r="T40">
            <v>0</v>
          </cell>
          <cell r="U40">
            <v>86</v>
          </cell>
          <cell r="V40">
            <v>29</v>
          </cell>
          <cell r="W40" t="str">
            <v>프리미엄 개인 맞춤형 뷰티 솔루션 기획단계이며 특화부분, 기술력 입증 평가하기 위한 경쟁자분석과 벤치마킹이 없음 수익에 대한 구체적 보완이 필요함</v>
          </cell>
        </row>
        <row r="41">
          <cell r="B41">
            <v>20423579</v>
          </cell>
          <cell r="C41" t="str">
            <v>지역기반</v>
          </cell>
          <cell r="D41" t="str">
            <v>정보ㆍ통신3</v>
          </cell>
          <cell r="E41" t="str">
            <v>커스텀 존</v>
          </cell>
          <cell r="F41" t="str">
            <v>528,871,490</v>
          </cell>
          <cell r="G41" t="str">
            <v>4</v>
          </cell>
          <cell r="H41" t="str">
            <v>초기</v>
          </cell>
          <cell r="I41" t="str">
            <v>중장년</v>
          </cell>
          <cell r="J41">
            <v>0</v>
          </cell>
          <cell r="K41">
            <v>9</v>
          </cell>
          <cell r="L41">
            <v>9</v>
          </cell>
          <cell r="M41">
            <v>17</v>
          </cell>
          <cell r="N41">
            <v>15</v>
          </cell>
          <cell r="O41">
            <v>9</v>
          </cell>
          <cell r="P41">
            <v>8</v>
          </cell>
          <cell r="Q41">
            <v>14</v>
          </cell>
          <cell r="R41">
            <v>5</v>
          </cell>
          <cell r="S41">
            <v>86</v>
          </cell>
          <cell r="T41">
            <v>0</v>
          </cell>
          <cell r="U41">
            <v>86</v>
          </cell>
          <cell r="V41">
            <v>29</v>
          </cell>
          <cell r="W41" t="str">
            <v>QR기반 생성형 AI를 활용한 실시간 제품 커스터마이징 및 O2O 주문 플랫폼 기획단계이며 특화부분, 기술력 입증 평가하기 위한 경쟁자분석과 벤치마킹이 부족하며 수익에 대한 구체적 보완이 필요함</v>
          </cell>
        </row>
        <row r="42">
          <cell r="B42">
            <v>20429846</v>
          </cell>
          <cell r="C42" t="str">
            <v>지역기반</v>
          </cell>
          <cell r="D42" t="str">
            <v>정보ㆍ통신3</v>
          </cell>
          <cell r="E42" t="str">
            <v>전문가 검증 기반 초개인화 입시 콘텐츠 큐레이션 플랫폼 '꿈대로'</v>
          </cell>
          <cell r="F42" t="str">
            <v>138,000,000</v>
          </cell>
          <cell r="G42" t="str">
            <v>3</v>
          </cell>
          <cell r="H42" t="str">
            <v>초기</v>
          </cell>
          <cell r="I42" t="str">
            <v>중장년</v>
          </cell>
          <cell r="J42">
            <v>0</v>
          </cell>
          <cell r="K42">
            <v>8</v>
          </cell>
          <cell r="L42">
            <v>9</v>
          </cell>
          <cell r="M42">
            <v>17</v>
          </cell>
          <cell r="N42">
            <v>17</v>
          </cell>
          <cell r="O42">
            <v>9</v>
          </cell>
          <cell r="P42">
            <v>9</v>
          </cell>
          <cell r="Q42">
            <v>13</v>
          </cell>
          <cell r="R42">
            <v>4</v>
          </cell>
          <cell r="S42">
            <v>86</v>
          </cell>
          <cell r="T42">
            <v>0</v>
          </cell>
          <cell r="U42">
            <v>86</v>
          </cell>
          <cell r="V42">
            <v>29</v>
          </cell>
          <cell r="W42" t="str">
            <v>입시 콘텐츠 큐레이션 플랫폼 기획단계이며 특화부분, 기술력 입증 평가하기 위한 경쟁자분석과 벤치마킹이 부족하며 수익에 대한 구체적 보완이 필요함</v>
          </cell>
        </row>
        <row r="43">
          <cell r="B43">
            <v>20433279</v>
          </cell>
          <cell r="C43" t="str">
            <v>지역기반</v>
          </cell>
          <cell r="D43" t="str">
            <v>정보ㆍ통신3</v>
          </cell>
          <cell r="E43" t="str">
            <v>산업용 모빌리티를 위한 합성데이터 기반 초경량 Edge AI 안전 시스템</v>
          </cell>
          <cell r="F43" t="str">
            <v>357,000,000</v>
          </cell>
          <cell r="G43" t="str">
            <v>4</v>
          </cell>
          <cell r="H43" t="str">
            <v>도약</v>
          </cell>
          <cell r="I43" t="str">
            <v>청년</v>
          </cell>
          <cell r="J43">
            <v>0</v>
          </cell>
          <cell r="K43">
            <v>8</v>
          </cell>
          <cell r="L43">
            <v>9</v>
          </cell>
          <cell r="M43">
            <v>17</v>
          </cell>
          <cell r="N43">
            <v>18</v>
          </cell>
          <cell r="O43">
            <v>8</v>
          </cell>
          <cell r="P43">
            <v>8</v>
          </cell>
          <cell r="Q43">
            <v>14</v>
          </cell>
          <cell r="R43">
            <v>4</v>
          </cell>
          <cell r="S43">
            <v>86</v>
          </cell>
          <cell r="T43">
            <v>0</v>
          </cell>
          <cell r="U43">
            <v>86</v>
          </cell>
          <cell r="V43">
            <v>29</v>
          </cell>
          <cell r="W43" t="str">
            <v>산업용 모빌리티 안전 AI시스템 기획단계이며 특화부분, 기술력 입증 평가하기 위한 경쟁자분석과 벤치마킹이 부족하며 수익에 대한 구체적 보완이 필요함</v>
          </cell>
        </row>
        <row r="44">
          <cell r="B44">
            <v>20430731</v>
          </cell>
          <cell r="C44" t="str">
            <v>지역기반</v>
          </cell>
          <cell r="D44" t="str">
            <v>정보ㆍ통신3</v>
          </cell>
          <cell r="E44" t="str">
            <v>AI 지원 남성 외모 진단·개인화 관리 솔루션</v>
          </cell>
          <cell r="F44" t="str">
            <v>0</v>
          </cell>
          <cell r="G44" t="str">
            <v>0</v>
          </cell>
          <cell r="H44" t="str">
            <v>예비</v>
          </cell>
          <cell r="I44" t="str">
            <v>청년</v>
          </cell>
          <cell r="J44">
            <v>0</v>
          </cell>
          <cell r="K44">
            <v>9</v>
          </cell>
          <cell r="L44">
            <v>9</v>
          </cell>
          <cell r="M44">
            <v>17</v>
          </cell>
          <cell r="N44">
            <v>18</v>
          </cell>
          <cell r="O44">
            <v>7</v>
          </cell>
          <cell r="P44">
            <v>7</v>
          </cell>
          <cell r="Q44">
            <v>13</v>
          </cell>
          <cell r="R44">
            <v>5</v>
          </cell>
          <cell r="S44">
            <v>85</v>
          </cell>
          <cell r="T44">
            <v>0</v>
          </cell>
          <cell r="U44">
            <v>85</v>
          </cell>
          <cell r="V44">
            <v>37</v>
          </cell>
          <cell r="W44" t="str">
            <v>대표자의 역량과 기술이 뛰어나며 경험을 토대로 문제해결을 실현하는 것에 IT기술력의 부족과 인력의 보강이 필요하고 BM의 일반화를 포괄적설정으로 변경하여 대중성과 시장성을 넓힌다면 사업성이 보강될것으로 보여짐</v>
          </cell>
        </row>
        <row r="45">
          <cell r="B45">
            <v>20431797</v>
          </cell>
          <cell r="C45" t="str">
            <v>지역기반</v>
          </cell>
          <cell r="D45" t="str">
            <v>정보ㆍ통신3</v>
          </cell>
          <cell r="E45" t="str">
            <v>지워지지 않는 옷의 지문: 정품 인증 및 이력 관리 플랫폼</v>
          </cell>
          <cell r="F45" t="str">
            <v>0</v>
          </cell>
          <cell r="G45" t="str">
            <v>0</v>
          </cell>
          <cell r="H45" t="str">
            <v>예비</v>
          </cell>
          <cell r="I45" t="str">
            <v>청년</v>
          </cell>
          <cell r="J45">
            <v>0</v>
          </cell>
          <cell r="K45">
            <v>10</v>
          </cell>
          <cell r="L45">
            <v>10</v>
          </cell>
          <cell r="M45">
            <v>18</v>
          </cell>
          <cell r="N45">
            <v>17</v>
          </cell>
          <cell r="O45">
            <v>7</v>
          </cell>
          <cell r="P45">
            <v>6</v>
          </cell>
          <cell r="Q45">
            <v>13</v>
          </cell>
          <cell r="R45">
            <v>4</v>
          </cell>
          <cell r="S45">
            <v>85</v>
          </cell>
          <cell r="T45">
            <v>0</v>
          </cell>
          <cell r="U45">
            <v>85</v>
          </cell>
          <cell r="V45">
            <v>37</v>
          </cell>
          <cell r="W45" t="str">
            <v>대표자의 역량이 뛰어나고 기술력은 입증되나 구현제품에 대한 상세성이 부족하고 시장의 대중성보다 명품 브랜드에 국한된 상품성이 높게 보여지며 BM수익성에 대한 정교한 수익계산이 필요해보임</v>
          </cell>
        </row>
        <row r="46">
          <cell r="B46">
            <v>20438360</v>
          </cell>
          <cell r="C46" t="str">
            <v>지역기반</v>
          </cell>
          <cell r="D46" t="str">
            <v>정보ㆍ통신3</v>
          </cell>
          <cell r="E46" t="str">
            <v>소기업형 지능형 경영관리 및 리포팅 자동화 SaaS, AXIS</v>
          </cell>
          <cell r="F46" t="str">
            <v>0</v>
          </cell>
          <cell r="G46" t="str">
            <v>0</v>
          </cell>
          <cell r="H46" t="str">
            <v>예비</v>
          </cell>
          <cell r="I46" t="str">
            <v>중장년</v>
          </cell>
          <cell r="J46">
            <v>0</v>
          </cell>
          <cell r="K46">
            <v>9</v>
          </cell>
          <cell r="L46">
            <v>9</v>
          </cell>
          <cell r="M46">
            <v>17</v>
          </cell>
          <cell r="N46">
            <v>17</v>
          </cell>
          <cell r="O46">
            <v>8</v>
          </cell>
          <cell r="P46">
            <v>7</v>
          </cell>
          <cell r="Q46">
            <v>14</v>
          </cell>
          <cell r="R46">
            <v>4</v>
          </cell>
          <cell r="S46">
            <v>85</v>
          </cell>
          <cell r="T46">
            <v>0</v>
          </cell>
          <cell r="U46">
            <v>85</v>
          </cell>
          <cell r="V46">
            <v>37</v>
          </cell>
          <cell r="W46" t="str">
            <v>대표의 역량이 뛰어나며 사업구성과 실현가능성, 프로그램 구성력이 탄탄하나 경쟁사 분석 및 기존 프로그램에 대한 정보기재가 부족하며 초기 유저 유입을 위한 마케팅구체성이 부족함</v>
          </cell>
        </row>
        <row r="47">
          <cell r="B47">
            <v>20423944</v>
          </cell>
          <cell r="C47" t="str">
            <v>지역기반</v>
          </cell>
          <cell r="D47" t="str">
            <v>정보ㆍ통신3</v>
          </cell>
          <cell r="E47" t="str">
            <v>AI 다국어 번역 기술이 적용된 외국인 노동자 정보 공유 플랫폼</v>
          </cell>
          <cell r="F47" t="str">
            <v>0</v>
          </cell>
          <cell r="G47" t="str">
            <v>0</v>
          </cell>
          <cell r="H47" t="str">
            <v>예비</v>
          </cell>
          <cell r="I47" t="str">
            <v>청년</v>
          </cell>
          <cell r="J47">
            <v>0</v>
          </cell>
          <cell r="K47">
            <v>9</v>
          </cell>
          <cell r="L47">
            <v>9</v>
          </cell>
          <cell r="M47">
            <v>17</v>
          </cell>
          <cell r="N47">
            <v>17</v>
          </cell>
          <cell r="O47">
            <v>9</v>
          </cell>
          <cell r="P47">
            <v>6</v>
          </cell>
          <cell r="Q47">
            <v>14</v>
          </cell>
          <cell r="R47">
            <v>4</v>
          </cell>
          <cell r="S47">
            <v>85</v>
          </cell>
          <cell r="T47">
            <v>0</v>
          </cell>
          <cell r="U47">
            <v>85</v>
          </cell>
          <cell r="V47">
            <v>37</v>
          </cell>
          <cell r="W47" t="str">
            <v>외국인 노동자에게 일터 정보 공유 데이터 플랫폼을 기획단계이며 특화부분, 기술력 입증 평가하기 위한 경쟁자분석과 벤치마킹이 필요하지만 없음, 수익구조에 대한 구체적 안정성이 필요함 일자리연계, 중도 퇴직자 고용연계 등 플랫폼에서 활용, 가용한 소스의 연결로 수익 구조 개선이 필요함</v>
          </cell>
        </row>
        <row r="48">
          <cell r="B48">
            <v>20428433</v>
          </cell>
          <cell r="C48" t="str">
            <v>지역기반</v>
          </cell>
          <cell r="D48" t="str">
            <v>정보ㆍ통신3</v>
          </cell>
          <cell r="E48" t="str">
            <v>AI 기반 노코드 통계 분석 및 자동 리포팅 통합 플랫폼</v>
          </cell>
          <cell r="F48" t="str">
            <v>0</v>
          </cell>
          <cell r="G48" t="str">
            <v>0</v>
          </cell>
          <cell r="H48" t="str">
            <v>예비</v>
          </cell>
          <cell r="I48" t="str">
            <v>청년</v>
          </cell>
          <cell r="J48">
            <v>0</v>
          </cell>
          <cell r="K48">
            <v>8</v>
          </cell>
          <cell r="L48">
            <v>9</v>
          </cell>
          <cell r="M48">
            <v>16</v>
          </cell>
          <cell r="N48">
            <v>17</v>
          </cell>
          <cell r="O48">
            <v>9</v>
          </cell>
          <cell r="P48">
            <v>8</v>
          </cell>
          <cell r="Q48">
            <v>14</v>
          </cell>
          <cell r="R48">
            <v>4</v>
          </cell>
          <cell r="S48">
            <v>85</v>
          </cell>
          <cell r="T48">
            <v>0</v>
          </cell>
          <cell r="U48">
            <v>85</v>
          </cell>
          <cell r="V48">
            <v>37</v>
          </cell>
          <cell r="W48" t="str">
            <v xml:space="preserve"> AI기반 노코드 통개 분석 및 자동 리포팅 통합 플랫폼 기획단계이며 특화부분, 기술력 입증 평가하기 위한 경쟁자분석과 벤치마킹이 없음 빅데이터 분석 서비스를 구축하려하지만 기존 경쟁사의 수익구조와 문제점들에 대한 선행학습이 부족함</v>
          </cell>
        </row>
        <row r="49">
          <cell r="B49">
            <v>20431732</v>
          </cell>
          <cell r="C49" t="str">
            <v>지역기반</v>
          </cell>
          <cell r="D49" t="str">
            <v>정보ㆍ통신3</v>
          </cell>
          <cell r="E49" t="str">
            <v>오락에서 힐링까지, AI 기반 글로벌 K-사주 플랫폼</v>
          </cell>
          <cell r="F49" t="str">
            <v>50,000,000</v>
          </cell>
          <cell r="G49" t="str">
            <v>2</v>
          </cell>
          <cell r="H49" t="str">
            <v>초기</v>
          </cell>
          <cell r="I49" t="str">
            <v>청년</v>
          </cell>
          <cell r="J49">
            <v>0</v>
          </cell>
          <cell r="K49">
            <v>9</v>
          </cell>
          <cell r="L49">
            <v>9</v>
          </cell>
          <cell r="M49">
            <v>15</v>
          </cell>
          <cell r="N49">
            <v>16</v>
          </cell>
          <cell r="O49">
            <v>9</v>
          </cell>
          <cell r="P49">
            <v>8</v>
          </cell>
          <cell r="Q49">
            <v>14</v>
          </cell>
          <cell r="R49">
            <v>5</v>
          </cell>
          <cell r="S49">
            <v>85</v>
          </cell>
          <cell r="T49">
            <v>0</v>
          </cell>
          <cell r="U49">
            <v>85</v>
          </cell>
          <cell r="V49">
            <v>37</v>
          </cell>
          <cell r="W49" t="str">
            <v>AI기반 글로벌 K사주 플랫폼 기획단계이며 특화부분, 기술력 입증 평가하기 위한 경쟁자분석과 벤치마킹이 부족하며 수익에 대한 구체적 보완이 필요함</v>
          </cell>
        </row>
        <row r="50">
          <cell r="B50">
            <v>20431170</v>
          </cell>
          <cell r="C50" t="str">
            <v>지역기반</v>
          </cell>
          <cell r="D50" t="str">
            <v>정보ㆍ통신3</v>
          </cell>
          <cell r="E50" t="str">
            <v>비정형 객체 인식 및 스푸핑 방지 Vision AI 기술이 적용된 굿즈 정품 인증 연계 AR 콘텐츠 제공용 화이트라벨 B2B 소프트웨어 솔루션</v>
          </cell>
          <cell r="F50" t="str">
            <v>75,000,000</v>
          </cell>
          <cell r="G50" t="str">
            <v>2</v>
          </cell>
          <cell r="H50" t="str">
            <v>초기</v>
          </cell>
          <cell r="I50" t="str">
            <v>청년</v>
          </cell>
          <cell r="J50">
            <v>0</v>
          </cell>
          <cell r="K50">
            <v>9</v>
          </cell>
          <cell r="L50">
            <v>9</v>
          </cell>
          <cell r="M50">
            <v>16</v>
          </cell>
          <cell r="N50">
            <v>17</v>
          </cell>
          <cell r="O50">
            <v>8</v>
          </cell>
          <cell r="P50">
            <v>7</v>
          </cell>
          <cell r="Q50">
            <v>14</v>
          </cell>
          <cell r="R50">
            <v>5</v>
          </cell>
          <cell r="S50">
            <v>85</v>
          </cell>
          <cell r="T50">
            <v>0</v>
          </cell>
          <cell r="U50">
            <v>85</v>
          </cell>
          <cell r="V50">
            <v>37</v>
          </cell>
          <cell r="W50" t="str">
            <v>AI기술이 적용된 굿증 정품 인증 연계 AR콘텐츠 B2B솔루션 기획단계이며 특화부분, 기술력 입증 평가하기 위한 경쟁자분석과 벤치마킹이 부족하며 수익에 대한 구체적 보완이 필요함</v>
          </cell>
        </row>
        <row r="51">
          <cell r="B51">
            <v>20429585</v>
          </cell>
          <cell r="C51" t="str">
            <v>지역기반</v>
          </cell>
          <cell r="D51" t="str">
            <v>정보ㆍ통신3</v>
          </cell>
          <cell r="E51" t="str">
            <v>AI 기반 치매 조기 발견을 위한 인지 평가 및 의료 연계 헬스케어 플랫폼</v>
          </cell>
          <cell r="F51" t="str">
            <v>0</v>
          </cell>
          <cell r="G51" t="str">
            <v>0</v>
          </cell>
          <cell r="H51" t="str">
            <v>예비</v>
          </cell>
          <cell r="I51" t="str">
            <v>청년</v>
          </cell>
          <cell r="J51">
            <v>0</v>
          </cell>
          <cell r="K51">
            <v>10</v>
          </cell>
          <cell r="L51">
            <v>10</v>
          </cell>
          <cell r="M51">
            <v>17</v>
          </cell>
          <cell r="N51">
            <v>17</v>
          </cell>
          <cell r="O51">
            <v>7</v>
          </cell>
          <cell r="P51">
            <v>5</v>
          </cell>
          <cell r="Q51">
            <v>14</v>
          </cell>
          <cell r="R51">
            <v>4</v>
          </cell>
          <cell r="S51">
            <v>84</v>
          </cell>
          <cell r="T51">
            <v>0</v>
          </cell>
          <cell r="U51">
            <v>84</v>
          </cell>
          <cell r="V51">
            <v>44</v>
          </cell>
          <cell r="W51" t="str">
            <v>전문성을 갖춘 인적구성과 사회문제의 직면성이 뛰어나며 자체 제작한 CARD-cog에 대한 평가지표의 범용성적용 문제에 대한 인식이 부족하여 건강보험공단 및 보건복지부의 기준에 부합하는 지표 설정이 필요함</v>
          </cell>
        </row>
        <row r="52">
          <cell r="B52">
            <v>20423959</v>
          </cell>
          <cell r="C52" t="str">
            <v>지역기반</v>
          </cell>
          <cell r="D52" t="str">
            <v>정보ㆍ통신3</v>
          </cell>
          <cell r="E52" t="str">
            <v>AI와 블록체인 기반, 개인 발주 소규모 건설공사 통합 관리 디지털 플랫폼:  지음(ZIUM)</v>
          </cell>
          <cell r="F52" t="str">
            <v>0</v>
          </cell>
          <cell r="G52" t="str">
            <v>0</v>
          </cell>
          <cell r="H52" t="str">
            <v>예비</v>
          </cell>
          <cell r="I52" t="str">
            <v>중장년</v>
          </cell>
          <cell r="J52">
            <v>0</v>
          </cell>
          <cell r="K52">
            <v>9</v>
          </cell>
          <cell r="L52">
            <v>9</v>
          </cell>
          <cell r="M52">
            <v>17</v>
          </cell>
          <cell r="N52">
            <v>17</v>
          </cell>
          <cell r="O52">
            <v>7</v>
          </cell>
          <cell r="P52">
            <v>7</v>
          </cell>
          <cell r="Q52">
            <v>14</v>
          </cell>
          <cell r="R52">
            <v>4</v>
          </cell>
          <cell r="S52">
            <v>84</v>
          </cell>
          <cell r="T52">
            <v>0</v>
          </cell>
          <cell r="U52">
            <v>84</v>
          </cell>
          <cell r="V52">
            <v>44</v>
          </cell>
          <cell r="W52" t="str">
            <v>대표 및 구성원의 역량이 뛰어나지만 소프트웨어 구성인력이 예정으로 프로그램의 구체성이 떨어짐, 다만 경쟁자 분석 및 포지셔닝을 통한 시장에 대한 분석력이 높음</v>
          </cell>
        </row>
        <row r="53">
          <cell r="B53">
            <v>20416698</v>
          </cell>
          <cell r="C53" t="str">
            <v>지역기반</v>
          </cell>
          <cell r="D53" t="str">
            <v>정보ㆍ통신3</v>
          </cell>
          <cell r="E53" t="str">
            <v>개인 투자자가 30초 만에 이해할 수 있는 AI 전자공시 요약·인사이트 구독 앱</v>
          </cell>
          <cell r="F53" t="str">
            <v>0</v>
          </cell>
          <cell r="G53" t="str">
            <v>0</v>
          </cell>
          <cell r="H53" t="str">
            <v>예비</v>
          </cell>
          <cell r="I53" t="str">
            <v>중장년</v>
          </cell>
          <cell r="J53">
            <v>0</v>
          </cell>
          <cell r="K53">
            <v>8</v>
          </cell>
          <cell r="L53">
            <v>8</v>
          </cell>
          <cell r="M53">
            <v>17</v>
          </cell>
          <cell r="N53">
            <v>15</v>
          </cell>
          <cell r="O53">
            <v>9</v>
          </cell>
          <cell r="P53">
            <v>9</v>
          </cell>
          <cell r="Q53">
            <v>14</v>
          </cell>
          <cell r="R53">
            <v>4</v>
          </cell>
          <cell r="S53">
            <v>84</v>
          </cell>
          <cell r="T53">
            <v>0</v>
          </cell>
          <cell r="U53">
            <v>84</v>
          </cell>
          <cell r="V53">
            <v>44</v>
          </cell>
          <cell r="W53" t="str">
            <v>Dart 전자공시 원문을 AI해석요약으로 변환 알림 서비스를 기획단계이며 특화부분, 기술력 입증 평가하기 위한 경쟁자분석과 벤치마킹이 부적하지만 진입장벽이 낮은 유료 구독료와 정보 해석을 통한 고객들의 이익을 잘 풀어간다면 높은 전환율을 형성할 것으로 보여짐, 인력구성에 대한 미흡함이 보임</v>
          </cell>
        </row>
        <row r="54">
          <cell r="B54">
            <v>20402837</v>
          </cell>
          <cell r="C54" t="str">
            <v>지역기반</v>
          </cell>
          <cell r="D54" t="str">
            <v>정보ㆍ통신3</v>
          </cell>
          <cell r="E54" t="str">
            <v>1,024만 시니어(만 65세 이상)를 위한 라이프(병원 동행, 스마트 디바이스 학습 등)개선 어플리케이션</v>
          </cell>
          <cell r="F54" t="str">
            <v>0</v>
          </cell>
          <cell r="G54" t="str">
            <v>0</v>
          </cell>
          <cell r="H54" t="str">
            <v>예비</v>
          </cell>
          <cell r="I54" t="str">
            <v>청년</v>
          </cell>
          <cell r="J54">
            <v>0</v>
          </cell>
          <cell r="K54">
            <v>9</v>
          </cell>
          <cell r="L54">
            <v>9</v>
          </cell>
          <cell r="M54">
            <v>16</v>
          </cell>
          <cell r="N54">
            <v>15</v>
          </cell>
          <cell r="O54">
            <v>8</v>
          </cell>
          <cell r="P54">
            <v>8</v>
          </cell>
          <cell r="Q54">
            <v>14</v>
          </cell>
          <cell r="R54">
            <v>5</v>
          </cell>
          <cell r="S54">
            <v>84</v>
          </cell>
          <cell r="T54">
            <v>0</v>
          </cell>
          <cell r="U54">
            <v>84</v>
          </cell>
          <cell r="V54">
            <v>44</v>
          </cell>
          <cell r="W54" t="str">
            <v>AI기반 시니어 생활 밀착 예약 서비스 기획단계이며 특화부분, 기술력 입증 평가하기 위한 경쟁자분석과 벤치마킹이 필요하지만 없음, 3자 매칭 오작교 모델의 안심, 편의 서비스로 세대문제의 해결이 될지 심화가 될지 플랫폼에서 문제 시 해결 방안도 고민해야 되는 구조적 갈등이 내제되어 있음</v>
          </cell>
        </row>
        <row r="55">
          <cell r="B55">
            <v>20401622</v>
          </cell>
          <cell r="C55" t="str">
            <v>지역기반</v>
          </cell>
          <cell r="D55" t="str">
            <v>정보ㆍ통신3</v>
          </cell>
          <cell r="E55" t="str">
            <v>공간·소비 빅데이터 기반 외식업 점포개발 시뮬레이션 생성형 AI엔진 '슈바툴'</v>
          </cell>
          <cell r="F55" t="str">
            <v>100,000</v>
          </cell>
          <cell r="G55" t="str">
            <v>3</v>
          </cell>
          <cell r="H55" t="str">
            <v>초기</v>
          </cell>
          <cell r="I55" t="str">
            <v>청년</v>
          </cell>
          <cell r="J55">
            <v>0</v>
          </cell>
          <cell r="K55">
            <v>9</v>
          </cell>
          <cell r="L55">
            <v>9</v>
          </cell>
          <cell r="M55">
            <v>15</v>
          </cell>
          <cell r="N55">
            <v>16</v>
          </cell>
          <cell r="O55">
            <v>8</v>
          </cell>
          <cell r="P55">
            <v>8</v>
          </cell>
          <cell r="Q55">
            <v>14</v>
          </cell>
          <cell r="R55">
            <v>5</v>
          </cell>
          <cell r="S55">
            <v>84</v>
          </cell>
          <cell r="T55">
            <v>0</v>
          </cell>
          <cell r="U55">
            <v>84</v>
          </cell>
          <cell r="V55">
            <v>44</v>
          </cell>
          <cell r="W55" t="str">
            <v>AI에이전트를 통해 분석 공정을 자동화하여 상권 가상 시뮬레이션 시스템 기획단계이며 특화부분, 기술력 입증 평가하기 위한 경쟁자분석과 벤치마킹이 부족하며 수익에 대한 구체적 보완이 필요함</v>
          </cell>
        </row>
        <row r="56">
          <cell r="B56">
            <v>20418917</v>
          </cell>
          <cell r="C56" t="str">
            <v>지역기반</v>
          </cell>
          <cell r="D56" t="str">
            <v>정보ㆍ통신3</v>
          </cell>
          <cell r="E56" t="str">
            <v>글로벌 숏폼 드라마 시장 선점을 위한 sLLM 에이전트 기반 원스톱 AI 콘텐츠 제작 플랫폼 'AI Cinetics'</v>
          </cell>
          <cell r="F56" t="str">
            <v>7,000,000</v>
          </cell>
          <cell r="G56" t="str">
            <v>1</v>
          </cell>
          <cell r="H56" t="str">
            <v>초기</v>
          </cell>
          <cell r="I56" t="str">
            <v>청년</v>
          </cell>
          <cell r="J56">
            <v>0</v>
          </cell>
          <cell r="K56">
            <v>8</v>
          </cell>
          <cell r="L56">
            <v>8</v>
          </cell>
          <cell r="M56">
            <v>15</v>
          </cell>
          <cell r="N56">
            <v>17</v>
          </cell>
          <cell r="O56">
            <v>8</v>
          </cell>
          <cell r="P56">
            <v>9</v>
          </cell>
          <cell r="Q56">
            <v>14</v>
          </cell>
          <cell r="R56">
            <v>5</v>
          </cell>
          <cell r="S56">
            <v>84</v>
          </cell>
          <cell r="T56">
            <v>0</v>
          </cell>
          <cell r="U56">
            <v>84</v>
          </cell>
          <cell r="V56">
            <v>44</v>
          </cell>
          <cell r="W56" t="str">
            <v>원스톱 AI콘텐츠 제작 플랫폼 기획단계이며 특화부분, 기술력 입증 평가하기 위한 경쟁자분석과 벤치마킹이 부족하며 수익에 대한 구체적 보완이 필요함</v>
          </cell>
        </row>
        <row r="57">
          <cell r="B57">
            <v>20424698</v>
          </cell>
          <cell r="C57" t="str">
            <v>지역기반</v>
          </cell>
          <cell r="D57" t="str">
            <v>정보ㆍ통신3</v>
          </cell>
          <cell r="E57" t="str">
            <v>AI 실거래 데이터 기반 인플루언서 적정 단가 산출 및 다이렉트 매칭 플랫폼</v>
          </cell>
          <cell r="F57" t="str">
            <v>0</v>
          </cell>
          <cell r="G57" t="str">
            <v>0</v>
          </cell>
          <cell r="H57" t="str">
            <v>예비</v>
          </cell>
          <cell r="I57" t="str">
            <v>청년</v>
          </cell>
          <cell r="J57">
            <v>0</v>
          </cell>
          <cell r="K57">
            <v>8</v>
          </cell>
          <cell r="L57">
            <v>9</v>
          </cell>
          <cell r="M57">
            <v>16</v>
          </cell>
          <cell r="N57">
            <v>15</v>
          </cell>
          <cell r="O57">
            <v>9</v>
          </cell>
          <cell r="P57">
            <v>8</v>
          </cell>
          <cell r="Q57">
            <v>14</v>
          </cell>
          <cell r="R57">
            <v>4</v>
          </cell>
          <cell r="S57">
            <v>83</v>
          </cell>
          <cell r="T57">
            <v>0</v>
          </cell>
          <cell r="U57">
            <v>83</v>
          </cell>
          <cell r="V57">
            <v>50</v>
          </cell>
          <cell r="W57" t="str">
            <v>AI를 통한 인플루언서 광고 시장 단가조정으로 광고주 매칭 플랫폼 기획단계이며 특화부분, 기술력 입증 평가하기 위한 경쟁자분석과 벤치마킹이 부족함 기존 인적 구성원들을 보유 중이나 추가 고용에 대한 언급이 있음</v>
          </cell>
        </row>
        <row r="58">
          <cell r="B58">
            <v>20418789</v>
          </cell>
          <cell r="C58" t="str">
            <v>지역기반</v>
          </cell>
          <cell r="D58" t="str">
            <v>정보ㆍ통신3</v>
          </cell>
          <cell r="E58" t="str">
            <v>생성형 AI 기반 영상 제작 스튜디오 및 유통을 위한 All-in-One 플랫폼</v>
          </cell>
          <cell r="F58" t="str">
            <v>0</v>
          </cell>
          <cell r="G58" t="str">
            <v>0</v>
          </cell>
          <cell r="H58" t="str">
            <v>예비</v>
          </cell>
          <cell r="I58" t="str">
            <v>중장년</v>
          </cell>
          <cell r="J58">
            <v>0</v>
          </cell>
          <cell r="K58">
            <v>8</v>
          </cell>
          <cell r="L58">
            <v>8</v>
          </cell>
          <cell r="M58">
            <v>17</v>
          </cell>
          <cell r="N58">
            <v>16</v>
          </cell>
          <cell r="O58">
            <v>8</v>
          </cell>
          <cell r="P58">
            <v>7</v>
          </cell>
          <cell r="Q58">
            <v>14</v>
          </cell>
          <cell r="R58">
            <v>5</v>
          </cell>
          <cell r="S58">
            <v>83</v>
          </cell>
          <cell r="T58">
            <v>0</v>
          </cell>
          <cell r="U58">
            <v>83</v>
          </cell>
          <cell r="V58">
            <v>50</v>
          </cell>
          <cell r="W58" t="str">
            <v>AI 기반 창작자용 영상 제작 스튜디오 플랫폼을 기획단계이며 차별성이 높지만 플랫폼 수익성이 상대적으로 낮아서 생존확률이 낮아짐, 유저 확보 및 콘텐츠 유통에 대한 구조적 안정적 B2B연결점을 찾는 다면 생존력을 높일것으로 보임</v>
          </cell>
        </row>
        <row r="59">
          <cell r="B59">
            <v>20427663</v>
          </cell>
          <cell r="C59" t="str">
            <v>지역기반</v>
          </cell>
          <cell r="D59" t="str">
            <v>정보ㆍ통신3</v>
          </cell>
          <cell r="E59" t="str">
            <v>학사 행정 자동화 솔루션을 적용한 인도 대학생 대상 K-Culture 단기 연수 통합 관리 플랫폼</v>
          </cell>
          <cell r="F59" t="str">
            <v>0</v>
          </cell>
          <cell r="G59" t="str">
            <v>0</v>
          </cell>
          <cell r="H59" t="str">
            <v>예비</v>
          </cell>
          <cell r="I59" t="str">
            <v>청년</v>
          </cell>
          <cell r="J59">
            <v>0</v>
          </cell>
          <cell r="K59">
            <v>8</v>
          </cell>
          <cell r="L59">
            <v>8</v>
          </cell>
          <cell r="M59">
            <v>15</v>
          </cell>
          <cell r="N59">
            <v>17</v>
          </cell>
          <cell r="O59">
            <v>8</v>
          </cell>
          <cell r="P59">
            <v>7</v>
          </cell>
          <cell r="Q59">
            <v>13</v>
          </cell>
          <cell r="R59">
            <v>5</v>
          </cell>
          <cell r="S59">
            <v>81</v>
          </cell>
          <cell r="T59">
            <v>2</v>
          </cell>
          <cell r="U59">
            <v>83</v>
          </cell>
          <cell r="V59">
            <v>50</v>
          </cell>
          <cell r="W59" t="str">
            <v>K 콘텐츠 기반 단기 실무 교육운영 프로그램과 DX기반 학사행정 자동화 시스템의 기획단계이며 특화부분, 기술력 입증 평가하기 위한 경쟁자분석과 벤치마킹이 필요하지만 없음, 인바운드 아웃바운드 학사운영시스템에 대한 시스템구축과 오프라인 인프라 구축이 동시에 이루어져야 하며 BEP 최소 인원 계산을 통한 수익성분석, 고객 지불 가격저항선을 구체적으로 선행계획에 반영되어야 함</v>
          </cell>
        </row>
        <row r="60">
          <cell r="B60">
            <v>20407210</v>
          </cell>
          <cell r="C60" t="str">
            <v>지역기반</v>
          </cell>
          <cell r="D60" t="str">
            <v>정보ㆍ통신3</v>
          </cell>
          <cell r="E60" t="str">
            <v>유아 발화(음성)·표준화 문진 결합 AI 재문진 기반 조기 선별(스크리닝) 기술 개발</v>
          </cell>
          <cell r="F60" t="str">
            <v>500,000,000</v>
          </cell>
          <cell r="G60" t="str">
            <v>2</v>
          </cell>
          <cell r="H60" t="str">
            <v>초기</v>
          </cell>
          <cell r="I60" t="str">
            <v>청년</v>
          </cell>
          <cell r="J60">
            <v>0</v>
          </cell>
          <cell r="K60">
            <v>9</v>
          </cell>
          <cell r="L60">
            <v>9</v>
          </cell>
          <cell r="M60">
            <v>16</v>
          </cell>
          <cell r="N60">
            <v>15</v>
          </cell>
          <cell r="O60">
            <v>9</v>
          </cell>
          <cell r="P60">
            <v>8</v>
          </cell>
          <cell r="Q60">
            <v>13</v>
          </cell>
          <cell r="R60">
            <v>4</v>
          </cell>
          <cell r="S60">
            <v>83</v>
          </cell>
          <cell r="T60">
            <v>0</v>
          </cell>
          <cell r="U60">
            <v>83</v>
          </cell>
          <cell r="V60">
            <v>50</v>
          </cell>
          <cell r="W60" t="str">
            <v>유아 발화 표준화 문진 결합 AI재문진 기반 조기 선별 기술 개발 기획단계이며 특화부분, 기술력 입증 평가하기 위한 경쟁자분석과 벤치마킹이 부족하며 수익에 대한 구체적 보완이 필요함, 유아상품 유통에 대한 내용이 포함되어 연결성이 떨어지고 혼란을 야기함, 두가지 사업의 연결성 보완이 필요함</v>
          </cell>
        </row>
        <row r="61">
          <cell r="B61">
            <v>20412983</v>
          </cell>
          <cell r="C61" t="str">
            <v>지역기반</v>
          </cell>
          <cell r="D61" t="str">
            <v>정보ㆍ통신3</v>
          </cell>
          <cell r="E61" t="str">
            <v>지능형 데이터 기반의 B2B 건자재 유통 플랫폼</v>
          </cell>
          <cell r="F61" t="str">
            <v>0</v>
          </cell>
          <cell r="G61" t="str">
            <v>0</v>
          </cell>
          <cell r="H61" t="str">
            <v>예비</v>
          </cell>
          <cell r="I61" t="str">
            <v>청년</v>
          </cell>
          <cell r="J61">
            <v>0</v>
          </cell>
          <cell r="K61">
            <v>9</v>
          </cell>
          <cell r="L61">
            <v>9</v>
          </cell>
          <cell r="M61">
            <v>14</v>
          </cell>
          <cell r="N61">
            <v>13</v>
          </cell>
          <cell r="O61">
            <v>9</v>
          </cell>
          <cell r="P61">
            <v>8</v>
          </cell>
          <cell r="Q61">
            <v>14</v>
          </cell>
          <cell r="R61">
            <v>4</v>
          </cell>
          <cell r="S61">
            <v>80</v>
          </cell>
          <cell r="T61">
            <v>2</v>
          </cell>
          <cell r="U61">
            <v>82</v>
          </cell>
          <cell r="V61">
            <v>54</v>
          </cell>
          <cell r="W61" t="str">
            <v>B2B건자재 유통 플랫폼 기획단계이며 특화부분, 기술력 입증 평가하기 위한 경쟁자분석과 벤치마킹이 필요하지만 없음, 대표와 인적 구성원의 역량이 뛰어나며 시장의 인프라와 경험이 풍부함</v>
          </cell>
        </row>
        <row r="62">
          <cell r="B62">
            <v>20427034</v>
          </cell>
          <cell r="C62" t="str">
            <v>지역기반</v>
          </cell>
          <cell r="D62" t="str">
            <v>정보ㆍ통신3</v>
          </cell>
          <cell r="E62" t="str">
            <v>실시간 행동 분석 AI와 부모의 목소리 가이드로,  AI 시대에 필요한 코딩 사고력을 향상 시켜주는 영유아 교육 서비스</v>
          </cell>
          <cell r="F62" t="str">
            <v>0</v>
          </cell>
          <cell r="G62" t="str">
            <v>0</v>
          </cell>
          <cell r="H62" t="str">
            <v>예비</v>
          </cell>
          <cell r="I62" t="str">
            <v>청년</v>
          </cell>
          <cell r="J62">
            <v>0</v>
          </cell>
          <cell r="K62">
            <v>8</v>
          </cell>
          <cell r="L62">
            <v>9</v>
          </cell>
          <cell r="M62">
            <v>15</v>
          </cell>
          <cell r="N62">
            <v>16</v>
          </cell>
          <cell r="O62">
            <v>8</v>
          </cell>
          <cell r="P62">
            <v>7</v>
          </cell>
          <cell r="Q62">
            <v>14</v>
          </cell>
          <cell r="R62">
            <v>5</v>
          </cell>
          <cell r="S62">
            <v>82</v>
          </cell>
          <cell r="T62">
            <v>0</v>
          </cell>
          <cell r="U62">
            <v>82</v>
          </cell>
          <cell r="V62">
            <v>54</v>
          </cell>
          <cell r="W62" t="str">
            <v>AI시대에 필요한 코딩 사고력을 향상 시켜주는 영유아 교육서비스 기획단계이며 특화부분, 기술력 입증 평가하기 위한 경쟁자분석과 벤치마킹이 부족하며 수익에 대한 구체적 보완이 필요함</v>
          </cell>
        </row>
        <row r="63">
          <cell r="B63">
            <v>20421118</v>
          </cell>
          <cell r="C63" t="str">
            <v>지역기반</v>
          </cell>
          <cell r="D63" t="str">
            <v>정보ㆍ통신3</v>
          </cell>
          <cell r="E63" t="str">
            <v>PC방 휴게음식점 등을 위한 AI 자동발주 기술이 적용된 레시피 기반 원가·재고·발주 통합관리 F&amp;B 운영 자동화 플랫폼</v>
          </cell>
          <cell r="F63" t="str">
            <v>0</v>
          </cell>
          <cell r="G63" t="str">
            <v>0</v>
          </cell>
          <cell r="H63" t="str">
            <v>예비</v>
          </cell>
          <cell r="I63" t="str">
            <v>중장년</v>
          </cell>
          <cell r="J63">
            <v>0</v>
          </cell>
          <cell r="K63">
            <v>9</v>
          </cell>
          <cell r="L63">
            <v>9</v>
          </cell>
          <cell r="M63">
            <v>14</v>
          </cell>
          <cell r="N63">
            <v>15</v>
          </cell>
          <cell r="O63">
            <v>8</v>
          </cell>
          <cell r="P63">
            <v>8</v>
          </cell>
          <cell r="Q63">
            <v>14</v>
          </cell>
          <cell r="R63">
            <v>5</v>
          </cell>
          <cell r="S63">
            <v>82</v>
          </cell>
          <cell r="T63">
            <v>0</v>
          </cell>
          <cell r="U63">
            <v>82</v>
          </cell>
          <cell r="V63">
            <v>54</v>
          </cell>
          <cell r="W63" t="str">
            <v>AI 기반 F&amp;B 운영OS플랫폼 기획단계이며 특화부분, 기술력 입증 평가하기 위한 경쟁자분석과 벤치마킹이 부족하며 수익에 대한 구체적 보완이 필요함</v>
          </cell>
        </row>
        <row r="64">
          <cell r="B64">
            <v>20426964</v>
          </cell>
          <cell r="C64" t="str">
            <v>지역기반</v>
          </cell>
          <cell r="D64" t="str">
            <v>정보ㆍ통신3</v>
          </cell>
          <cell r="E64" t="str">
            <v>AI 감정 분석 기반 편지 생성·손글씨 재현 및 실물 편지 제작·발송 통합 플랫폼</v>
          </cell>
          <cell r="F64" t="str">
            <v>0</v>
          </cell>
          <cell r="G64" t="str">
            <v>0</v>
          </cell>
          <cell r="H64" t="str">
            <v>초기</v>
          </cell>
          <cell r="I64" t="str">
            <v>청년</v>
          </cell>
          <cell r="J64">
            <v>0</v>
          </cell>
          <cell r="K64">
            <v>9</v>
          </cell>
          <cell r="L64">
            <v>9</v>
          </cell>
          <cell r="M64">
            <v>14</v>
          </cell>
          <cell r="N64">
            <v>15</v>
          </cell>
          <cell r="O64">
            <v>9</v>
          </cell>
          <cell r="P64">
            <v>8</v>
          </cell>
          <cell r="Q64">
            <v>14</v>
          </cell>
          <cell r="R64">
            <v>4</v>
          </cell>
          <cell r="S64">
            <v>82</v>
          </cell>
          <cell r="T64">
            <v>0</v>
          </cell>
          <cell r="U64">
            <v>82</v>
          </cell>
          <cell r="V64">
            <v>54</v>
          </cell>
          <cell r="W64" t="str">
            <v>AI 감정 분석 기반 실물 편지 생성 제작 발송 통합 플랫폼 기획단계이며 특화부분, 기술력 입증 평가하기 위한 경쟁자분석과 벤치마킹이 부족하며 수익에 대한 구체적 보완이 필요함</v>
          </cell>
        </row>
        <row r="65">
          <cell r="B65">
            <v>20408201</v>
          </cell>
          <cell r="C65" t="str">
            <v>지역기반</v>
          </cell>
          <cell r="D65" t="str">
            <v>정보ㆍ통신3</v>
          </cell>
          <cell r="E65" t="str">
            <v>AI 추천 특허 기반 소비자 요청형 골프 레슨 매칭 플랫폼 “스승님”</v>
          </cell>
          <cell r="F65" t="str">
            <v>7,700,000</v>
          </cell>
          <cell r="G65" t="str">
            <v>1</v>
          </cell>
          <cell r="H65" t="str">
            <v>초기</v>
          </cell>
          <cell r="I65" t="str">
            <v>청년</v>
          </cell>
          <cell r="J65">
            <v>0</v>
          </cell>
          <cell r="K65">
            <v>8</v>
          </cell>
          <cell r="L65">
            <v>8</v>
          </cell>
          <cell r="M65">
            <v>15</v>
          </cell>
          <cell r="N65">
            <v>15</v>
          </cell>
          <cell r="O65">
            <v>8</v>
          </cell>
          <cell r="P65">
            <v>7</v>
          </cell>
          <cell r="Q65">
            <v>14</v>
          </cell>
          <cell r="R65">
            <v>5</v>
          </cell>
          <cell r="S65">
            <v>80</v>
          </cell>
          <cell r="T65">
            <v>2</v>
          </cell>
          <cell r="U65">
            <v>82</v>
          </cell>
          <cell r="V65">
            <v>54</v>
          </cell>
          <cell r="W65" t="str">
            <v>AI 기반 소비자 요청형 골프레슨 매칭 플랫폼 기획단계이며 특화부분, 기술력 입증 평가하기 위한 경쟁자분석과 벤치마킹이 부족하며 수익에 대한 구체적 보완이 필요함</v>
          </cell>
        </row>
        <row r="66">
          <cell r="B66">
            <v>20428771</v>
          </cell>
          <cell r="C66" t="str">
            <v>지역기반</v>
          </cell>
          <cell r="D66" t="str">
            <v>정보ㆍ통신3</v>
          </cell>
          <cell r="E66" t="str">
            <v>광고 전략 도출 sLLM 기반 광고 콘텐츠 제작 AI 크리에이터 매칭 플랫폼</v>
          </cell>
          <cell r="F66" t="str">
            <v>250,000,000</v>
          </cell>
          <cell r="G66" t="str">
            <v>7</v>
          </cell>
          <cell r="H66" t="str">
            <v>초기</v>
          </cell>
          <cell r="I66" t="str">
            <v>청년</v>
          </cell>
          <cell r="J66">
            <v>0</v>
          </cell>
          <cell r="K66">
            <v>8</v>
          </cell>
          <cell r="L66">
            <v>8</v>
          </cell>
          <cell r="M66">
            <v>15</v>
          </cell>
          <cell r="N66">
            <v>16</v>
          </cell>
          <cell r="O66">
            <v>8</v>
          </cell>
          <cell r="P66">
            <v>8</v>
          </cell>
          <cell r="Q66">
            <v>14</v>
          </cell>
          <cell r="R66">
            <v>5</v>
          </cell>
          <cell r="S66">
            <v>82</v>
          </cell>
          <cell r="T66">
            <v>0</v>
          </cell>
          <cell r="U66">
            <v>82</v>
          </cell>
          <cell r="V66">
            <v>54</v>
          </cell>
          <cell r="W66" t="str">
            <v>광고 전략 도출 sLLM 기반 광고 콘텐츠 제작 AI크리에이터 매칭 플랫폼 기획단계이며 특화부분, 기술력 입증 평가하기 위한 경쟁자분석과 벤치마킹이 부족하며 수익에 대한 구체적 보완이 필요함</v>
          </cell>
        </row>
        <row r="67">
          <cell r="B67">
            <v>20419052</v>
          </cell>
          <cell r="C67" t="str">
            <v>지역기반</v>
          </cell>
          <cell r="D67" t="str">
            <v>정보ㆍ통신3</v>
          </cell>
          <cell r="E67" t="str">
            <v>FINLY : 금융상담 서류접수·보완요청·사전심사 보조 자동화 AI /SaaS 솔루션</v>
          </cell>
          <cell r="F67" t="str">
            <v>0</v>
          </cell>
          <cell r="G67" t="str">
            <v>0</v>
          </cell>
          <cell r="H67" t="str">
            <v>예비</v>
          </cell>
          <cell r="I67" t="str">
            <v>청년</v>
          </cell>
          <cell r="J67">
            <v>0</v>
          </cell>
          <cell r="K67">
            <v>9</v>
          </cell>
          <cell r="L67">
            <v>9</v>
          </cell>
          <cell r="M67">
            <v>15</v>
          </cell>
          <cell r="N67">
            <v>15</v>
          </cell>
          <cell r="O67">
            <v>6</v>
          </cell>
          <cell r="P67">
            <v>7</v>
          </cell>
          <cell r="Q67">
            <v>14</v>
          </cell>
          <cell r="R67">
            <v>4</v>
          </cell>
          <cell r="S67">
            <v>79</v>
          </cell>
          <cell r="T67">
            <v>2</v>
          </cell>
          <cell r="U67">
            <v>81</v>
          </cell>
          <cell r="V67">
            <v>60</v>
          </cell>
          <cell r="W67" t="str">
            <v>대표역량이 뛰어나며 구현 기술력이 검증되었으나 BM모델의 수익화 부분이 불명확하고 고객의 범주와 수익의 범위가 법률적 문제가 야기될수 있으며(대출중개플랫폼) 경쟁사 및 수익에 대한 정교한 전략이 필요함</v>
          </cell>
        </row>
        <row r="68">
          <cell r="B68">
            <v>20423076</v>
          </cell>
          <cell r="C68" t="str">
            <v>지역기반</v>
          </cell>
          <cell r="D68" t="str">
            <v>정보ㆍ통신3</v>
          </cell>
          <cell r="E68" t="str">
            <v>HyperX(하이퍼엑스)</v>
          </cell>
          <cell r="F68" t="str">
            <v>0</v>
          </cell>
          <cell r="G68" t="str">
            <v>0</v>
          </cell>
          <cell r="H68" t="str">
            <v>예비</v>
          </cell>
          <cell r="I68" t="str">
            <v>청년</v>
          </cell>
          <cell r="J68">
            <v>0</v>
          </cell>
          <cell r="K68">
            <v>9</v>
          </cell>
          <cell r="L68">
            <v>9</v>
          </cell>
          <cell r="M68">
            <v>17</v>
          </cell>
          <cell r="N68">
            <v>15</v>
          </cell>
          <cell r="O68">
            <v>7</v>
          </cell>
          <cell r="P68">
            <v>6</v>
          </cell>
          <cell r="Q68">
            <v>14</v>
          </cell>
          <cell r="R68">
            <v>4</v>
          </cell>
          <cell r="S68">
            <v>81</v>
          </cell>
          <cell r="T68">
            <v>0</v>
          </cell>
          <cell r="U68">
            <v>81</v>
          </cell>
          <cell r="V68">
            <v>60</v>
          </cell>
          <cell r="W68" t="str">
            <v>대표의 역량이 뛰어나며 기술구현력도 높을 것으로 예상되지만 경쟁사분석 및 기술표현의 부족함이 들어남, 특정한 기업들과의 연대만이 생존전략으로 시장이 작음</v>
          </cell>
        </row>
        <row r="69">
          <cell r="B69">
            <v>20426432</v>
          </cell>
          <cell r="C69" t="str">
            <v>지역기반</v>
          </cell>
          <cell r="D69" t="str">
            <v>정보ㆍ통신3</v>
          </cell>
          <cell r="E69" t="str">
            <v>IoT 기반 스마트 양조 모니터링 시스템을 활용한 팹리스(Fabless) 프리미엄 전통주</v>
          </cell>
          <cell r="F69" t="str">
            <v>0</v>
          </cell>
          <cell r="G69" t="str">
            <v>0</v>
          </cell>
          <cell r="H69" t="str">
            <v>예비</v>
          </cell>
          <cell r="I69" t="str">
            <v>중장년</v>
          </cell>
          <cell r="J69">
            <v>0</v>
          </cell>
          <cell r="K69">
            <v>9</v>
          </cell>
          <cell r="L69">
            <v>9</v>
          </cell>
          <cell r="M69">
            <v>14</v>
          </cell>
          <cell r="N69">
            <v>14</v>
          </cell>
          <cell r="O69">
            <v>9</v>
          </cell>
          <cell r="P69">
            <v>7</v>
          </cell>
          <cell r="Q69">
            <v>14</v>
          </cell>
          <cell r="R69">
            <v>5</v>
          </cell>
          <cell r="S69">
            <v>81</v>
          </cell>
          <cell r="T69">
            <v>0</v>
          </cell>
          <cell r="U69">
            <v>81</v>
          </cell>
          <cell r="V69">
            <v>60</v>
          </cell>
          <cell r="W69" t="str">
            <v>IoT 기반 양조 모니터링 시스템을 활용한 팹리스 기획단계이며 특화부분, 기술력 입증 평가하기 위한 경쟁자분석과 벤치마킹이 필요하지만 없음, 대표의 역량이 뛰어나며 인프라를 구축하였음, 기존 기술들을 활용하여 좋은 제품런칭과 시스템을 병행하여 수익구조화를 시키는 것이 필요함, 개발에만 치중되어 정부지원만으론 건강한 기업을 만들기 어려움</v>
          </cell>
        </row>
        <row r="70">
          <cell r="B70">
            <v>20432050</v>
          </cell>
          <cell r="C70" t="str">
            <v>지역기반</v>
          </cell>
          <cell r="D70" t="str">
            <v>정보ㆍ통신3</v>
          </cell>
          <cell r="E70" t="str">
            <v>화훼 소상공인을 위한 AI 기반 매입·경영 관리 플랫폼</v>
          </cell>
          <cell r="F70" t="str">
            <v>0</v>
          </cell>
          <cell r="G70" t="str">
            <v>0</v>
          </cell>
          <cell r="H70" t="str">
            <v>예비</v>
          </cell>
          <cell r="I70" t="str">
            <v>청년</v>
          </cell>
          <cell r="J70">
            <v>0</v>
          </cell>
          <cell r="K70">
            <v>8</v>
          </cell>
          <cell r="L70">
            <v>9</v>
          </cell>
          <cell r="M70">
            <v>15</v>
          </cell>
          <cell r="N70">
            <v>16</v>
          </cell>
          <cell r="O70">
            <v>8</v>
          </cell>
          <cell r="P70">
            <v>8</v>
          </cell>
          <cell r="Q70">
            <v>13</v>
          </cell>
          <cell r="R70">
            <v>4</v>
          </cell>
          <cell r="S70">
            <v>81</v>
          </cell>
          <cell r="T70">
            <v>0</v>
          </cell>
          <cell r="U70">
            <v>81</v>
          </cell>
          <cell r="V70">
            <v>60</v>
          </cell>
          <cell r="W70" t="str">
            <v>화훼 소상공인을 위한 AI기반 매입경영 관리 모바일 앱 기획단계이며 특화부분, 기술력 입증 평가하기 위한 경쟁자분석과 벤치마킹이 없음 수익에 대한 구체적 보완이 필요함</v>
          </cell>
        </row>
        <row r="71">
          <cell r="B71">
            <v>20423364</v>
          </cell>
          <cell r="C71" t="str">
            <v>지역기반</v>
          </cell>
          <cell r="D71" t="str">
            <v>정보ㆍ통신3</v>
          </cell>
          <cell r="E71" t="str">
            <v>고객을 기억하는 AI, 1인 뷰티샵 음성 기반 고객관리 서비스</v>
          </cell>
          <cell r="F71" t="str">
            <v>0</v>
          </cell>
          <cell r="G71" t="str">
            <v>0</v>
          </cell>
          <cell r="H71" t="str">
            <v>예비</v>
          </cell>
          <cell r="I71" t="str">
            <v>중장년</v>
          </cell>
          <cell r="J71">
            <v>0</v>
          </cell>
          <cell r="K71">
            <v>8</v>
          </cell>
          <cell r="L71">
            <v>9</v>
          </cell>
          <cell r="M71">
            <v>15</v>
          </cell>
          <cell r="N71">
            <v>15</v>
          </cell>
          <cell r="O71">
            <v>8</v>
          </cell>
          <cell r="P71">
            <v>7</v>
          </cell>
          <cell r="Q71">
            <v>14</v>
          </cell>
          <cell r="R71">
            <v>5</v>
          </cell>
          <cell r="S71">
            <v>81</v>
          </cell>
          <cell r="T71">
            <v>0</v>
          </cell>
          <cell r="U71">
            <v>81</v>
          </cell>
          <cell r="V71">
            <v>60</v>
          </cell>
          <cell r="W71" t="str">
            <v>소상공인을 위한 생성형AI기반 음성 고객 정보 기록 및 관리 시스템 기획단계이며 특화부분, 기술력 입증 평가하기 위한 경쟁자분석과 벤치마킹이 부족하며 수익에 대한 구체적 보완이 필요함</v>
          </cell>
        </row>
        <row r="72">
          <cell r="B72">
            <v>20428431</v>
          </cell>
          <cell r="C72" t="str">
            <v>지역기반</v>
          </cell>
          <cell r="D72" t="str">
            <v>정보ㆍ통신3</v>
          </cell>
          <cell r="E72" t="str">
            <v>AI 외형 분석기반 반려동물 개체식별 및 펫-핀테크 플랫폼 ‘포옹(paw-on)’</v>
          </cell>
          <cell r="F72" t="str">
            <v>0</v>
          </cell>
          <cell r="G72" t="str">
            <v>0</v>
          </cell>
          <cell r="H72" t="str">
            <v>예비</v>
          </cell>
          <cell r="I72" t="str">
            <v>중장년</v>
          </cell>
          <cell r="J72">
            <v>0</v>
          </cell>
          <cell r="K72">
            <v>8</v>
          </cell>
          <cell r="L72">
            <v>9</v>
          </cell>
          <cell r="M72">
            <v>15</v>
          </cell>
          <cell r="N72">
            <v>16</v>
          </cell>
          <cell r="O72">
            <v>8</v>
          </cell>
          <cell r="P72">
            <v>6</v>
          </cell>
          <cell r="Q72">
            <v>14</v>
          </cell>
          <cell r="R72">
            <v>5</v>
          </cell>
          <cell r="S72">
            <v>81</v>
          </cell>
          <cell r="T72">
            <v>0</v>
          </cell>
          <cell r="U72">
            <v>81</v>
          </cell>
          <cell r="V72">
            <v>60</v>
          </cell>
          <cell r="W72" t="str">
            <v>AI외형분석 기술을 적용한 반려동물 정밀 식별 기반의 펫 데이터 플랫폼 기획단계이며 특화부분, 기술력 입증 평가하기 위한 경쟁자분석과 벤치마킹이 부족하며 수익에 대한 구체적 보완이 필요함</v>
          </cell>
        </row>
        <row r="73">
          <cell r="B73">
            <v>20426115</v>
          </cell>
          <cell r="C73" t="str">
            <v>지역기반</v>
          </cell>
          <cell r="D73" t="str">
            <v>정보ㆍ통신3</v>
          </cell>
          <cell r="E73" t="str">
            <v>데이터 기반 AI 융합 두피·브레인 통합관리 혁신 플랫폼, 모앤브레인</v>
          </cell>
          <cell r="F73" t="str">
            <v>45,000,000</v>
          </cell>
          <cell r="G73" t="str">
            <v>0</v>
          </cell>
          <cell r="H73" t="str">
            <v>초기</v>
          </cell>
          <cell r="I73" t="str">
            <v>청년</v>
          </cell>
          <cell r="J73">
            <v>0</v>
          </cell>
          <cell r="K73">
            <v>8</v>
          </cell>
          <cell r="L73">
            <v>8</v>
          </cell>
          <cell r="M73">
            <v>16</v>
          </cell>
          <cell r="N73">
            <v>15</v>
          </cell>
          <cell r="O73">
            <v>8</v>
          </cell>
          <cell r="P73">
            <v>7</v>
          </cell>
          <cell r="Q73">
            <v>14</v>
          </cell>
          <cell r="R73">
            <v>5</v>
          </cell>
          <cell r="S73">
            <v>81</v>
          </cell>
          <cell r="T73">
            <v>0</v>
          </cell>
          <cell r="U73">
            <v>81</v>
          </cell>
          <cell r="V73">
            <v>60</v>
          </cell>
          <cell r="W73" t="str">
            <v>데이터 기반 AI 융합 두피 브레인 통합관리 혁신 플랫폼 기획단계이며 특화부분, 기술력 입증 평가하기 위한 경쟁자분석과 벤치마킹이 부족하며 수익에 대한 구체적 보완이 필요함</v>
          </cell>
        </row>
        <row r="74">
          <cell r="B74">
            <v>20413204</v>
          </cell>
          <cell r="C74" t="str">
            <v>지역기반</v>
          </cell>
          <cell r="D74" t="str">
            <v>정보ㆍ통신3</v>
          </cell>
          <cell r="E74" t="str">
            <v>화학공정 운전· 소재개발 실험 최적화를 위한 AI Copilot · Agentic AI 기술이 적용된 No-code 머신러닝 플랫폼, CEPiML</v>
          </cell>
          <cell r="F74" t="str">
            <v>0</v>
          </cell>
          <cell r="G74" t="str">
            <v>2</v>
          </cell>
          <cell r="H74" t="str">
            <v>초기</v>
          </cell>
          <cell r="I74" t="str">
            <v>중장년</v>
          </cell>
          <cell r="J74">
            <v>0</v>
          </cell>
          <cell r="K74">
            <v>8</v>
          </cell>
          <cell r="L74">
            <v>8</v>
          </cell>
          <cell r="M74">
            <v>15</v>
          </cell>
          <cell r="N74">
            <v>16</v>
          </cell>
          <cell r="O74">
            <v>8</v>
          </cell>
          <cell r="P74">
            <v>7</v>
          </cell>
          <cell r="Q74">
            <v>14</v>
          </cell>
          <cell r="R74">
            <v>5</v>
          </cell>
          <cell r="S74">
            <v>81</v>
          </cell>
          <cell r="T74">
            <v>0</v>
          </cell>
          <cell r="U74">
            <v>81</v>
          </cell>
          <cell r="V74">
            <v>60</v>
          </cell>
          <cell r="W74" t="str">
            <v>AI Copilot Agentic AI 기반 노코드 머신러닝 플랫폼 기획단계이며 특화부분, 기술력 입증 평가하기 위한 경쟁자분석과 벤치마킹이 부족하며 수익에 대한 구체적 보완이 필요함</v>
          </cell>
        </row>
        <row r="75">
          <cell r="B75">
            <v>20417287</v>
          </cell>
          <cell r="C75" t="str">
            <v>지역기반</v>
          </cell>
          <cell r="D75" t="str">
            <v>정보ㆍ통신3</v>
          </cell>
          <cell r="E75" t="str">
            <v>소셜 캐릭터챗 기반 IP 창작 플랫폼, 레플리</v>
          </cell>
          <cell r="F75" t="str">
            <v>200,000,000</v>
          </cell>
          <cell r="G75" t="str">
            <v>6</v>
          </cell>
          <cell r="H75" t="str">
            <v>도약</v>
          </cell>
          <cell r="I75" t="str">
            <v>중장년</v>
          </cell>
          <cell r="J75">
            <v>0</v>
          </cell>
          <cell r="K75">
            <v>8</v>
          </cell>
          <cell r="L75">
            <v>8</v>
          </cell>
          <cell r="M75">
            <v>15</v>
          </cell>
          <cell r="N75">
            <v>17</v>
          </cell>
          <cell r="O75">
            <v>8</v>
          </cell>
          <cell r="P75">
            <v>7</v>
          </cell>
          <cell r="Q75">
            <v>14</v>
          </cell>
          <cell r="R75">
            <v>4</v>
          </cell>
          <cell r="S75">
            <v>81</v>
          </cell>
          <cell r="T75">
            <v>0</v>
          </cell>
          <cell r="U75">
            <v>81</v>
          </cell>
          <cell r="V75">
            <v>60</v>
          </cell>
          <cell r="W75" t="str">
            <v>캐릭터챗 서비스에 소셜 기능을 결합하여 사용자가 직접 캐릭터를 만들고 성장시키고 공유하며 수익화 할수 있는 IP 창작 플랫폼 기획단계이며 특화부분, 기술력 입증 평가하기 위한 경쟁자분석과 벤치마킹이 부족하며 수익에 대한 구체적 보완이 필요함</v>
          </cell>
        </row>
        <row r="76">
          <cell r="B76">
            <v>20421554</v>
          </cell>
          <cell r="C76" t="str">
            <v>q</v>
          </cell>
          <cell r="D76" t="str">
            <v>정보ㆍ통신3</v>
          </cell>
          <cell r="E76" t="str">
            <v>굿거리, 자진모리, 휘모리 등 한국 장단을 반영한 MusicGen 파인튜닝 AI 기술이 적용된 글로벌 크리에이터 맞춤형 저작권 프리 국악 사운드 생성 플랫폼, K-Gugak Beat</v>
          </cell>
          <cell r="F76" t="str">
            <v>0</v>
          </cell>
          <cell r="G76" t="str">
            <v>0</v>
          </cell>
          <cell r="H76" t="str">
            <v>예비</v>
          </cell>
          <cell r="I76" t="str">
            <v>청년</v>
          </cell>
          <cell r="J76">
            <v>0</v>
          </cell>
          <cell r="K76">
            <v>9</v>
          </cell>
          <cell r="L76">
            <v>9</v>
          </cell>
          <cell r="M76">
            <v>16</v>
          </cell>
          <cell r="N76">
            <v>17</v>
          </cell>
          <cell r="O76">
            <v>5</v>
          </cell>
          <cell r="P76">
            <v>6</v>
          </cell>
          <cell r="Q76">
            <v>13</v>
          </cell>
          <cell r="R76">
            <v>5</v>
          </cell>
          <cell r="S76">
            <v>80</v>
          </cell>
          <cell r="T76">
            <v>0</v>
          </cell>
          <cell r="U76">
            <v>80</v>
          </cell>
          <cell r="V76">
            <v>69</v>
          </cell>
          <cell r="W76" t="str">
            <v>포괄적 사업계획의 구성이 좋고 시기적 적합한 비즈니스 모델이지만 상용적 효용가치는 상대적으로 부족하여 BM모델을 비영리나 국악원 납품 또는 협력으로 생존력을 높이는 방안이 아니라면 실현가능 구현력과 비용구성이 적절하지 않아 보임</v>
          </cell>
        </row>
        <row r="77">
          <cell r="B77">
            <v>20415305</v>
          </cell>
          <cell r="C77" t="str">
            <v>지역기반</v>
          </cell>
          <cell r="D77" t="str">
            <v>정보ㆍ통신3</v>
          </cell>
          <cell r="E77" t="str">
            <v>사생활 침해 없는 비식별 스켈레톤 AI 기반, 시니어 낙상 사고 ‘골든타임’ 확보 솔루션 ‘안심ON’</v>
          </cell>
          <cell r="F77" t="str">
            <v>0</v>
          </cell>
          <cell r="G77" t="str">
            <v>0</v>
          </cell>
          <cell r="H77" t="str">
            <v>예비</v>
          </cell>
          <cell r="I77" t="str">
            <v>중장년</v>
          </cell>
          <cell r="J77">
            <v>0</v>
          </cell>
          <cell r="K77">
            <v>9</v>
          </cell>
          <cell r="L77">
            <v>9</v>
          </cell>
          <cell r="M77">
            <v>18</v>
          </cell>
          <cell r="N77">
            <v>16</v>
          </cell>
          <cell r="O77">
            <v>5</v>
          </cell>
          <cell r="P77">
            <v>5</v>
          </cell>
          <cell r="Q77">
            <v>14</v>
          </cell>
          <cell r="R77">
            <v>4</v>
          </cell>
          <cell r="S77">
            <v>80</v>
          </cell>
          <cell r="T77">
            <v>0</v>
          </cell>
          <cell r="U77">
            <v>80</v>
          </cell>
          <cell r="V77">
            <v>69</v>
          </cell>
          <cell r="W77" t="str">
            <v>현재 시장에 워치 및 네트워크 장비 대기업들의 깊은 고민과 구현 제품들이 상용화되어 출시 되어 있으며 개인정보의 장벽을 풀어내지 못하고 있는데 동일한 출발선에 개인정보의 보완이 부족함</v>
          </cell>
        </row>
        <row r="78">
          <cell r="B78">
            <v>20425198</v>
          </cell>
          <cell r="C78" t="str">
            <v>지역기반</v>
          </cell>
          <cell r="D78" t="str">
            <v>정보ㆍ통신3</v>
          </cell>
          <cell r="E78" t="str">
            <v>마이크로 포토 스팟 공유 및 오버레이 인증샷 가이드 플랫폼 모바일 앱 개발</v>
          </cell>
          <cell r="F78" t="str">
            <v>0</v>
          </cell>
          <cell r="G78" t="str">
            <v>0</v>
          </cell>
          <cell r="H78" t="str">
            <v>예비</v>
          </cell>
          <cell r="I78" t="str">
            <v>청년</v>
          </cell>
          <cell r="J78">
            <v>0</v>
          </cell>
          <cell r="K78">
            <v>8</v>
          </cell>
          <cell r="L78">
            <v>8</v>
          </cell>
          <cell r="M78">
            <v>15</v>
          </cell>
          <cell r="N78">
            <v>15</v>
          </cell>
          <cell r="O78">
            <v>8</v>
          </cell>
          <cell r="P78">
            <v>7</v>
          </cell>
          <cell r="Q78">
            <v>13</v>
          </cell>
          <cell r="R78">
            <v>4</v>
          </cell>
          <cell r="S78">
            <v>78</v>
          </cell>
          <cell r="T78">
            <v>2</v>
          </cell>
          <cell r="U78">
            <v>80</v>
          </cell>
          <cell r="V78">
            <v>69</v>
          </cell>
          <cell r="W78" t="str">
            <v>고스트 뷰 오버레이 가이드 앱 기획단계이며 특화부분, 기술력 입증 평가하기 위한 경쟁자분석과 벤치마킹이 부족하며 인적 고용에 대한 예정 및 자금사용, 수익구조화에 대한 고도화가 절실히 필요함 창업은 MVP로 끝나는 것이 아님</v>
          </cell>
        </row>
        <row r="79">
          <cell r="B79">
            <v>20425958</v>
          </cell>
          <cell r="C79" t="str">
            <v>지역기반</v>
          </cell>
          <cell r="D79" t="str">
            <v>정보ㆍ통신3</v>
          </cell>
          <cell r="E79" t="str">
            <v>생성형 AI(LLM·TTS) 기술이 적용된, 상황별 한국어 롤플레잉 및 로컬 상권 연계 보상을 제공하는 관광·에듀테크 플랫폼</v>
          </cell>
          <cell r="F79" t="str">
            <v>0</v>
          </cell>
          <cell r="G79" t="str">
            <v>0</v>
          </cell>
          <cell r="H79" t="str">
            <v>예비</v>
          </cell>
          <cell r="I79" t="str">
            <v>청년</v>
          </cell>
          <cell r="J79">
            <v>0</v>
          </cell>
          <cell r="K79">
            <v>9</v>
          </cell>
          <cell r="L79">
            <v>9</v>
          </cell>
          <cell r="M79">
            <v>15</v>
          </cell>
          <cell r="N79">
            <v>15</v>
          </cell>
          <cell r="O79">
            <v>6</v>
          </cell>
          <cell r="P79">
            <v>6</v>
          </cell>
          <cell r="Q79">
            <v>15</v>
          </cell>
          <cell r="R79">
            <v>4</v>
          </cell>
          <cell r="S79">
            <v>79</v>
          </cell>
          <cell r="T79">
            <v>0</v>
          </cell>
          <cell r="U79">
            <v>79</v>
          </cell>
          <cell r="V79">
            <v>72</v>
          </cell>
          <cell r="W79" t="str">
            <v xml:space="preserve">대표와 기술자의 역량이 뛰어나지만 BM의 수익모델이 불안정하고 수치의 재무구성이 부족하여 손익분기구간 설정이 없음 </v>
          </cell>
        </row>
        <row r="80">
          <cell r="B80">
            <v>20416478</v>
          </cell>
          <cell r="C80" t="str">
            <v>지역기반</v>
          </cell>
          <cell r="D80" t="str">
            <v>정보ㆍ통신3</v>
          </cell>
          <cell r="E80" t="str">
            <v>고비용 PT의 한계를 극복하는 온디바이스 초개인화 AI 실시간  개인 맞춤형 코칭 앱 및 스마트짐 B2B 연계 플랫폼, 'Lockin'</v>
          </cell>
          <cell r="F80" t="str">
            <v>0</v>
          </cell>
          <cell r="G80" t="str">
            <v>0</v>
          </cell>
          <cell r="H80" t="str">
            <v>예비</v>
          </cell>
          <cell r="I80" t="str">
            <v>청년</v>
          </cell>
          <cell r="J80">
            <v>0</v>
          </cell>
          <cell r="K80">
            <v>9</v>
          </cell>
          <cell r="L80">
            <v>9</v>
          </cell>
          <cell r="M80">
            <v>15</v>
          </cell>
          <cell r="N80">
            <v>15</v>
          </cell>
          <cell r="O80">
            <v>6</v>
          </cell>
          <cell r="P80">
            <v>5</v>
          </cell>
          <cell r="Q80">
            <v>14</v>
          </cell>
          <cell r="R80">
            <v>4</v>
          </cell>
          <cell r="S80">
            <v>77</v>
          </cell>
          <cell r="T80">
            <v>2</v>
          </cell>
          <cell r="U80">
            <v>79</v>
          </cell>
          <cell r="V80">
            <v>72</v>
          </cell>
          <cell r="W80" t="str">
            <v>초기 플랫폼 5만유저 유입의 목표에 대한 근거가 부족하며 유사한 운동 인플루언서 소프트웨어, 대기업 무상 소프트웨어 등 경쟁자 분석이 부족하여 실현, 차별적, 고객 지불가능성에 대한 문제의식 연동이 부족함</v>
          </cell>
        </row>
        <row r="81">
          <cell r="B81">
            <v>20427707</v>
          </cell>
          <cell r="C81" t="str">
            <v>지역기반</v>
          </cell>
          <cell r="D81" t="str">
            <v>정보ㆍ통신3</v>
          </cell>
          <cell r="E81" t="str">
            <v>결심이 습관이 되는 여정, ROUTE (운동 습관 형성 앱 플랫폼)</v>
          </cell>
          <cell r="F81" t="str">
            <v>0</v>
          </cell>
          <cell r="G81" t="str">
            <v>0</v>
          </cell>
          <cell r="H81" t="str">
            <v>예비</v>
          </cell>
          <cell r="I81" t="str">
            <v>청년</v>
          </cell>
          <cell r="J81">
            <v>0</v>
          </cell>
          <cell r="K81">
            <v>9</v>
          </cell>
          <cell r="L81">
            <v>9</v>
          </cell>
          <cell r="M81">
            <v>16</v>
          </cell>
          <cell r="N81">
            <v>15</v>
          </cell>
          <cell r="O81">
            <v>7</v>
          </cell>
          <cell r="P81">
            <v>5</v>
          </cell>
          <cell r="Q81">
            <v>14</v>
          </cell>
          <cell r="R81">
            <v>4</v>
          </cell>
          <cell r="S81">
            <v>79</v>
          </cell>
          <cell r="T81">
            <v>0</v>
          </cell>
          <cell r="U81">
            <v>79</v>
          </cell>
          <cell r="V81">
            <v>72</v>
          </cell>
          <cell r="W81" t="str">
            <v>대표와 구성원의 역량이 뛰어나지만 mvp이상의 기술구현에 대한 제한사항이 존재하며 경쟁사분석 및 기존 프로그램들에 대한 차별성의 구체성이 부족함</v>
          </cell>
        </row>
        <row r="82">
          <cell r="B82">
            <v>20419892</v>
          </cell>
          <cell r="C82" t="str">
            <v>지역기반</v>
          </cell>
          <cell r="D82" t="str">
            <v>정보ㆍ통신3</v>
          </cell>
          <cell r="E82" t="str">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ell>
          <cell r="F82" t="str">
            <v>0</v>
          </cell>
          <cell r="G82" t="str">
            <v>0</v>
          </cell>
          <cell r="H82" t="str">
            <v>예비</v>
          </cell>
          <cell r="I82" t="str">
            <v>중장년</v>
          </cell>
          <cell r="J82">
            <v>0</v>
          </cell>
          <cell r="K82">
            <v>9</v>
          </cell>
          <cell r="L82">
            <v>8</v>
          </cell>
          <cell r="M82">
            <v>15</v>
          </cell>
          <cell r="N82">
            <v>15</v>
          </cell>
          <cell r="O82">
            <v>8</v>
          </cell>
          <cell r="P82">
            <v>6</v>
          </cell>
          <cell r="Q82">
            <v>14</v>
          </cell>
          <cell r="R82">
            <v>4</v>
          </cell>
          <cell r="S82">
            <v>79</v>
          </cell>
          <cell r="T82">
            <v>0</v>
          </cell>
          <cell r="U82">
            <v>79</v>
          </cell>
          <cell r="V82">
            <v>72</v>
          </cell>
          <cell r="W82" t="str">
            <v>비즈니스 모델은 관광객인데 수익은 구독형으로 실현성이 떨어지며 개발에 대한 경력 및 경험은 풍부하여 구성은 짜임새 있으나 기존 경쟁사 분석과 인적 인프라가 부족함</v>
          </cell>
        </row>
        <row r="83">
          <cell r="B83">
            <v>20426175</v>
          </cell>
          <cell r="C83" t="str">
            <v>지역기반</v>
          </cell>
          <cell r="D83" t="str">
            <v>정보ㆍ통신3</v>
          </cell>
          <cell r="E83" t="str">
            <v>창업아이템명 AI 비전 기반 무인 운영 공간 청소·운영 통합 관리 서비스(Linky)</v>
          </cell>
          <cell r="F83" t="str">
            <v>390,909</v>
          </cell>
          <cell r="G83" t="str">
            <v>1</v>
          </cell>
          <cell r="H83" t="str">
            <v>초기</v>
          </cell>
          <cell r="I83" t="str">
            <v>청년</v>
          </cell>
          <cell r="J83">
            <v>0</v>
          </cell>
          <cell r="K83">
            <v>9</v>
          </cell>
          <cell r="L83">
            <v>8</v>
          </cell>
          <cell r="M83">
            <v>14</v>
          </cell>
          <cell r="N83">
            <v>16</v>
          </cell>
          <cell r="O83">
            <v>8</v>
          </cell>
          <cell r="P83">
            <v>7</v>
          </cell>
          <cell r="Q83">
            <v>13</v>
          </cell>
          <cell r="R83">
            <v>4</v>
          </cell>
          <cell r="S83">
            <v>79</v>
          </cell>
          <cell r="T83">
            <v>0</v>
          </cell>
          <cell r="U83">
            <v>79</v>
          </cell>
          <cell r="V83">
            <v>72</v>
          </cell>
          <cell r="W83" t="str">
            <v>AI기반 무인 운영 공간 플랫폼 기획단계이며 특화부분, 기술력 입증 평가하기 위한 경쟁자분석과 벤치마킹이 부족하며 수익에 대한 구체적 보완이 필요함</v>
          </cell>
        </row>
        <row r="84">
          <cell r="B84">
            <v>20429021</v>
          </cell>
          <cell r="C84" t="str">
            <v>지역기반</v>
          </cell>
          <cell r="D84" t="str">
            <v>정보ㆍ통신3</v>
          </cell>
          <cell r="E84" t="str">
            <v>기업 분석데이터를 바탕으로 분석형 AI 및 LLM이 적용된 B2B기업 중개플랫폼</v>
          </cell>
          <cell r="F84" t="str">
            <v>0</v>
          </cell>
          <cell r="G84" t="str">
            <v>0</v>
          </cell>
          <cell r="H84" t="str">
            <v>초기</v>
          </cell>
          <cell r="I84" t="str">
            <v>청년</v>
          </cell>
          <cell r="J84">
            <v>0</v>
          </cell>
          <cell r="K84">
            <v>9</v>
          </cell>
          <cell r="L84">
            <v>8</v>
          </cell>
          <cell r="M84">
            <v>15</v>
          </cell>
          <cell r="N84">
            <v>15</v>
          </cell>
          <cell r="O84">
            <v>8</v>
          </cell>
          <cell r="P84">
            <v>7</v>
          </cell>
          <cell r="Q84">
            <v>13</v>
          </cell>
          <cell r="R84">
            <v>4</v>
          </cell>
          <cell r="S84">
            <v>79</v>
          </cell>
          <cell r="T84">
            <v>0</v>
          </cell>
          <cell r="U84">
            <v>79</v>
          </cell>
          <cell r="V84">
            <v>72</v>
          </cell>
          <cell r="W84" t="str">
            <v>B2B매칭 및 영업관리 플랫폼 기획단계이며 특화부분, 기술력 입증 평가하기 위한 경쟁자분석과 벤치마킹이 부족하며 수익에 대한 구체적 보완이 필요함</v>
          </cell>
        </row>
        <row r="85">
          <cell r="B85">
            <v>20416722</v>
          </cell>
          <cell r="C85" t="str">
            <v>지역기반</v>
          </cell>
          <cell r="D85" t="str">
            <v>정보ㆍ통신3</v>
          </cell>
          <cell r="E85" t="str">
            <v>실건물 기반 외벽 디자인 생성 및 시뮬레이션 AI 기술</v>
          </cell>
          <cell r="F85" t="str">
            <v>71,650,824</v>
          </cell>
          <cell r="G85" t="str">
            <v>4</v>
          </cell>
          <cell r="H85" t="str">
            <v>초기</v>
          </cell>
          <cell r="I85" t="str">
            <v>청년</v>
          </cell>
          <cell r="J85">
            <v>0</v>
          </cell>
          <cell r="K85">
            <v>8</v>
          </cell>
          <cell r="L85">
            <v>8</v>
          </cell>
          <cell r="M85">
            <v>14</v>
          </cell>
          <cell r="N85">
            <v>15</v>
          </cell>
          <cell r="O85">
            <v>8</v>
          </cell>
          <cell r="P85">
            <v>7</v>
          </cell>
          <cell r="Q85">
            <v>14</v>
          </cell>
          <cell r="R85">
            <v>5</v>
          </cell>
          <cell r="S85">
            <v>79</v>
          </cell>
          <cell r="T85">
            <v>0</v>
          </cell>
          <cell r="U85">
            <v>79</v>
          </cell>
          <cell r="V85">
            <v>72</v>
          </cell>
          <cell r="W85" t="str">
            <v>실건물 기반 외벽 디자인 생성 및 시뮬레이션 AI기술 기획단계이며 특화부분, 기술력 입증 평가하기 위한 경쟁자분석과 벤치마킹이 부족하며 수익에 대한 구체적 보완이 필요함</v>
          </cell>
        </row>
        <row r="86">
          <cell r="B86">
            <v>20417928</v>
          </cell>
          <cell r="C86" t="str">
            <v>지역기반</v>
          </cell>
          <cell r="D86" t="str">
            <v>정보ㆍ통신3</v>
          </cell>
          <cell r="E86" t="str">
            <v>공실제로화, 거품안정화를 위한 NOC 임대가분석 알고리즘이 적용된 AI컨시어지 플랫폼</v>
          </cell>
          <cell r="F86" t="str">
            <v>45,000,000</v>
          </cell>
          <cell r="G86" t="str">
            <v>2</v>
          </cell>
          <cell r="H86" t="str">
            <v>초기</v>
          </cell>
          <cell r="I86" t="str">
            <v>중장년</v>
          </cell>
          <cell r="J86">
            <v>0</v>
          </cell>
          <cell r="K86">
            <v>9</v>
          </cell>
          <cell r="L86">
            <v>9</v>
          </cell>
          <cell r="M86">
            <v>15</v>
          </cell>
          <cell r="N86">
            <v>14</v>
          </cell>
          <cell r="O86">
            <v>8</v>
          </cell>
          <cell r="P86">
            <v>7</v>
          </cell>
          <cell r="Q86">
            <v>13</v>
          </cell>
          <cell r="R86">
            <v>4</v>
          </cell>
          <cell r="S86">
            <v>79</v>
          </cell>
          <cell r="T86">
            <v>0</v>
          </cell>
          <cell r="U86">
            <v>79</v>
          </cell>
          <cell r="V86">
            <v>72</v>
          </cell>
          <cell r="W86" t="str">
            <v>AI 부동산 분석모듈을 통한 매칭 플랫폼 기획단계이며 특화부분, 기술력 입증 평가하기 위한 경쟁자분석과 벤치마킹이 부족하며 수익에 대한 구체적 보완이 필요함</v>
          </cell>
        </row>
        <row r="87">
          <cell r="B87">
            <v>20411834</v>
          </cell>
          <cell r="C87" t="str">
            <v>지역기반</v>
          </cell>
          <cell r="D87" t="str">
            <v>정보ㆍ통신3</v>
          </cell>
          <cell r="E87" t="str">
            <v>초간편+고효율+저비용 지도 기반 숏폼 마케팅 솔루션 &amp;quot;JUSTREET&amp;quot;</v>
          </cell>
          <cell r="F87" t="str">
            <v>260,000</v>
          </cell>
          <cell r="G87" t="str">
            <v>3</v>
          </cell>
          <cell r="H87" t="str">
            <v>초기</v>
          </cell>
          <cell r="I87" t="str">
            <v>중장년</v>
          </cell>
          <cell r="J87">
            <v>0</v>
          </cell>
          <cell r="K87">
            <v>9</v>
          </cell>
          <cell r="L87">
            <v>9</v>
          </cell>
          <cell r="M87">
            <v>15</v>
          </cell>
          <cell r="N87">
            <v>14</v>
          </cell>
          <cell r="O87">
            <v>8</v>
          </cell>
          <cell r="P87">
            <v>7</v>
          </cell>
          <cell r="Q87">
            <v>13</v>
          </cell>
          <cell r="R87">
            <v>4</v>
          </cell>
          <cell r="S87">
            <v>79</v>
          </cell>
          <cell r="T87">
            <v>0</v>
          </cell>
          <cell r="U87">
            <v>79</v>
          </cell>
          <cell r="V87">
            <v>72</v>
          </cell>
          <cell r="W87" t="str">
            <v>지도 기반, 숏폼 큐레이션, 리워드 서비스를 통합하여 서비스하는 기획단계이며 특화부분, 기술력 입증 평가하기 위한 경쟁자분석과 벤치마킹이 부족하며 수익에 대한 구체적 보완이 필요함</v>
          </cell>
        </row>
        <row r="88">
          <cell r="B88">
            <v>20407967</v>
          </cell>
          <cell r="C88" t="str">
            <v>지역기반</v>
          </cell>
          <cell r="D88" t="str">
            <v>정보ㆍ통신3</v>
          </cell>
          <cell r="E88" t="str">
            <v>게임 생방송을 위한 큐브 맵핑(Cube Mapping) 및 타임 매칭(Time Matching) 기술을 적용한 멀티 화면 구성 기능의 고해상도·저지연 게임·e스포츠 융합 스트리밍 솔루션</v>
          </cell>
          <cell r="F88" t="str">
            <v>0</v>
          </cell>
          <cell r="G88" t="str">
            <v>2</v>
          </cell>
          <cell r="H88" t="str">
            <v>초기</v>
          </cell>
          <cell r="I88" t="str">
            <v>중장년</v>
          </cell>
          <cell r="J88">
            <v>0</v>
          </cell>
          <cell r="K88">
            <v>9</v>
          </cell>
          <cell r="L88">
            <v>8</v>
          </cell>
          <cell r="M88">
            <v>14</v>
          </cell>
          <cell r="N88">
            <v>15</v>
          </cell>
          <cell r="O88">
            <v>8</v>
          </cell>
          <cell r="P88">
            <v>7</v>
          </cell>
          <cell r="Q88">
            <v>14</v>
          </cell>
          <cell r="R88">
            <v>4</v>
          </cell>
          <cell r="S88">
            <v>79</v>
          </cell>
          <cell r="T88">
            <v>0</v>
          </cell>
          <cell r="U88">
            <v>79</v>
          </cell>
          <cell r="V88">
            <v>72</v>
          </cell>
          <cell r="W88" t="str">
            <v>타임 매칭 기술을 적용한 멀티 화면 구성 기능의 고해상도 저지연 게임 e스포츠 융합 스트리밍 솔루션 기획단계이며 특화부분, 기술력 입증 평가하기 위한 경쟁자분석과 벤치마킹이 부족하며 수익에 대한 구체적 보완이 필요함</v>
          </cell>
        </row>
        <row r="89">
          <cell r="B89">
            <v>20420726</v>
          </cell>
          <cell r="C89" t="str">
            <v>지역기반</v>
          </cell>
          <cell r="D89" t="str">
            <v>정보ㆍ통신3</v>
          </cell>
          <cell r="E89" t="str">
            <v xml:space="preserve">K-컬처 스토리 기반  인터랙티브 AI 한국어 학습앱 ‘베리샤가’ </v>
          </cell>
          <cell r="F89" t="str">
            <v>4,517,500</v>
          </cell>
          <cell r="G89" t="str">
            <v>1</v>
          </cell>
          <cell r="H89" t="str">
            <v>초기</v>
          </cell>
          <cell r="I89" t="str">
            <v>중장년</v>
          </cell>
          <cell r="J89">
            <v>0</v>
          </cell>
          <cell r="K89">
            <v>8</v>
          </cell>
          <cell r="L89">
            <v>9</v>
          </cell>
          <cell r="M89">
            <v>15</v>
          </cell>
          <cell r="N89">
            <v>14</v>
          </cell>
          <cell r="O89">
            <v>8</v>
          </cell>
          <cell r="P89">
            <v>7</v>
          </cell>
          <cell r="Q89">
            <v>14</v>
          </cell>
          <cell r="R89">
            <v>4</v>
          </cell>
          <cell r="S89">
            <v>79</v>
          </cell>
          <cell r="T89">
            <v>0</v>
          </cell>
          <cell r="U89">
            <v>79</v>
          </cell>
          <cell r="V89">
            <v>72</v>
          </cell>
          <cell r="W89" t="str">
            <v>AI기반 게임형 한국어 학습앱 기획단계이며 특화부분, 기술력 입증 평가하기 위한 경쟁자분석과 벤치마킹이 부족하며 수익에 대한 구체적 보완이 필요함</v>
          </cell>
        </row>
        <row r="90">
          <cell r="B90">
            <v>20426881</v>
          </cell>
          <cell r="C90" t="str">
            <v>지역기반</v>
          </cell>
          <cell r="D90" t="str">
            <v>정보ㆍ통신3</v>
          </cell>
          <cell r="E90" t="str">
            <v>중소기업을 위한 AI 업무 자동화 생성 플랫폼</v>
          </cell>
          <cell r="F90" t="str">
            <v>150,000,000</v>
          </cell>
          <cell r="G90" t="str">
            <v>6</v>
          </cell>
          <cell r="H90" t="str">
            <v>초기</v>
          </cell>
          <cell r="I90" t="str">
            <v>청년</v>
          </cell>
          <cell r="J90">
            <v>0</v>
          </cell>
          <cell r="K90">
            <v>8</v>
          </cell>
          <cell r="L90">
            <v>8</v>
          </cell>
          <cell r="M90">
            <v>14</v>
          </cell>
          <cell r="N90">
            <v>15</v>
          </cell>
          <cell r="O90">
            <v>8</v>
          </cell>
          <cell r="P90">
            <v>8</v>
          </cell>
          <cell r="Q90">
            <v>14</v>
          </cell>
          <cell r="R90">
            <v>4</v>
          </cell>
          <cell r="S90">
            <v>79</v>
          </cell>
          <cell r="T90">
            <v>0</v>
          </cell>
          <cell r="U90">
            <v>79</v>
          </cell>
          <cell r="V90">
            <v>72</v>
          </cell>
          <cell r="W90" t="str">
            <v>소기업에도 도입 가능한 업무 자동화 솔루션 기획단계이며 특화부분, 기술력 입증 평가하기 위한 경쟁자분석과 벤치마킹이 부족하며 수익에 대한 구체적 보완이 필요함</v>
          </cell>
        </row>
        <row r="91">
          <cell r="B91">
            <v>20420919</v>
          </cell>
          <cell r="C91" t="str">
            <v>지역기반</v>
          </cell>
          <cell r="D91" t="str">
            <v>정보ㆍ통신3</v>
          </cell>
          <cell r="E91" t="str">
            <v>AI 기반 콘텐츠 자동화 및 글로벌 미디어 수익화 플랫폼</v>
          </cell>
          <cell r="F91" t="str">
            <v>0</v>
          </cell>
          <cell r="G91" t="str">
            <v>0</v>
          </cell>
          <cell r="H91" t="str">
            <v>초기</v>
          </cell>
          <cell r="I91" t="str">
            <v>중장년</v>
          </cell>
          <cell r="J91">
            <v>0</v>
          </cell>
          <cell r="K91">
            <v>9</v>
          </cell>
          <cell r="L91">
            <v>9</v>
          </cell>
          <cell r="M91">
            <v>14</v>
          </cell>
          <cell r="N91">
            <v>13</v>
          </cell>
          <cell r="O91">
            <v>9</v>
          </cell>
          <cell r="P91">
            <v>8</v>
          </cell>
          <cell r="Q91">
            <v>13</v>
          </cell>
          <cell r="R91">
            <v>4</v>
          </cell>
          <cell r="S91">
            <v>79</v>
          </cell>
          <cell r="T91">
            <v>0</v>
          </cell>
          <cell r="U91">
            <v>79</v>
          </cell>
          <cell r="V91">
            <v>72</v>
          </cell>
          <cell r="W91" t="str">
            <v>AI기반 콘텐츠 자동화 및 글로벌 미디어 수익화 플랫폼 기획단계이며 특화부분, 기술력 입증 평가하기 위한 경쟁자분석과 벤치마킹이 부족하며 수익에 대한 구체적 보완이 필요함</v>
          </cell>
        </row>
        <row r="92">
          <cell r="B92">
            <v>20421076</v>
          </cell>
          <cell r="C92" t="str">
            <v>지역기반</v>
          </cell>
          <cell r="D92" t="str">
            <v>정보ㆍ통신3</v>
          </cell>
          <cell r="E92" t="str">
            <v>꼬리잡기 추론 기반 멀티플랫폼 사회적 추론 게임 ‘귀귀살전’</v>
          </cell>
          <cell r="F92" t="str">
            <v>112,762,452</v>
          </cell>
          <cell r="G92" t="str">
            <v>1</v>
          </cell>
          <cell r="H92" t="str">
            <v>초기</v>
          </cell>
          <cell r="I92" t="str">
            <v>청년</v>
          </cell>
          <cell r="J92">
            <v>0</v>
          </cell>
          <cell r="K92">
            <v>8</v>
          </cell>
          <cell r="L92">
            <v>8</v>
          </cell>
          <cell r="M92">
            <v>13</v>
          </cell>
          <cell r="N92">
            <v>15</v>
          </cell>
          <cell r="O92">
            <v>8</v>
          </cell>
          <cell r="P92">
            <v>9</v>
          </cell>
          <cell r="Q92">
            <v>14</v>
          </cell>
          <cell r="R92">
            <v>4</v>
          </cell>
          <cell r="S92">
            <v>79</v>
          </cell>
          <cell r="T92">
            <v>0</v>
          </cell>
          <cell r="U92">
            <v>79</v>
          </cell>
          <cell r="V92">
            <v>72</v>
          </cell>
          <cell r="W92" t="str">
            <v>PC 모바일 크로스 플랫폼 게임 기획단계이며 특화부분, 기술력 입증 평가하기 위한 경쟁자분석과 벤치마킹이 부족하며 유저유입에 대한 프로모션 등 마케팅 고도화 필요함</v>
          </cell>
        </row>
        <row r="93">
          <cell r="B93">
            <v>20431207</v>
          </cell>
          <cell r="C93" t="str">
            <v>지역기반</v>
          </cell>
          <cell r="D93" t="str">
            <v>정보ㆍ통신3</v>
          </cell>
          <cell r="E93" t="str">
            <v>QR 주문기반 POS 연동형 외식매장 AI시스템 ‘Xorder’</v>
          </cell>
          <cell r="F93" t="str">
            <v>0</v>
          </cell>
          <cell r="G93" t="str">
            <v>0</v>
          </cell>
          <cell r="H93" t="str">
            <v>초기</v>
          </cell>
          <cell r="I93" t="str">
            <v>중장년</v>
          </cell>
          <cell r="J93">
            <v>0</v>
          </cell>
          <cell r="K93">
            <v>8</v>
          </cell>
          <cell r="L93">
            <v>9</v>
          </cell>
          <cell r="M93">
            <v>14</v>
          </cell>
          <cell r="N93">
            <v>14</v>
          </cell>
          <cell r="O93">
            <v>8</v>
          </cell>
          <cell r="P93">
            <v>8</v>
          </cell>
          <cell r="Q93">
            <v>14</v>
          </cell>
          <cell r="R93">
            <v>4</v>
          </cell>
          <cell r="S93">
            <v>79</v>
          </cell>
          <cell r="T93">
            <v>0</v>
          </cell>
          <cell r="U93">
            <v>79</v>
          </cell>
          <cell r="V93">
            <v>72</v>
          </cell>
          <cell r="W93" t="str">
            <v>AI, OCR기반 POS 시스템 기획단계이며 특화부분, 기술력 입증 평가하기 위한 경쟁자분석과 벤치마킹이 부족하며 수익에 대한 구체적 보완이 필요함</v>
          </cell>
        </row>
        <row r="94">
          <cell r="B94">
            <v>20413241</v>
          </cell>
          <cell r="C94" t="str">
            <v>지역기반</v>
          </cell>
          <cell r="D94" t="str">
            <v>정보ㆍ통신3</v>
          </cell>
          <cell r="E94" t="str">
            <v>모바일 원격 실시간 화재감지인지 기술이 적용된  방송 제어 기능의 AI 스마트 비상방송 시스템</v>
          </cell>
          <cell r="F94" t="str">
            <v>1,068,500,000</v>
          </cell>
          <cell r="G94" t="str">
            <v>9</v>
          </cell>
          <cell r="H94" t="str">
            <v>도약</v>
          </cell>
          <cell r="I94" t="str">
            <v>중장년</v>
          </cell>
          <cell r="J94">
            <v>0</v>
          </cell>
          <cell r="K94">
            <v>9</v>
          </cell>
          <cell r="L94">
            <v>9</v>
          </cell>
          <cell r="M94">
            <v>17</v>
          </cell>
          <cell r="N94">
            <v>16</v>
          </cell>
          <cell r="O94">
            <v>9</v>
          </cell>
          <cell r="P94">
            <v>6</v>
          </cell>
          <cell r="Q94">
            <v>9</v>
          </cell>
          <cell r="R94">
            <v>4</v>
          </cell>
          <cell r="S94">
            <v>79</v>
          </cell>
          <cell r="T94">
            <v>0</v>
          </cell>
          <cell r="U94">
            <v>79</v>
          </cell>
          <cell r="V94">
            <v>72</v>
          </cell>
          <cell r="W94" t="str">
            <v>AI스마트 원격 화재인지 및 모바일 원격제어 비상방송 시스템을 개발하여 매출이 10억 발생하였다고 기재되었으나 어느정도의 개발 단계인지 초기 사업계획서만 있고 매출 증빙이 없기에 평가에서 제출된 자료기반 가능성만을 감점으로 평가됨, 기존의 감시 시스템업체들의 경쟁자 분석 및  포지셔닝에 대한 분석이 부족하며 차별성에 대한 부분이 부족함</v>
          </cell>
        </row>
        <row r="95">
          <cell r="B95">
            <v>20424102</v>
          </cell>
          <cell r="C95" t="str">
            <v>지역기반</v>
          </cell>
          <cell r="D95" t="str">
            <v>정보ㆍ통신3</v>
          </cell>
          <cell r="E95" t="str">
            <v>센서 데이터 기반 배설 상태 자동기록 및 AI 판단 시스템 개발</v>
          </cell>
          <cell r="F95" t="str">
            <v>543,000,000</v>
          </cell>
          <cell r="G95" t="str">
            <v>4</v>
          </cell>
          <cell r="H95" t="str">
            <v>도약</v>
          </cell>
          <cell r="I95" t="str">
            <v>중장년</v>
          </cell>
          <cell r="J95">
            <v>0</v>
          </cell>
          <cell r="K95">
            <v>8</v>
          </cell>
          <cell r="L95">
            <v>9</v>
          </cell>
          <cell r="M95">
            <v>16</v>
          </cell>
          <cell r="N95">
            <v>14</v>
          </cell>
          <cell r="O95">
            <v>9</v>
          </cell>
          <cell r="P95">
            <v>8</v>
          </cell>
          <cell r="Q95">
            <v>12</v>
          </cell>
          <cell r="R95">
            <v>3</v>
          </cell>
          <cell r="S95">
            <v>79</v>
          </cell>
          <cell r="T95">
            <v>0</v>
          </cell>
          <cell r="U95">
            <v>79</v>
          </cell>
          <cell r="V95">
            <v>72</v>
          </cell>
          <cell r="W95" t="str">
            <v>요양자 대상 AI기반 배설 상태 판단 및 자동기록 통합 시스템 기획단계이며 특화부분, 기술력 입증 평가하기 위한 경쟁자분석과 벤치마킹이 부족하며 수익에 대한 구체적 보완이 필요함</v>
          </cell>
        </row>
        <row r="96">
          <cell r="B96">
            <v>20427423</v>
          </cell>
          <cell r="C96" t="str">
            <v>지역기반</v>
          </cell>
          <cell r="D96" t="str">
            <v>정보ㆍ통신3</v>
          </cell>
          <cell r="E96" t="str">
            <v xml:space="preserve">레바트(LEVART): 인바운드 관광 공급망 데이터 자산화를 위한  AI 기반 견적 자동화 및 B2B DX 통합 플랫폼 </v>
          </cell>
          <cell r="F96" t="str">
            <v>0</v>
          </cell>
          <cell r="G96" t="str">
            <v>0</v>
          </cell>
          <cell r="H96" t="str">
            <v>예비</v>
          </cell>
          <cell r="I96" t="str">
            <v>중장년</v>
          </cell>
          <cell r="J96">
            <v>0</v>
          </cell>
          <cell r="K96">
            <v>9</v>
          </cell>
          <cell r="L96">
            <v>9</v>
          </cell>
          <cell r="M96">
            <v>14</v>
          </cell>
          <cell r="N96">
            <v>13</v>
          </cell>
          <cell r="O96">
            <v>8</v>
          </cell>
          <cell r="P96">
            <v>6</v>
          </cell>
          <cell r="Q96">
            <v>14</v>
          </cell>
          <cell r="R96">
            <v>5</v>
          </cell>
          <cell r="S96">
            <v>78</v>
          </cell>
          <cell r="T96">
            <v>0</v>
          </cell>
          <cell r="U96">
            <v>78</v>
          </cell>
          <cell r="V96">
            <v>89</v>
          </cell>
          <cell r="W96" t="str">
            <v>AI기반 견적 자동화 및 B2B DX 통합 플랫폼 기획단계이며 특화부분, 기술력 입증 평가하기 위한 경쟁자분석과 벤치마킹이 필요하지만 없음, 수익 구조 가운데 기존 여행사들의 기존거래선을 무시하고 플랫폼 매칭 비용을 산정한다면 기존 업체들이 사용 필요성에 대한 의구심이 들게됨, 기존 대형 여행사들에게 활용 프로모션을 통한 안정화 수익들이 필요함</v>
          </cell>
        </row>
        <row r="97">
          <cell r="B97">
            <v>20416378</v>
          </cell>
          <cell r="C97" t="str">
            <v>지역기반</v>
          </cell>
          <cell r="D97" t="str">
            <v>정보ㆍ통신3</v>
          </cell>
          <cell r="E97" t="str">
            <v>동남아 대상 K-뷰티 샘플 큐레이션 서비스 '서울 파우치'</v>
          </cell>
          <cell r="F97" t="str">
            <v>0</v>
          </cell>
          <cell r="G97" t="str">
            <v>1</v>
          </cell>
          <cell r="H97" t="str">
            <v>초기</v>
          </cell>
          <cell r="I97" t="str">
            <v>청년</v>
          </cell>
          <cell r="J97">
            <v>0</v>
          </cell>
          <cell r="K97">
            <v>8</v>
          </cell>
          <cell r="L97">
            <v>8</v>
          </cell>
          <cell r="M97">
            <v>14</v>
          </cell>
          <cell r="N97">
            <v>15</v>
          </cell>
          <cell r="O97">
            <v>7</v>
          </cell>
          <cell r="P97">
            <v>7</v>
          </cell>
          <cell r="Q97">
            <v>14</v>
          </cell>
          <cell r="R97">
            <v>5</v>
          </cell>
          <cell r="S97">
            <v>78</v>
          </cell>
          <cell r="T97">
            <v>0</v>
          </cell>
          <cell r="U97">
            <v>78</v>
          </cell>
          <cell r="V97">
            <v>89</v>
          </cell>
          <cell r="W97" t="str">
            <v>K뷰티 샘플 큐레이션 서비스 기획단계이며 특화부분, 기술력 입증 평가하기 위한 경쟁자분석과 벤치마킹이 부족하며 수익에 대한 구체적 보완이 필요함</v>
          </cell>
        </row>
        <row r="98">
          <cell r="B98">
            <v>20413121</v>
          </cell>
          <cell r="C98" t="str">
            <v>지역기반</v>
          </cell>
          <cell r="D98" t="str">
            <v>정보ㆍ통신3</v>
          </cell>
          <cell r="E98" t="str">
            <v>글로벌 골프 시뮬레이터 시장 개척을 위한  AI 기반 초정밀 3D 골프 론치 모니터 국산화</v>
          </cell>
          <cell r="F98" t="str">
            <v>768,000,000</v>
          </cell>
          <cell r="G98" t="str">
            <v>3</v>
          </cell>
          <cell r="H98" t="str">
            <v>초기</v>
          </cell>
          <cell r="I98" t="str">
            <v>중장년</v>
          </cell>
          <cell r="J98">
            <v>0</v>
          </cell>
          <cell r="K98">
            <v>8</v>
          </cell>
          <cell r="L98">
            <v>8</v>
          </cell>
          <cell r="M98">
            <v>13</v>
          </cell>
          <cell r="N98">
            <v>14</v>
          </cell>
          <cell r="O98">
            <v>8</v>
          </cell>
          <cell r="P98">
            <v>8</v>
          </cell>
          <cell r="Q98">
            <v>14</v>
          </cell>
          <cell r="R98">
            <v>5</v>
          </cell>
          <cell r="S98">
            <v>78</v>
          </cell>
          <cell r="T98">
            <v>0</v>
          </cell>
          <cell r="U98">
            <v>78</v>
          </cell>
          <cell r="V98">
            <v>89</v>
          </cell>
          <cell r="W98" t="str">
            <v>AI 기반 초정밀 3D 골프 론치 모니터 국산화 기획단계이며 특화부분, 기술력 입증 평가하기 위한 경쟁자분석과 벤치마킹이 부족하며 수익에 대한 구체적 보완이 필요함</v>
          </cell>
        </row>
        <row r="99">
          <cell r="B99">
            <v>20421286</v>
          </cell>
          <cell r="C99" t="str">
            <v>지역기반</v>
          </cell>
          <cell r="D99" t="str">
            <v>정보ㆍ통신3</v>
          </cell>
          <cell r="E99" t="str">
            <v>스토리를 디자인으로 구현하는 AI 기반 축구 유니폼 플랫폼 (미국/영국 타겟), 센트옵스(Sentoffs.com)</v>
          </cell>
          <cell r="F99" t="str">
            <v>42,201,465</v>
          </cell>
          <cell r="G99" t="str">
            <v>1</v>
          </cell>
          <cell r="H99" t="str">
            <v>초기</v>
          </cell>
          <cell r="I99" t="str">
            <v>중장년</v>
          </cell>
          <cell r="J99">
            <v>0</v>
          </cell>
          <cell r="K99">
            <v>9</v>
          </cell>
          <cell r="L99">
            <v>8</v>
          </cell>
          <cell r="M99">
            <v>15</v>
          </cell>
          <cell r="N99">
            <v>14</v>
          </cell>
          <cell r="O99">
            <v>8</v>
          </cell>
          <cell r="P99">
            <v>6</v>
          </cell>
          <cell r="Q99">
            <v>14</v>
          </cell>
          <cell r="R99">
            <v>4</v>
          </cell>
          <cell r="S99">
            <v>78</v>
          </cell>
          <cell r="T99">
            <v>0</v>
          </cell>
          <cell r="U99">
            <v>78</v>
          </cell>
          <cell r="V99">
            <v>89</v>
          </cell>
          <cell r="W99" t="str">
            <v>AI이미지 생성 시스템으로 유니폼 디자인 자동화 시스템 기획단계이며 특화부분, 기술력 입증 평가하기 위한 경쟁자분석과 벤치마킹이 부족하며 수익에 대한 구체적 보완이 필요함</v>
          </cell>
        </row>
        <row r="100">
          <cell r="B100">
            <v>20433017</v>
          </cell>
          <cell r="C100" t="str">
            <v>지역기반</v>
          </cell>
          <cell r="D100" t="str">
            <v>정보ㆍ통신3</v>
          </cell>
          <cell r="E100" t="str">
            <v>성형 후 피부 상태 분석 기반 AI 개인 맞춤 프로토콜 생성 및 효과 데이터 축적 시스템</v>
          </cell>
          <cell r="F100" t="str">
            <v>600,000</v>
          </cell>
          <cell r="G100" t="str">
            <v>1</v>
          </cell>
          <cell r="H100" t="str">
            <v>초기</v>
          </cell>
          <cell r="I100" t="str">
            <v>청년</v>
          </cell>
          <cell r="J100">
            <v>0</v>
          </cell>
          <cell r="K100">
            <v>8</v>
          </cell>
          <cell r="L100">
            <v>9</v>
          </cell>
          <cell r="M100">
            <v>15</v>
          </cell>
          <cell r="N100">
            <v>14</v>
          </cell>
          <cell r="O100">
            <v>8</v>
          </cell>
          <cell r="P100">
            <v>7</v>
          </cell>
          <cell r="Q100">
            <v>13</v>
          </cell>
          <cell r="R100">
            <v>4</v>
          </cell>
          <cell r="S100">
            <v>78</v>
          </cell>
          <cell r="T100">
            <v>0</v>
          </cell>
          <cell r="U100">
            <v>78</v>
          </cell>
          <cell r="V100">
            <v>89</v>
          </cell>
          <cell r="W100" t="str">
            <v>성형 후 피부 상태 분석 기반 AI개인 맞춤 프로토콜 생성 및 효과 데이터 축적 시스템 기획단계이며 특화부분, 기술력 입증 평가하기 위한 경쟁자분석과 벤치마킹이 부족하며 수익에 대한 구체적 보완이 필요함</v>
          </cell>
        </row>
        <row r="101">
          <cell r="B101">
            <v>20427970</v>
          </cell>
          <cell r="C101" t="str">
            <v>지역기반</v>
          </cell>
          <cell r="D101" t="str">
            <v>정보ㆍ통신3</v>
          </cell>
          <cell r="E101" t="str">
            <v>LLM을 적용한 마케팅 성과 자동 분석 및 리포팅 기능을 제공하는 비즈니스 통합 마케팅 AI 에이전트, 핀즈 그로스</v>
          </cell>
          <cell r="F101" t="str">
            <v>75,000,000</v>
          </cell>
          <cell r="G101" t="str">
            <v>2</v>
          </cell>
          <cell r="H101" t="str">
            <v>초기</v>
          </cell>
          <cell r="I101" t="str">
            <v>청년</v>
          </cell>
          <cell r="J101">
            <v>0</v>
          </cell>
          <cell r="K101">
            <v>8</v>
          </cell>
          <cell r="L101">
            <v>8</v>
          </cell>
          <cell r="M101">
            <v>14</v>
          </cell>
          <cell r="N101">
            <v>15</v>
          </cell>
          <cell r="O101">
            <v>8</v>
          </cell>
          <cell r="P101">
            <v>7</v>
          </cell>
          <cell r="Q101">
            <v>14</v>
          </cell>
          <cell r="R101">
            <v>4</v>
          </cell>
          <cell r="S101">
            <v>78</v>
          </cell>
          <cell r="T101">
            <v>0</v>
          </cell>
          <cell r="U101">
            <v>78</v>
          </cell>
          <cell r="V101">
            <v>89</v>
          </cell>
          <cell r="W101" t="str">
            <v>LLM을 적용한 마케팅 성과 자동분석 및 리포트 기능을 제공하는 비즈니스 통합 마케팅 AI에이전트를 기획단계이며 특화부분, 기술력 입증 평가하기 위한 경쟁자분석과 벤치마킹이 부족하며 수익에 대한 구체적 보완이 필요함</v>
          </cell>
        </row>
        <row r="102">
          <cell r="B102">
            <v>20401786</v>
          </cell>
          <cell r="C102" t="str">
            <v>지역기반</v>
          </cell>
          <cell r="D102" t="str">
            <v>정보ㆍ통신3</v>
          </cell>
          <cell r="E102" t="str">
            <v>머신비전 전용 데이터합성플랫폼 개발</v>
          </cell>
          <cell r="F102" t="str">
            <v>0</v>
          </cell>
          <cell r="G102" t="str">
            <v>1</v>
          </cell>
          <cell r="H102" t="str">
            <v>초기</v>
          </cell>
          <cell r="I102" t="str">
            <v>중장년</v>
          </cell>
          <cell r="J102">
            <v>0</v>
          </cell>
          <cell r="K102">
            <v>8</v>
          </cell>
          <cell r="L102">
            <v>9</v>
          </cell>
          <cell r="M102">
            <v>13</v>
          </cell>
          <cell r="N102">
            <v>14</v>
          </cell>
          <cell r="O102">
            <v>8</v>
          </cell>
          <cell r="P102">
            <v>8</v>
          </cell>
          <cell r="Q102">
            <v>14</v>
          </cell>
          <cell r="R102">
            <v>4</v>
          </cell>
          <cell r="S102">
            <v>78</v>
          </cell>
          <cell r="T102">
            <v>0</v>
          </cell>
          <cell r="U102">
            <v>78</v>
          </cell>
          <cell r="V102">
            <v>89</v>
          </cell>
          <cell r="W102" t="str">
            <v>머신비전용 데이터합성플랫폼 기획단계이며 특화부분, 기술력 입증 평가하기 위한 경쟁자분석과 벤치마킹이 부족하며 수익에 대한 구체적 보완이 필요함</v>
          </cell>
        </row>
        <row r="103">
          <cell r="B103">
            <v>20426844</v>
          </cell>
          <cell r="C103" t="str">
            <v>지역기반</v>
          </cell>
          <cell r="D103" t="str">
            <v>정보ㆍ통신3</v>
          </cell>
          <cell r="E103" t="str">
            <v>AI를 활용한 드론산업 매칭 마켓플레이스 플랫폼</v>
          </cell>
          <cell r="F103" t="str">
            <v>0</v>
          </cell>
          <cell r="G103" t="str">
            <v>0</v>
          </cell>
          <cell r="H103" t="str">
            <v>예비</v>
          </cell>
          <cell r="I103" t="str">
            <v>청년</v>
          </cell>
          <cell r="J103">
            <v>0</v>
          </cell>
          <cell r="K103">
            <v>9</v>
          </cell>
          <cell r="L103">
            <v>9</v>
          </cell>
          <cell r="M103">
            <v>15</v>
          </cell>
          <cell r="N103">
            <v>15</v>
          </cell>
          <cell r="O103">
            <v>6</v>
          </cell>
          <cell r="P103">
            <v>5</v>
          </cell>
          <cell r="Q103">
            <v>15</v>
          </cell>
          <cell r="R103">
            <v>3</v>
          </cell>
          <cell r="S103">
            <v>77</v>
          </cell>
          <cell r="T103">
            <v>0</v>
          </cell>
          <cell r="U103">
            <v>77</v>
          </cell>
          <cell r="V103">
            <v>96</v>
          </cell>
          <cell r="W103" t="str">
            <v>대표자의 역량은 뛰어나며 드론 플랫폼에 대한 구체적 경쟁자 분석이 부족하여 시장문제에 대한 일반화의 오류가 걱정되며 경쟁자분석을 통한 문제와 시장가격, 기술에 대한 조사가 필요해 보임</v>
          </cell>
        </row>
        <row r="104">
          <cell r="B104">
            <v>20412366</v>
          </cell>
          <cell r="C104" t="str">
            <v>지역기반</v>
          </cell>
          <cell r="D104" t="str">
            <v>정보ㆍ통신3</v>
          </cell>
          <cell r="E104" t="str">
            <v>창작 네트워크를 통한 아트 이커머스 플랫폼</v>
          </cell>
          <cell r="F104" t="str">
            <v>0</v>
          </cell>
          <cell r="G104" t="str">
            <v>0</v>
          </cell>
          <cell r="H104" t="str">
            <v>예비</v>
          </cell>
          <cell r="I104" t="str">
            <v>청년</v>
          </cell>
          <cell r="J104">
            <v>0</v>
          </cell>
          <cell r="K104">
            <v>9</v>
          </cell>
          <cell r="L104">
            <v>9</v>
          </cell>
          <cell r="M104">
            <v>15</v>
          </cell>
          <cell r="N104">
            <v>14</v>
          </cell>
          <cell r="O104">
            <v>9</v>
          </cell>
          <cell r="P104">
            <v>4</v>
          </cell>
          <cell r="Q104">
            <v>13</v>
          </cell>
          <cell r="R104">
            <v>4</v>
          </cell>
          <cell r="S104">
            <v>77</v>
          </cell>
          <cell r="T104">
            <v>0</v>
          </cell>
          <cell r="U104">
            <v>77</v>
          </cell>
          <cell r="V104">
            <v>96</v>
          </cell>
          <cell r="W104" t="str">
            <v>사업구성의 논리력과 벤치마킹, 포트폴리어 구성을 통한 수익화 전략도 이해도가 높음, 기존 거대 시장을 상대로 공격적 마케팅을 통한 진입장벽을 낮추는 것은 유저를 높일수는 있지만 수익의 저하로 인하여 높은 비용증가를 초래함, 비용에 대한 대비와 자금구성력이 부족하여 실현가능성이 적어보임</v>
          </cell>
        </row>
        <row r="105">
          <cell r="B105">
            <v>20425532</v>
          </cell>
          <cell r="C105" t="str">
            <v>지역기반</v>
          </cell>
          <cell r="D105" t="str">
            <v>정보ㆍ통신3</v>
          </cell>
          <cell r="E105" t="str">
            <v>역사 콘텐츠 기반 모바일 턴제 전략 시뮬레이션 게임 서비스</v>
          </cell>
          <cell r="F105" t="str">
            <v>0</v>
          </cell>
          <cell r="G105" t="str">
            <v>0</v>
          </cell>
          <cell r="H105" t="str">
            <v>예비</v>
          </cell>
          <cell r="I105" t="str">
            <v>청년</v>
          </cell>
          <cell r="J105">
            <v>0</v>
          </cell>
          <cell r="K105">
            <v>8</v>
          </cell>
          <cell r="L105">
            <v>9</v>
          </cell>
          <cell r="M105">
            <v>13</v>
          </cell>
          <cell r="N105">
            <v>15</v>
          </cell>
          <cell r="O105">
            <v>8</v>
          </cell>
          <cell r="P105">
            <v>7</v>
          </cell>
          <cell r="Q105">
            <v>13</v>
          </cell>
          <cell r="R105">
            <v>4</v>
          </cell>
          <cell r="S105">
            <v>77</v>
          </cell>
          <cell r="T105">
            <v>0</v>
          </cell>
          <cell r="U105">
            <v>77</v>
          </cell>
          <cell r="V105">
            <v>96</v>
          </cell>
          <cell r="W105" t="str">
            <v>한국사 배경의 모바일 턴제 전략 시뮬레이션 게임 기획단계이며 특화부분, 기술력 입증 평가하기 위한 경쟁자분석과 벤치마킹이 없음 수익에 대한 구체적 보완이 필요함</v>
          </cell>
        </row>
        <row r="106">
          <cell r="B106">
            <v>20418560</v>
          </cell>
          <cell r="C106" t="str">
            <v>지역기반</v>
          </cell>
          <cell r="D106" t="str">
            <v>정보ㆍ통신3</v>
          </cell>
          <cell r="E106" t="str">
            <v>AI 도슨트 기반 글로벌 K-전통공예 뉴리티지(New+Heritage)  O2O 큐레이션 플랫폼 아울(A.OULL)</v>
          </cell>
          <cell r="F106" t="str">
            <v>12,086,727</v>
          </cell>
          <cell r="G106" t="str">
            <v>0</v>
          </cell>
          <cell r="H106" t="str">
            <v>초기</v>
          </cell>
          <cell r="I106" t="str">
            <v>청년</v>
          </cell>
          <cell r="J106">
            <v>0</v>
          </cell>
          <cell r="K106">
            <v>8</v>
          </cell>
          <cell r="L106">
            <v>8</v>
          </cell>
          <cell r="M106">
            <v>14</v>
          </cell>
          <cell r="N106">
            <v>15</v>
          </cell>
          <cell r="O106">
            <v>8</v>
          </cell>
          <cell r="P106">
            <v>7</v>
          </cell>
          <cell r="Q106">
            <v>13</v>
          </cell>
          <cell r="R106">
            <v>4</v>
          </cell>
          <cell r="S106">
            <v>77</v>
          </cell>
          <cell r="T106">
            <v>0</v>
          </cell>
          <cell r="U106">
            <v>77</v>
          </cell>
          <cell r="V106">
            <v>96</v>
          </cell>
          <cell r="W106" t="str">
            <v>AI다국어 스토리텔링으로 연결하는 O2O커머스 플랫폼 기획단계이며 특화부분, 기술력 입증 평가하기 위한 경쟁자분석과 벤치마킹이 부족하며 수익에 대한 구체적 보완이 필요함</v>
          </cell>
        </row>
        <row r="107">
          <cell r="B107">
            <v>20413236</v>
          </cell>
          <cell r="C107" t="str">
            <v>지역기반</v>
          </cell>
          <cell r="D107" t="str">
            <v>정보ㆍ통신3</v>
          </cell>
          <cell r="E107" t="str">
            <v>인간 행동 기반으로 한 업무 자동화 AI 에이전트 (TaskSynapse AI)</v>
          </cell>
          <cell r="F107" t="str">
            <v>90,000,000</v>
          </cell>
          <cell r="G107" t="str">
            <v>1</v>
          </cell>
          <cell r="H107" t="str">
            <v>초기</v>
          </cell>
          <cell r="I107" t="str">
            <v>중장년</v>
          </cell>
          <cell r="J107">
            <v>0</v>
          </cell>
          <cell r="K107">
            <v>8</v>
          </cell>
          <cell r="L107">
            <v>8</v>
          </cell>
          <cell r="M107">
            <v>13</v>
          </cell>
          <cell r="N107">
            <v>15</v>
          </cell>
          <cell r="O107">
            <v>8</v>
          </cell>
          <cell r="P107">
            <v>7</v>
          </cell>
          <cell r="Q107">
            <v>14</v>
          </cell>
          <cell r="R107">
            <v>4</v>
          </cell>
          <cell r="S107">
            <v>77</v>
          </cell>
          <cell r="T107">
            <v>0</v>
          </cell>
          <cell r="U107">
            <v>77</v>
          </cell>
          <cell r="V107">
            <v>96</v>
          </cell>
          <cell r="W107" t="str">
            <v>인간 행동기반으로 한 업무 자동화 AI 에이전트 기획단계이며 특화부분, 기술력 입증 평가하기 위한 경쟁자분석과 벤치마킹이 부족하며 수익에 대한 구체적 보완이 필요함</v>
          </cell>
        </row>
        <row r="108">
          <cell r="B108">
            <v>20424365</v>
          </cell>
          <cell r="C108" t="str">
            <v>지역기반</v>
          </cell>
          <cell r="D108" t="str">
            <v>정보ㆍ통신3</v>
          </cell>
          <cell r="E108" t="str">
            <v>실시간 면접관 리스크 차단 및 면접자 평가 AI 인터뷰 코파일럿, Castee</v>
          </cell>
          <cell r="F108" t="str">
            <v>0</v>
          </cell>
          <cell r="G108" t="str">
            <v>0</v>
          </cell>
          <cell r="H108" t="str">
            <v>예비</v>
          </cell>
          <cell r="I108" t="str">
            <v>청년</v>
          </cell>
          <cell r="J108">
            <v>0</v>
          </cell>
          <cell r="K108">
            <v>9</v>
          </cell>
          <cell r="L108">
            <v>9</v>
          </cell>
          <cell r="M108">
            <v>15</v>
          </cell>
          <cell r="N108">
            <v>15</v>
          </cell>
          <cell r="O108">
            <v>5</v>
          </cell>
          <cell r="P108">
            <v>5</v>
          </cell>
          <cell r="Q108">
            <v>14</v>
          </cell>
          <cell r="R108">
            <v>4</v>
          </cell>
          <cell r="S108">
            <v>76</v>
          </cell>
          <cell r="T108">
            <v>0</v>
          </cell>
          <cell r="U108">
            <v>76</v>
          </cell>
          <cell r="V108">
            <v>101</v>
          </cell>
          <cell r="W108" t="str">
            <v>대표자와 기술자의 역량은 높으나 시장에서 현존하는 면접관 경쟁력, 경쟁자분석이 부족하며 대기업은 자체 면접관 시스템들을 구축하여 활용하기에 중소기업들을 대상으로 더욱 저렴한 경제성을 확보하여 시장진입이 필요해 보임, 수익 및 재무계획이 부족함</v>
          </cell>
        </row>
        <row r="109">
          <cell r="B109">
            <v>20425535</v>
          </cell>
          <cell r="C109" t="str">
            <v>지역기반</v>
          </cell>
          <cell r="D109" t="str">
            <v>정보ㆍ통신3</v>
          </cell>
          <cell r="E109" t="str">
            <v>ECHO</v>
          </cell>
          <cell r="F109" t="str">
            <v>0</v>
          </cell>
          <cell r="G109" t="str">
            <v>0</v>
          </cell>
          <cell r="H109" t="str">
            <v>예비</v>
          </cell>
          <cell r="I109" t="str">
            <v>청년</v>
          </cell>
          <cell r="J109">
            <v>0</v>
          </cell>
          <cell r="K109">
            <v>9</v>
          </cell>
          <cell r="L109">
            <v>9</v>
          </cell>
          <cell r="M109">
            <v>13</v>
          </cell>
          <cell r="N109">
            <v>14</v>
          </cell>
          <cell r="O109">
            <v>7</v>
          </cell>
          <cell r="P109">
            <v>6</v>
          </cell>
          <cell r="Q109">
            <v>14</v>
          </cell>
          <cell r="R109">
            <v>4</v>
          </cell>
          <cell r="S109">
            <v>76</v>
          </cell>
          <cell r="T109">
            <v>0</v>
          </cell>
          <cell r="U109">
            <v>76</v>
          </cell>
          <cell r="V109">
            <v>101</v>
          </cell>
          <cell r="W109" t="str">
            <v>외국인 AI동시통역서비스 기획단계이며 특화부분 기술력 입증 평가하기 위한 경쟁자분석과 벤치마킹이 없음, 비영리 교회를 타겟으로 수익화 사업의 제한사항에 대한 범위를 지정하지 않은 수익모델은 불분명하고 실현가능성을 저하시킴</v>
          </cell>
        </row>
        <row r="110">
          <cell r="B110">
            <v>20425327</v>
          </cell>
          <cell r="C110" t="str">
            <v>지역기반</v>
          </cell>
          <cell r="D110" t="str">
            <v>정보ㆍ통신3</v>
          </cell>
          <cell r="E110" t="str">
            <v>프록시 구매 기술이 적용된 개인정보 보호 기능의 C커머스 안심 구매대행 서비스</v>
          </cell>
          <cell r="F110" t="str">
            <v>0</v>
          </cell>
          <cell r="G110" t="str">
            <v>0</v>
          </cell>
          <cell r="H110" t="str">
            <v>예비</v>
          </cell>
          <cell r="I110" t="str">
            <v>청년</v>
          </cell>
          <cell r="J110">
            <v>0</v>
          </cell>
          <cell r="K110">
            <v>8</v>
          </cell>
          <cell r="L110">
            <v>9</v>
          </cell>
          <cell r="M110">
            <v>14</v>
          </cell>
          <cell r="N110">
            <v>13</v>
          </cell>
          <cell r="O110">
            <v>8</v>
          </cell>
          <cell r="P110">
            <v>6</v>
          </cell>
          <cell r="Q110">
            <v>14</v>
          </cell>
          <cell r="R110">
            <v>4</v>
          </cell>
          <cell r="S110">
            <v>76</v>
          </cell>
          <cell r="T110">
            <v>0</v>
          </cell>
          <cell r="U110">
            <v>76</v>
          </cell>
          <cell r="V110">
            <v>101</v>
          </cell>
          <cell r="W110" t="str">
            <v>알리테무에 개인정보 유출을 막기위한 유통 플랫폼 기획단계이며 특화부분, 기술력 입증 평가하기 위한 경쟁자분석과 벤치마킹이 부족하며 수익에 대한 구체적 보완이 필요함</v>
          </cell>
        </row>
        <row r="111">
          <cell r="B111">
            <v>20432573</v>
          </cell>
          <cell r="C111" t="str">
            <v>지역기반</v>
          </cell>
          <cell r="D111" t="str">
            <v>정보ㆍ통신3</v>
          </cell>
          <cell r="E111" t="str">
            <v>AI 기반 BIM 납품 검수, 문서 작성 자동화 솔루션</v>
          </cell>
          <cell r="F111" t="str">
            <v>153,500,000</v>
          </cell>
          <cell r="G111" t="str">
            <v>2</v>
          </cell>
          <cell r="H111" t="str">
            <v>초기</v>
          </cell>
          <cell r="I111" t="str">
            <v>청년</v>
          </cell>
          <cell r="J111">
            <v>0</v>
          </cell>
          <cell r="K111">
            <v>8</v>
          </cell>
          <cell r="L111">
            <v>8</v>
          </cell>
          <cell r="M111">
            <v>14</v>
          </cell>
          <cell r="N111">
            <v>13</v>
          </cell>
          <cell r="O111">
            <v>8</v>
          </cell>
          <cell r="P111">
            <v>7</v>
          </cell>
          <cell r="Q111">
            <v>14</v>
          </cell>
          <cell r="R111">
            <v>4</v>
          </cell>
          <cell r="S111">
            <v>76</v>
          </cell>
          <cell r="T111">
            <v>0</v>
          </cell>
          <cell r="U111">
            <v>76</v>
          </cell>
          <cell r="V111">
            <v>101</v>
          </cell>
          <cell r="W111" t="str">
            <v>AI 기반 BIM납품 검수, 문서 작성 자동화 솔루션 기획단계이며 특화부분, 기술력 입증 평가하기 위한 경쟁자분석과 벤치마킹이 부족하며 수익에 대한 구체적 보완이 필요함</v>
          </cell>
        </row>
        <row r="112">
          <cell r="B112">
            <v>20400898</v>
          </cell>
          <cell r="C112" t="str">
            <v>지역기반</v>
          </cell>
          <cell r="D112" t="str">
            <v>정보ㆍ통신3</v>
          </cell>
          <cell r="E112" t="str">
            <v>기업의 SaaS 도입비용을 개선하는 SaaS 온보딩 서비스(RAG/커뮤니티 데이터 기반)</v>
          </cell>
          <cell r="F112" t="str">
            <v>33,716,363</v>
          </cell>
          <cell r="G112" t="str">
            <v>0</v>
          </cell>
          <cell r="H112" t="str">
            <v>초기</v>
          </cell>
          <cell r="I112" t="str">
            <v>청년</v>
          </cell>
          <cell r="J112">
            <v>0</v>
          </cell>
          <cell r="K112">
            <v>7</v>
          </cell>
          <cell r="L112">
            <v>8</v>
          </cell>
          <cell r="M112">
            <v>13</v>
          </cell>
          <cell r="N112">
            <v>14</v>
          </cell>
          <cell r="O112">
            <v>8</v>
          </cell>
          <cell r="P112">
            <v>7</v>
          </cell>
          <cell r="Q112">
            <v>13</v>
          </cell>
          <cell r="R112">
            <v>4</v>
          </cell>
          <cell r="S112">
            <v>74</v>
          </cell>
          <cell r="T112">
            <v>2</v>
          </cell>
          <cell r="U112">
            <v>76</v>
          </cell>
          <cell r="V112">
            <v>101</v>
          </cell>
          <cell r="W112" t="str">
            <v>RAG기반의 진단 추천 커뮤니티 데이터 기반 맞춤형 가이드를결합하여 기업의 SaaS활용을 돕는 온보딩 서비스 기획단계이며 특화부분, 기술력 입증 평가하기 위한 경쟁자분석과 벤치마킹이 부족하며 수익에 대한 구체적 보완이 필요함</v>
          </cell>
        </row>
        <row r="113">
          <cell r="B113">
            <v>20413485</v>
          </cell>
          <cell r="C113" t="str">
            <v>지역기반</v>
          </cell>
          <cell r="D113" t="str">
            <v>정보ㆍ통신3</v>
          </cell>
          <cell r="E113" t="str">
            <v>[과제번호 20413485]-AI 기반 패션 브랜드 콘텐츠 제작 및 운영 시스템</v>
          </cell>
          <cell r="F113" t="str">
            <v>0</v>
          </cell>
          <cell r="G113" t="str">
            <v>0</v>
          </cell>
          <cell r="H113" t="str">
            <v>예비</v>
          </cell>
          <cell r="I113" t="str">
            <v>청년</v>
          </cell>
          <cell r="J113">
            <v>0</v>
          </cell>
          <cell r="K113">
            <v>9</v>
          </cell>
          <cell r="L113">
            <v>9</v>
          </cell>
          <cell r="M113">
            <v>13</v>
          </cell>
          <cell r="N113">
            <v>13</v>
          </cell>
          <cell r="O113">
            <v>6</v>
          </cell>
          <cell r="P113">
            <v>5</v>
          </cell>
          <cell r="Q113">
            <v>14</v>
          </cell>
          <cell r="R113">
            <v>4</v>
          </cell>
          <cell r="S113">
            <v>73</v>
          </cell>
          <cell r="T113">
            <v>2</v>
          </cell>
          <cell r="U113">
            <v>75</v>
          </cell>
          <cell r="V113">
            <v>106</v>
          </cell>
          <cell r="W113" t="str">
            <v>대표의 역량은 뛰어나지만 기술구현에 대한 인력과 과업 중 인력에 대한 배분이 불균형하며 프로그램을 어떻게 구현할지에 대한 구체성이 부족함, 기존 브랜드 용역업체들에 대한 벤치마킹이나 경쟁자분석이 부족함</v>
          </cell>
        </row>
        <row r="114">
          <cell r="B114">
            <v>20431640</v>
          </cell>
          <cell r="C114" t="str">
            <v>지역기반</v>
          </cell>
          <cell r="D114" t="str">
            <v>정보ㆍ통신3</v>
          </cell>
          <cell r="E114" t="str">
            <v>HOME MEAL  : AI매칭기술이 적용된 일상 식사 공유를 통한 글로벌 소셜 다이닝 및 관계 형성 플랫폼</v>
          </cell>
          <cell r="F114" t="str">
            <v>0</v>
          </cell>
          <cell r="G114" t="str">
            <v>0</v>
          </cell>
          <cell r="H114" t="str">
            <v>예비</v>
          </cell>
          <cell r="I114" t="str">
            <v>중장년</v>
          </cell>
          <cell r="J114">
            <v>0</v>
          </cell>
          <cell r="K114">
            <v>8</v>
          </cell>
          <cell r="L114">
            <v>8</v>
          </cell>
          <cell r="M114">
            <v>14</v>
          </cell>
          <cell r="N114">
            <v>13</v>
          </cell>
          <cell r="O114">
            <v>8</v>
          </cell>
          <cell r="P114">
            <v>6</v>
          </cell>
          <cell r="Q114">
            <v>14</v>
          </cell>
          <cell r="R114">
            <v>4</v>
          </cell>
          <cell r="S114">
            <v>75</v>
          </cell>
          <cell r="T114">
            <v>0</v>
          </cell>
          <cell r="U114">
            <v>75</v>
          </cell>
          <cell r="V114">
            <v>106</v>
          </cell>
          <cell r="W114" t="str">
            <v>AI 매칭기술을 적용한 소셜다이닝 플래폼 서비스 기획단계이며 특화부분, 기술력 입증 평가하기 위한 경쟁자분석과 벤치마킹이 필요하지만 없음, 호스트와 게스트의 안정에 대한 신원공개 및 개인정보에 대한 부분이 크리티컬한것으로 보이지만 언급이 기계장치적 검증만 언급됨, 일반인의 가정공개와 식탁공개 초대에 대한 사회인식도 조사가 필요함</v>
          </cell>
        </row>
        <row r="115">
          <cell r="B115">
            <v>20432351</v>
          </cell>
          <cell r="C115" t="str">
            <v>지역기반</v>
          </cell>
          <cell r="D115" t="str">
            <v>정보ㆍ통신3</v>
          </cell>
          <cell r="E115" t="str">
            <v>인터넷방송 편집자를 위한 국내최초 챗봇형 롱폼 편집점 추천 시스템 개발</v>
          </cell>
          <cell r="F115" t="str">
            <v>0</v>
          </cell>
          <cell r="G115" t="str">
            <v>0</v>
          </cell>
          <cell r="H115" t="str">
            <v>초기</v>
          </cell>
          <cell r="I115" t="str">
            <v>청년</v>
          </cell>
          <cell r="J115">
            <v>0</v>
          </cell>
          <cell r="K115">
            <v>9</v>
          </cell>
          <cell r="L115">
            <v>9</v>
          </cell>
          <cell r="M115">
            <v>12</v>
          </cell>
          <cell r="N115">
            <v>13</v>
          </cell>
          <cell r="O115">
            <v>8</v>
          </cell>
          <cell r="P115">
            <v>6</v>
          </cell>
          <cell r="Q115">
            <v>14</v>
          </cell>
          <cell r="R115">
            <v>4</v>
          </cell>
          <cell r="S115">
            <v>75</v>
          </cell>
          <cell r="T115">
            <v>0</v>
          </cell>
          <cell r="U115">
            <v>75</v>
          </cell>
          <cell r="V115">
            <v>106</v>
          </cell>
          <cell r="W115" t="str">
            <v>AI기반 유튜브 편집점과 피드백을 통한 편집점 예측 프로그램 기획단계이며 특화부분, 기술력 입증 평가하기 위한 경쟁자분석과 벤치마킹이 부족하며 수익에 대한 구체적 보완이 필요함</v>
          </cell>
        </row>
        <row r="116">
          <cell r="B116">
            <v>20414118</v>
          </cell>
          <cell r="C116" t="str">
            <v>지역기반</v>
          </cell>
          <cell r="D116" t="str">
            <v>정보ㆍ통신3</v>
          </cell>
          <cell r="E116" t="str">
            <v>LLM 기반 브리프 구조화·공정성 재랭킹 추천기술이 적용된  기업–크리에이터 협업 공정매칭·협업운영 자동화 마이크로 SaaS(FairMatch)</v>
          </cell>
          <cell r="F116" t="str">
            <v>10,000,000</v>
          </cell>
          <cell r="G116" t="str">
            <v>0</v>
          </cell>
          <cell r="H116" t="str">
            <v>초기</v>
          </cell>
          <cell r="I116" t="str">
            <v>청년</v>
          </cell>
          <cell r="J116">
            <v>0</v>
          </cell>
          <cell r="K116">
            <v>9</v>
          </cell>
          <cell r="L116">
            <v>9</v>
          </cell>
          <cell r="M116">
            <v>12</v>
          </cell>
          <cell r="N116">
            <v>13</v>
          </cell>
          <cell r="O116">
            <v>8</v>
          </cell>
          <cell r="P116">
            <v>7</v>
          </cell>
          <cell r="Q116">
            <v>13</v>
          </cell>
          <cell r="R116">
            <v>4</v>
          </cell>
          <cell r="S116">
            <v>75</v>
          </cell>
          <cell r="T116">
            <v>0</v>
          </cell>
          <cell r="U116">
            <v>75</v>
          </cell>
          <cell r="V116">
            <v>106</v>
          </cell>
          <cell r="W116" t="str">
            <v>기업 크리에이터 협업 공정매칭 협업운영 자동화 마이크로 솔루션 기획단계이며 특화부분, 기술력 입증 평가하기 위한 경쟁자분석과 벤치마킹이 부족하며 수익에 대한 구체적 보완이 필요함</v>
          </cell>
        </row>
        <row r="117">
          <cell r="B117">
            <v>20426686</v>
          </cell>
          <cell r="C117" t="str">
            <v>지역기반</v>
          </cell>
          <cell r="D117" t="str">
            <v>정보ㆍ통신3</v>
          </cell>
          <cell r="E117" t="str">
            <v>AI 안전 필터링 및 딥러닝 에이전트 기술이 적용된 소형 크리에이터 커뮤니케이션 플랫폼</v>
          </cell>
          <cell r="F117" t="str">
            <v>250,454,545</v>
          </cell>
          <cell r="G117" t="str">
            <v>2</v>
          </cell>
          <cell r="H117" t="str">
            <v>초기</v>
          </cell>
          <cell r="I117" t="str">
            <v>중장년</v>
          </cell>
          <cell r="J117">
            <v>0</v>
          </cell>
          <cell r="K117">
            <v>8</v>
          </cell>
          <cell r="L117">
            <v>8</v>
          </cell>
          <cell r="M117">
            <v>13</v>
          </cell>
          <cell r="N117">
            <v>13</v>
          </cell>
          <cell r="O117">
            <v>8</v>
          </cell>
          <cell r="P117">
            <v>7</v>
          </cell>
          <cell r="Q117">
            <v>14</v>
          </cell>
          <cell r="R117">
            <v>4</v>
          </cell>
          <cell r="S117">
            <v>75</v>
          </cell>
          <cell r="T117">
            <v>0</v>
          </cell>
          <cell r="U117">
            <v>75</v>
          </cell>
          <cell r="V117">
            <v>106</v>
          </cell>
          <cell r="W117" t="str">
            <v xml:space="preserve">AI안전 필터링 및 AI에이전트 적용된 소형 크리에이터전용 프라이빗 커뮤니케이션 앱 기획단계이며 특화부분, 기술력 입증 평가하기 위한 경쟁자분석과 벤치마킹이 부족하며 수익에 대한 구체적 보완이 필요함, </v>
          </cell>
        </row>
        <row r="118">
          <cell r="B118">
            <v>20427772</v>
          </cell>
          <cell r="C118" t="str">
            <v>지역기반</v>
          </cell>
          <cell r="D118" t="str">
            <v>정보ㆍ통신3</v>
          </cell>
          <cell r="E118" t="str">
            <v>부동산 매물 탐색의 기획노동 해소를 위한 초실감 체험 거점 설치 및 공인중개사 방문일정 통합관리 플랫폼</v>
          </cell>
          <cell r="F118" t="str">
            <v>13,200,000</v>
          </cell>
          <cell r="G118" t="str">
            <v>1</v>
          </cell>
          <cell r="H118" t="str">
            <v>초기</v>
          </cell>
          <cell r="I118" t="str">
            <v>청년</v>
          </cell>
          <cell r="J118">
            <v>0</v>
          </cell>
          <cell r="K118">
            <v>8</v>
          </cell>
          <cell r="L118">
            <v>8</v>
          </cell>
          <cell r="M118">
            <v>15</v>
          </cell>
          <cell r="N118">
            <v>13</v>
          </cell>
          <cell r="O118">
            <v>8</v>
          </cell>
          <cell r="P118">
            <v>6</v>
          </cell>
          <cell r="Q118">
            <v>13</v>
          </cell>
          <cell r="R118">
            <v>4</v>
          </cell>
          <cell r="S118">
            <v>75</v>
          </cell>
          <cell r="T118">
            <v>0</v>
          </cell>
          <cell r="U118">
            <v>75</v>
          </cell>
          <cell r="V118">
            <v>106</v>
          </cell>
          <cell r="W118" t="str">
            <v>부동산 매출 초실감 체험 및 매물 공인중개사 일정 조율 플랫폼 기획단계이며 특화부분, 기술력 입증 평가하기 위한 경쟁자분석과 벤치마킹이 부족하며 수익에 대한 구체적 보완이 필요함</v>
          </cell>
        </row>
        <row r="119">
          <cell r="B119">
            <v>20417844</v>
          </cell>
          <cell r="C119" t="str">
            <v>지역기반</v>
          </cell>
          <cell r="D119" t="str">
            <v>정보ㆍ통신3</v>
          </cell>
          <cell r="E119" t="str">
            <v>국제 표준 정량 데이터를 학습한 AI 기반 커피 향미 설계 및 원두 공급 · 추출 통합 솔루션, 브루와이(BrewAI)</v>
          </cell>
          <cell r="F119" t="str">
            <v>113,656,206</v>
          </cell>
          <cell r="G119" t="str">
            <v>2</v>
          </cell>
          <cell r="H119" t="str">
            <v>초기</v>
          </cell>
          <cell r="I119" t="str">
            <v>청년</v>
          </cell>
          <cell r="J119">
            <v>0</v>
          </cell>
          <cell r="K119">
            <v>8</v>
          </cell>
          <cell r="L119">
            <v>8</v>
          </cell>
          <cell r="M119">
            <v>12</v>
          </cell>
          <cell r="N119">
            <v>13</v>
          </cell>
          <cell r="O119">
            <v>7</v>
          </cell>
          <cell r="P119">
            <v>8</v>
          </cell>
          <cell r="Q119">
            <v>14</v>
          </cell>
          <cell r="R119">
            <v>5</v>
          </cell>
          <cell r="S119">
            <v>75</v>
          </cell>
          <cell r="T119">
            <v>0</v>
          </cell>
          <cell r="U119">
            <v>75</v>
          </cell>
          <cell r="V119">
            <v>106</v>
          </cell>
          <cell r="W119" t="str">
            <v>AI기반 커피 향미 설계 및 원두 공급 추출 통합 솔루션 기획단계이며 특화부분, 기술력 입증 평가하기 위한 경쟁자분석과 벤치마킹이 부족하며 수익에 대한 구체적 보완이 필요함</v>
          </cell>
        </row>
        <row r="120">
          <cell r="B120">
            <v>20402217</v>
          </cell>
          <cell r="C120" t="str">
            <v>지역기반</v>
          </cell>
          <cell r="D120" t="str">
            <v>정보ㆍ통신3</v>
          </cell>
          <cell r="E120" t="str">
            <v>삼육대학교 앱북 플랫폼(SU Libaray)</v>
          </cell>
          <cell r="F120" t="str">
            <v>254,707,012</v>
          </cell>
          <cell r="G120" t="str">
            <v>6</v>
          </cell>
          <cell r="H120" t="str">
            <v>도약</v>
          </cell>
          <cell r="I120" t="str">
            <v>중장년</v>
          </cell>
          <cell r="J120">
            <v>0</v>
          </cell>
          <cell r="K120">
            <v>8</v>
          </cell>
          <cell r="L120">
            <v>8</v>
          </cell>
          <cell r="M120">
            <v>14</v>
          </cell>
          <cell r="N120">
            <v>13</v>
          </cell>
          <cell r="O120">
            <v>7</v>
          </cell>
          <cell r="P120">
            <v>7</v>
          </cell>
          <cell r="Q120">
            <v>13</v>
          </cell>
          <cell r="R120">
            <v>5</v>
          </cell>
          <cell r="S120">
            <v>75</v>
          </cell>
          <cell r="T120">
            <v>0</v>
          </cell>
          <cell r="U120">
            <v>75</v>
          </cell>
          <cell r="V120">
            <v>106</v>
          </cell>
          <cell r="W120" t="str">
            <v>앱북 플랫폼 기획단계이며 특화부분, 기술력 입증 평가하기 위한 경쟁자분석과 벤치마킹이 부족하며 수익에 대한 구체적 보완이 필요함</v>
          </cell>
        </row>
        <row r="121">
          <cell r="B121">
            <v>20411962</v>
          </cell>
          <cell r="C121" t="str">
            <v>지역기반</v>
          </cell>
          <cell r="D121" t="str">
            <v>정보ㆍ통신3</v>
          </cell>
          <cell r="E121" t="str">
            <v>다이내믹 프라이싱 및 JTT 엔진 기반의 골프 티타임 RWA 트레이딩 플랫폼, ‘티스닥(TeeSDAQ)’</v>
          </cell>
          <cell r="F121" t="str">
            <v>720,000,000</v>
          </cell>
          <cell r="G121" t="str">
            <v>5</v>
          </cell>
          <cell r="H121" t="str">
            <v>도약</v>
          </cell>
          <cell r="I121" t="str">
            <v>중장년</v>
          </cell>
          <cell r="J121">
            <v>0</v>
          </cell>
          <cell r="K121">
            <v>7</v>
          </cell>
          <cell r="L121">
            <v>8</v>
          </cell>
          <cell r="M121">
            <v>14</v>
          </cell>
          <cell r="N121">
            <v>15</v>
          </cell>
          <cell r="O121">
            <v>7</v>
          </cell>
          <cell r="P121">
            <v>7</v>
          </cell>
          <cell r="Q121">
            <v>13</v>
          </cell>
          <cell r="R121">
            <v>4</v>
          </cell>
          <cell r="S121">
            <v>75</v>
          </cell>
          <cell r="T121">
            <v>0</v>
          </cell>
          <cell r="U121">
            <v>75</v>
          </cell>
          <cell r="V121">
            <v>106</v>
          </cell>
          <cell r="W121" t="str">
            <v xml:space="preserve">다이내믹 프라이싱 및 JTT엔진 기반의 골프 티타임 RWA트레이딩 플랫폼 기획단계이며 특화부분, 기술력 입증 평가하기 위한 경쟁자분석과 벤치마킹이 부족하며 수익에 대한 구체적 보완이 필요함, 2022년 데이터 기반인데 현재는 골프산업에서 젊은층 이탈로 티타임에 대한 중요도가 하락하였기에 피봇이 필요함 스윙닥터의 상용 및 고도화가 필요함 </v>
          </cell>
        </row>
        <row r="122">
          <cell r="B122">
            <v>20429614</v>
          </cell>
          <cell r="C122" t="str">
            <v>지역기반</v>
          </cell>
          <cell r="D122" t="str">
            <v>정보ㆍ통신3</v>
          </cell>
          <cell r="E122" t="str">
            <v>생성형 AI 기반 호스트용 이벤트 운영 SaaS / 브랜드형 초대장 및 RSVP 운영 솔루션 ‘오오디너리 폼(Oordinary Form)’</v>
          </cell>
          <cell r="F122" t="str">
            <v>0</v>
          </cell>
          <cell r="G122" t="str">
            <v>0</v>
          </cell>
          <cell r="H122" t="str">
            <v>예비</v>
          </cell>
          <cell r="I122" t="str">
            <v>청년</v>
          </cell>
          <cell r="J122">
            <v>0</v>
          </cell>
          <cell r="K122">
            <v>8</v>
          </cell>
          <cell r="L122">
            <v>8</v>
          </cell>
          <cell r="M122">
            <v>13</v>
          </cell>
          <cell r="N122">
            <v>13</v>
          </cell>
          <cell r="O122">
            <v>8</v>
          </cell>
          <cell r="P122">
            <v>6</v>
          </cell>
          <cell r="Q122">
            <v>13</v>
          </cell>
          <cell r="R122">
            <v>5</v>
          </cell>
          <cell r="S122">
            <v>74</v>
          </cell>
          <cell r="T122">
            <v>0</v>
          </cell>
          <cell r="U122">
            <v>74</v>
          </cell>
          <cell r="V122">
            <v>115</v>
          </cell>
          <cell r="W122" t="str">
            <v>행사지원 플랫폼인 오오디너리 폼은 소규모부터 행사 기획 및 실행을 지원하는 프로그램으로 기획단계이며 특화부분 기술력 입증, 차별성에 대한 독창성을 평가하기 위한 경쟁자분석과 벤치마킹이 필요하지만 없음</v>
          </cell>
        </row>
        <row r="123">
          <cell r="B123">
            <v>20409146</v>
          </cell>
          <cell r="C123" t="str">
            <v>지역기반</v>
          </cell>
          <cell r="D123" t="str">
            <v>정보ㆍ통신3</v>
          </cell>
          <cell r="E123" t="str">
            <v>모바일 서브컬처 RPG '이세계 길드마스터' 개발 및 사업화</v>
          </cell>
          <cell r="F123" t="str">
            <v>10,000,000</v>
          </cell>
          <cell r="G123" t="str">
            <v>4</v>
          </cell>
          <cell r="H123" t="str">
            <v>초기</v>
          </cell>
          <cell r="I123" t="str">
            <v>중장년</v>
          </cell>
          <cell r="J123">
            <v>0</v>
          </cell>
          <cell r="K123">
            <v>7</v>
          </cell>
          <cell r="L123">
            <v>8</v>
          </cell>
          <cell r="M123">
            <v>12</v>
          </cell>
          <cell r="N123">
            <v>13</v>
          </cell>
          <cell r="O123">
            <v>8</v>
          </cell>
          <cell r="P123">
            <v>7</v>
          </cell>
          <cell r="Q123">
            <v>14</v>
          </cell>
          <cell r="R123">
            <v>5</v>
          </cell>
          <cell r="S123">
            <v>74</v>
          </cell>
          <cell r="T123">
            <v>0</v>
          </cell>
          <cell r="U123">
            <v>74</v>
          </cell>
          <cell r="V123">
            <v>115</v>
          </cell>
          <cell r="W123" t="str">
            <v>2D횡스크롤 액션 수집형 RPG와 길드 경영힐링 SNG가 결합된 하이브리드 모바일 게임 기획단계이며 특화부분, 기술력 입증 평가하기 위한 경쟁자분석과 벤치마킹이 부족하며 수익에 대한 구체적 보완이 필요함</v>
          </cell>
        </row>
        <row r="124">
          <cell r="B124">
            <v>20428649</v>
          </cell>
          <cell r="C124" t="str">
            <v>지역기반</v>
          </cell>
          <cell r="D124" t="str">
            <v>정보ㆍ통신3</v>
          </cell>
          <cell r="E124" t="str">
            <v>LLM B2B·B2G 기반 비정형 예술 데이터 구조화 및 비즈니스 언어 번역을 통한 맞춤형 크리에이터 매칭 플랫폼</v>
          </cell>
          <cell r="F124" t="str">
            <v>0</v>
          </cell>
          <cell r="G124" t="str">
            <v>3</v>
          </cell>
          <cell r="H124" t="str">
            <v>초기</v>
          </cell>
          <cell r="I124" t="str">
            <v>중장년</v>
          </cell>
          <cell r="J124">
            <v>0</v>
          </cell>
          <cell r="K124">
            <v>8</v>
          </cell>
          <cell r="L124">
            <v>9</v>
          </cell>
          <cell r="M124">
            <v>13</v>
          </cell>
          <cell r="N124">
            <v>12</v>
          </cell>
          <cell r="O124">
            <v>8</v>
          </cell>
          <cell r="P124">
            <v>7</v>
          </cell>
          <cell r="Q124">
            <v>13</v>
          </cell>
          <cell r="R124">
            <v>4</v>
          </cell>
          <cell r="S124">
            <v>74</v>
          </cell>
          <cell r="T124">
            <v>0</v>
          </cell>
          <cell r="U124">
            <v>74</v>
          </cell>
          <cell r="V124">
            <v>115</v>
          </cell>
          <cell r="W124" t="str">
            <v>데이터 기반 예술 매칭 AI플랫폼 기획단계이며 특화부분, 기술력 입증 평가하기 위한 경쟁자분석과 벤치마킹이 부족하며 수익에 대한 구체적 보완이 필요함</v>
          </cell>
        </row>
        <row r="125">
          <cell r="B125">
            <v>20427709</v>
          </cell>
          <cell r="C125" t="str">
            <v>지역기반</v>
          </cell>
          <cell r="D125" t="str">
            <v>정보ㆍ통신3</v>
          </cell>
          <cell r="E125" t="str">
            <v>VLM 기반 산업현장 위험상황 이해·판단형 AI 에이전트 안전관리 시스템</v>
          </cell>
          <cell r="F125" t="str">
            <v>248,000,000</v>
          </cell>
          <cell r="G125" t="str">
            <v>4</v>
          </cell>
          <cell r="H125" t="str">
            <v>초기</v>
          </cell>
          <cell r="I125" t="str">
            <v>중장년</v>
          </cell>
          <cell r="J125">
            <v>0</v>
          </cell>
          <cell r="K125">
            <v>8</v>
          </cell>
          <cell r="L125">
            <v>9</v>
          </cell>
          <cell r="M125">
            <v>13</v>
          </cell>
          <cell r="N125">
            <v>12</v>
          </cell>
          <cell r="O125">
            <v>8</v>
          </cell>
          <cell r="P125">
            <v>7</v>
          </cell>
          <cell r="Q125">
            <v>13</v>
          </cell>
          <cell r="R125">
            <v>4</v>
          </cell>
          <cell r="S125">
            <v>74</v>
          </cell>
          <cell r="T125">
            <v>0</v>
          </cell>
          <cell r="U125">
            <v>74</v>
          </cell>
          <cell r="V125">
            <v>115</v>
          </cell>
          <cell r="W125" t="str">
            <v>VLM기반 AI안전관리 솔루션 기획단계이며 특화부분, 기술력 입증 평가하기 위한 경쟁자분석과 벤치마킹이 부족하며 수익에 대한 구체적 보완이 필요함</v>
          </cell>
        </row>
        <row r="126">
          <cell r="B126">
            <v>20424289</v>
          </cell>
          <cell r="C126" t="str">
            <v>지역기반</v>
          </cell>
          <cell r="D126" t="str">
            <v>정보ㆍ통신3</v>
          </cell>
          <cell r="E126" t="str">
            <v>AI 기반 크리에이터·브랜드 협업 적합도 분석 및 매칭/리포트 서비스</v>
          </cell>
          <cell r="F126" t="str">
            <v>0</v>
          </cell>
          <cell r="G126" t="str">
            <v>0</v>
          </cell>
          <cell r="H126" t="str">
            <v>초기</v>
          </cell>
          <cell r="I126" t="str">
            <v>중장년</v>
          </cell>
          <cell r="J126">
            <v>0</v>
          </cell>
          <cell r="K126">
            <v>8</v>
          </cell>
          <cell r="L126">
            <v>8</v>
          </cell>
          <cell r="M126">
            <v>13</v>
          </cell>
          <cell r="N126">
            <v>12</v>
          </cell>
          <cell r="O126">
            <v>8</v>
          </cell>
          <cell r="P126">
            <v>8</v>
          </cell>
          <cell r="Q126">
            <v>13</v>
          </cell>
          <cell r="R126">
            <v>4</v>
          </cell>
          <cell r="S126">
            <v>74</v>
          </cell>
          <cell r="T126">
            <v>0</v>
          </cell>
          <cell r="U126">
            <v>74</v>
          </cell>
          <cell r="V126">
            <v>115</v>
          </cell>
          <cell r="W126" t="str">
            <v>AI기반 매칭 리포트 협업 운영 서비스 기획단계이며 특화부분, 기술력 입증 평가하기 위한 경쟁자분석과 벤치마킹이 부족하며 수익에 대한 구체적 보완이 필요함</v>
          </cell>
        </row>
        <row r="127">
          <cell r="B127">
            <v>20424279</v>
          </cell>
          <cell r="C127" t="str">
            <v>지역기반</v>
          </cell>
          <cell r="D127" t="str">
            <v>정보ㆍ통신3</v>
          </cell>
          <cell r="E127" t="str">
            <v>소비자 구매 여정 전주기 데이터 연계 기반, 로컬 제조사 폐기율 절감을 위한  AI 생산 최적화 인프라 솔루션 Tastify(테이스티파이)</v>
          </cell>
          <cell r="F127" t="str">
            <v>240,910,331</v>
          </cell>
          <cell r="G127" t="str">
            <v>4</v>
          </cell>
          <cell r="H127" t="str">
            <v>초기</v>
          </cell>
          <cell r="I127" t="str">
            <v>청년</v>
          </cell>
          <cell r="J127">
            <v>0</v>
          </cell>
          <cell r="K127">
            <v>8</v>
          </cell>
          <cell r="L127">
            <v>8</v>
          </cell>
          <cell r="M127">
            <v>13</v>
          </cell>
          <cell r="N127">
            <v>13</v>
          </cell>
          <cell r="O127">
            <v>8</v>
          </cell>
          <cell r="P127">
            <v>7</v>
          </cell>
          <cell r="Q127">
            <v>13</v>
          </cell>
          <cell r="R127">
            <v>4</v>
          </cell>
          <cell r="S127">
            <v>74</v>
          </cell>
          <cell r="T127">
            <v>0</v>
          </cell>
          <cell r="U127">
            <v>74</v>
          </cell>
          <cell r="V127">
            <v>115</v>
          </cell>
          <cell r="W127" t="str">
            <v>AI생산 최적화 인프라 솔루션 기획단계이며 특화부분, 기술력 입증 평가하기 위한 경쟁자분석과 벤치마킹이 부족하며 수익에 대한 구체적 보완이 필요함</v>
          </cell>
        </row>
        <row r="128">
          <cell r="B128">
            <v>20420684</v>
          </cell>
          <cell r="C128" t="str">
            <v>지역기반</v>
          </cell>
          <cell r="D128" t="str">
            <v>정보ㆍ통신3</v>
          </cell>
          <cell r="E128" t="str">
            <v>플랫폼 기반의 AI를 활용한 통합 미디어 제작 서비스</v>
          </cell>
          <cell r="F128" t="str">
            <v>50,000,000</v>
          </cell>
          <cell r="G128" t="str">
            <v>1</v>
          </cell>
          <cell r="H128" t="str">
            <v>초기</v>
          </cell>
          <cell r="I128" t="str">
            <v>청년</v>
          </cell>
          <cell r="J128">
            <v>0</v>
          </cell>
          <cell r="K128">
            <v>8</v>
          </cell>
          <cell r="L128">
            <v>7</v>
          </cell>
          <cell r="M128">
            <v>14</v>
          </cell>
          <cell r="N128">
            <v>13</v>
          </cell>
          <cell r="O128">
            <v>8</v>
          </cell>
          <cell r="P128">
            <v>7</v>
          </cell>
          <cell r="Q128">
            <v>13</v>
          </cell>
          <cell r="R128">
            <v>4</v>
          </cell>
          <cell r="S128">
            <v>74</v>
          </cell>
          <cell r="T128">
            <v>0</v>
          </cell>
          <cell r="U128">
            <v>74</v>
          </cell>
          <cell r="V128">
            <v>115</v>
          </cell>
          <cell r="W128" t="str">
            <v>AI기반 광고 영상제작 플랫폼 기획단계이며 특화부분, 기술력 입증 평가하기 위한 경쟁자분석과 벤치마킹이 부족하며 수익에 대한 구체적 보완이 필요함</v>
          </cell>
        </row>
        <row r="129">
          <cell r="B129">
            <v>20438934</v>
          </cell>
          <cell r="C129" t="str">
            <v>지역기반</v>
          </cell>
          <cell r="D129" t="str">
            <v>정보ㆍ통신3</v>
          </cell>
          <cell r="E129" t="str">
            <v>콕(KoK)</v>
          </cell>
          <cell r="F129" t="str">
            <v>0</v>
          </cell>
          <cell r="G129" t="str">
            <v>0</v>
          </cell>
          <cell r="H129" t="str">
            <v>초기</v>
          </cell>
          <cell r="I129" t="str">
            <v>청년</v>
          </cell>
          <cell r="J129">
            <v>0</v>
          </cell>
          <cell r="K129">
            <v>8</v>
          </cell>
          <cell r="L129">
            <v>8</v>
          </cell>
          <cell r="M129">
            <v>13</v>
          </cell>
          <cell r="N129">
            <v>11</v>
          </cell>
          <cell r="O129">
            <v>8</v>
          </cell>
          <cell r="P129">
            <v>7</v>
          </cell>
          <cell r="Q129">
            <v>13</v>
          </cell>
          <cell r="R129">
            <v>4</v>
          </cell>
          <cell r="S129">
            <v>72</v>
          </cell>
          <cell r="T129">
            <v>2</v>
          </cell>
          <cell r="U129">
            <v>74</v>
          </cell>
          <cell r="V129">
            <v>115</v>
          </cell>
          <cell r="W129" t="str">
            <v>B2B크리에이터 강사와 기업 매칭 및 행사 자동화 솔루션 플랫폼 기획단계이며 특화부분, 기술력 입증 평가하기 위한 경쟁자분석과 벤치마킹이 부족하며 수익에 대한 구체적 보완이 필요함</v>
          </cell>
        </row>
        <row r="130">
          <cell r="B130">
            <v>20431972</v>
          </cell>
          <cell r="C130" t="str">
            <v>지역기반</v>
          </cell>
          <cell r="D130" t="str">
            <v>정보ㆍ통신3</v>
          </cell>
          <cell r="E130" t="str">
            <v>ai기반 데이터 운영 인사이트 표준 기능이 포함된 소셜링 플랫폼 pook</v>
          </cell>
          <cell r="F130" t="str">
            <v>0</v>
          </cell>
          <cell r="G130" t="str">
            <v>0</v>
          </cell>
          <cell r="H130" t="str">
            <v>예비</v>
          </cell>
          <cell r="I130" t="str">
            <v>청년</v>
          </cell>
          <cell r="J130">
            <v>0</v>
          </cell>
          <cell r="K130">
            <v>8</v>
          </cell>
          <cell r="L130">
            <v>7</v>
          </cell>
          <cell r="M130">
            <v>14</v>
          </cell>
          <cell r="N130">
            <v>11</v>
          </cell>
          <cell r="O130">
            <v>7</v>
          </cell>
          <cell r="P130">
            <v>7</v>
          </cell>
          <cell r="Q130">
            <v>14</v>
          </cell>
          <cell r="R130">
            <v>5</v>
          </cell>
          <cell r="S130">
            <v>73</v>
          </cell>
          <cell r="T130">
            <v>0</v>
          </cell>
          <cell r="U130">
            <v>73</v>
          </cell>
          <cell r="V130">
            <v>123</v>
          </cell>
          <cell r="W130" t="str">
            <v>파티 운영관리 시스템 기획단계이며 특화부분, 기술력 입증 평가하기 위한 경쟁자분석과 벤치마킹이 필요하지만 없음, 구독형 수익으로 지속하기에는 시장의 크기와 B2B영업력에 대한 검증 및 데이터가 없음, 소그룹들의 대행 운영을 위한 단기수익 및 범위들에 대한 실행 모델들이 필요함, 현재는 파티장소업체들의 업무 운영 시스템 이상의 모델이 보이지 않음</v>
          </cell>
        </row>
        <row r="131">
          <cell r="B131">
            <v>20439620</v>
          </cell>
          <cell r="C131" t="str">
            <v>지역기반</v>
          </cell>
          <cell r="D131" t="str">
            <v>정보ㆍ통신3</v>
          </cell>
          <cell r="E131" t="str">
            <v>음악 창작자를 위한 AI 협업 및 포트폴리오 플랫폼, 위링크</v>
          </cell>
          <cell r="F131" t="str">
            <v>0</v>
          </cell>
          <cell r="G131" t="str">
            <v>0</v>
          </cell>
          <cell r="H131" t="str">
            <v>예비</v>
          </cell>
          <cell r="I131" t="str">
            <v>청년</v>
          </cell>
          <cell r="J131">
            <v>0</v>
          </cell>
          <cell r="K131">
            <v>8</v>
          </cell>
          <cell r="L131">
            <v>8</v>
          </cell>
          <cell r="M131">
            <v>12</v>
          </cell>
          <cell r="N131">
            <v>14</v>
          </cell>
          <cell r="O131">
            <v>7</v>
          </cell>
          <cell r="P131">
            <v>7</v>
          </cell>
          <cell r="Q131">
            <v>13</v>
          </cell>
          <cell r="R131">
            <v>4</v>
          </cell>
          <cell r="S131">
            <v>73</v>
          </cell>
          <cell r="T131">
            <v>0</v>
          </cell>
          <cell r="U131">
            <v>73</v>
          </cell>
          <cell r="V131">
            <v>123</v>
          </cell>
          <cell r="W131" t="str">
            <v>AI기반 협업 음악 창작 및 포트폴리오 구축 플랫폼 기획단계이며 특화부분, 기술력 입증 평가하기 위한 경쟁자분석과 벤치마킹이 없음 수익에 대한 구체적 보완이 필요함</v>
          </cell>
        </row>
        <row r="132">
          <cell r="B132">
            <v>20409364</v>
          </cell>
          <cell r="C132" t="str">
            <v>지역기반</v>
          </cell>
          <cell r="D132" t="str">
            <v>정보ㆍ통신7</v>
          </cell>
          <cell r="E132" t="str">
            <v>공간정보 기반의 산업현장 안전관리 시스템 개발 및 사업화</v>
          </cell>
          <cell r="F132" t="str">
            <v>0</v>
          </cell>
          <cell r="G132" t="str">
            <v>0</v>
          </cell>
          <cell r="H132" t="str">
            <v>예비</v>
          </cell>
          <cell r="I132" t="str">
            <v>중장년</v>
          </cell>
          <cell r="J132">
            <v>0</v>
          </cell>
          <cell r="K132">
            <v>8</v>
          </cell>
          <cell r="L132">
            <v>9</v>
          </cell>
          <cell r="M132">
            <v>12</v>
          </cell>
          <cell r="N132">
            <v>13</v>
          </cell>
          <cell r="O132">
            <v>8</v>
          </cell>
          <cell r="P132">
            <v>6</v>
          </cell>
          <cell r="Q132">
            <v>13</v>
          </cell>
          <cell r="R132">
            <v>4</v>
          </cell>
          <cell r="S132">
            <v>73</v>
          </cell>
          <cell r="T132">
            <v>0</v>
          </cell>
          <cell r="U132">
            <v>73</v>
          </cell>
          <cell r="V132">
            <v>123</v>
          </cell>
          <cell r="W132" t="str">
            <v>공간정보 기반의 산업현장 안전관리 시스템 기획단계이며 특화부분, 기술력 입증 평가하기 위한 경쟁자분석과 벤치마킹이 부족하며 수익에 대한 구체적 보완이 필요함</v>
          </cell>
        </row>
        <row r="133">
          <cell r="B133">
            <v>20417374</v>
          </cell>
          <cell r="C133" t="str">
            <v>지역기반</v>
          </cell>
          <cell r="D133" t="str">
            <v>정보ㆍ통신3</v>
          </cell>
          <cell r="E133" t="str">
            <v xml:space="preserve">타투&amp;반영구 시술 산업 위생관리와 시술 기록 관리 플랫폼 서비스 </v>
          </cell>
          <cell r="F133" t="str">
            <v>13,353,000</v>
          </cell>
          <cell r="G133" t="str">
            <v>0</v>
          </cell>
          <cell r="H133" t="str">
            <v>초기</v>
          </cell>
          <cell r="I133" t="str">
            <v>중장년</v>
          </cell>
          <cell r="J133">
            <v>0</v>
          </cell>
          <cell r="K133">
            <v>7</v>
          </cell>
          <cell r="L133">
            <v>8</v>
          </cell>
          <cell r="M133">
            <v>12</v>
          </cell>
          <cell r="N133">
            <v>13</v>
          </cell>
          <cell r="O133">
            <v>8</v>
          </cell>
          <cell r="P133">
            <v>8</v>
          </cell>
          <cell r="Q133">
            <v>13</v>
          </cell>
          <cell r="R133">
            <v>4</v>
          </cell>
          <cell r="S133">
            <v>73</v>
          </cell>
          <cell r="T133">
            <v>0</v>
          </cell>
          <cell r="U133">
            <v>73</v>
          </cell>
          <cell r="V133">
            <v>123</v>
          </cell>
          <cell r="W133" t="str">
            <v>반영구 타투 시술 및 디자인 기록의 디지털 관리 플랫폼 기획단계이며 특화부분, 기술력 입증 평가하기 위한 경쟁자분석과 벤치마킹이 부족하며 수익에 대한 구체적 보완이 필요함</v>
          </cell>
        </row>
        <row r="134">
          <cell r="B134">
            <v>20426233</v>
          </cell>
          <cell r="C134" t="str">
            <v>지역기반</v>
          </cell>
          <cell r="D134" t="str">
            <v>정보ㆍ통신3</v>
          </cell>
          <cell r="E134" t="str">
            <v>산업단지 근로자 숙소 운영비 절감을 위한 IoT·AI 기반 체류 인프라 운영관리 SaaS</v>
          </cell>
          <cell r="F134" t="str">
            <v>91,000,000</v>
          </cell>
          <cell r="G134" t="str">
            <v>5</v>
          </cell>
          <cell r="H134" t="str">
            <v>초기</v>
          </cell>
          <cell r="I134" t="str">
            <v>중장년</v>
          </cell>
          <cell r="J134">
            <v>0</v>
          </cell>
          <cell r="K134">
            <v>8</v>
          </cell>
          <cell r="L134">
            <v>8</v>
          </cell>
          <cell r="M134">
            <v>12</v>
          </cell>
          <cell r="N134">
            <v>13</v>
          </cell>
          <cell r="O134">
            <v>8</v>
          </cell>
          <cell r="P134">
            <v>6</v>
          </cell>
          <cell r="Q134">
            <v>14</v>
          </cell>
          <cell r="R134">
            <v>4</v>
          </cell>
          <cell r="S134">
            <v>73</v>
          </cell>
          <cell r="T134">
            <v>0</v>
          </cell>
          <cell r="U134">
            <v>73</v>
          </cell>
          <cell r="V134">
            <v>123</v>
          </cell>
          <cell r="W134" t="str">
            <v>IoT AI기반 디지털 솔루션으로 인프라 운영관리 기획단계이며 특화부분, 기술력 입증 평가하기 위한 경쟁자분석과 벤치마킹이 부족하며 수익에 대한 구체적 보완이 필요함</v>
          </cell>
        </row>
        <row r="135">
          <cell r="B135">
            <v>20418433</v>
          </cell>
          <cell r="C135" t="str">
            <v>지역기반</v>
          </cell>
          <cell r="D135" t="str">
            <v>정보ㆍ통신3</v>
          </cell>
          <cell r="E135" t="str">
            <v>AI 동반자 기반 생활관리·정서지원 앱 'MyPeb(마이펩)' 고도화 및 사업화</v>
          </cell>
          <cell r="F135" t="str">
            <v>2,500,000</v>
          </cell>
          <cell r="G135" t="str">
            <v>1</v>
          </cell>
          <cell r="H135" t="str">
            <v>초기</v>
          </cell>
          <cell r="I135" t="str">
            <v>중장년</v>
          </cell>
          <cell r="J135">
            <v>0</v>
          </cell>
          <cell r="K135">
            <v>8</v>
          </cell>
          <cell r="L135">
            <v>8</v>
          </cell>
          <cell r="M135">
            <v>13</v>
          </cell>
          <cell r="N135">
            <v>12</v>
          </cell>
          <cell r="O135">
            <v>8</v>
          </cell>
          <cell r="P135">
            <v>7</v>
          </cell>
          <cell r="Q135">
            <v>13</v>
          </cell>
          <cell r="R135">
            <v>4</v>
          </cell>
          <cell r="S135">
            <v>73</v>
          </cell>
          <cell r="T135">
            <v>0</v>
          </cell>
          <cell r="U135">
            <v>73</v>
          </cell>
          <cell r="V135">
            <v>123</v>
          </cell>
          <cell r="W135" t="str">
            <v>AI가 탑재된 생활관리정서지원 모바일 앱 기획단계이며 특화부분, 기술력 입증 평가하기 위한 경쟁자분석과 벤치마킹이 부족하며 수익에 대한 구체적 보완이 필요함, 서로의 돌봄의 기준 역할과 범위, 상호 상관관계에 따른 상세함이 부족하여 아쉬움</v>
          </cell>
        </row>
        <row r="136">
          <cell r="B136">
            <v>20408339</v>
          </cell>
          <cell r="C136" t="str">
            <v>지역기반</v>
          </cell>
          <cell r="D136" t="str">
            <v>정보ㆍ통신3</v>
          </cell>
          <cell r="E136" t="str">
            <v>&amp;quot;AI를 활용한 전통주 큐레이션 및 온오프라인  전통주 통합 플랫폼, ‘술며든다’&amp;quot;</v>
          </cell>
          <cell r="F136" t="str">
            <v>50,000,000</v>
          </cell>
          <cell r="G136" t="str">
            <v>1</v>
          </cell>
          <cell r="H136" t="str">
            <v>초기</v>
          </cell>
          <cell r="I136" t="str">
            <v>청년</v>
          </cell>
          <cell r="J136">
            <v>0</v>
          </cell>
          <cell r="K136">
            <v>8</v>
          </cell>
          <cell r="L136">
            <v>8</v>
          </cell>
          <cell r="M136">
            <v>13</v>
          </cell>
          <cell r="N136">
            <v>12</v>
          </cell>
          <cell r="O136">
            <v>8</v>
          </cell>
          <cell r="P136">
            <v>7</v>
          </cell>
          <cell r="Q136">
            <v>13</v>
          </cell>
          <cell r="R136">
            <v>4</v>
          </cell>
          <cell r="S136">
            <v>73</v>
          </cell>
          <cell r="T136">
            <v>0</v>
          </cell>
          <cell r="U136">
            <v>73</v>
          </cell>
          <cell r="V136">
            <v>123</v>
          </cell>
          <cell r="W136" t="str">
            <v>AI 기반 초개인화 전통주 큐레이션 플랫폼 기획단계이며 특화부분, 기술력 입증 평가하기 위한 경쟁자분석과 벤치마킹이 부족하며 수익에 대한 구체적 보완이 필요함</v>
          </cell>
        </row>
        <row r="137">
          <cell r="B137">
            <v>20410693</v>
          </cell>
          <cell r="C137" t="str">
            <v>지역기반</v>
          </cell>
          <cell r="D137" t="str">
            <v>정보ㆍ통신3</v>
          </cell>
          <cell r="E137" t="str">
            <v>AI기술이 적용된 마트의 할인정보를 쉽게 비교하고 미끼상품을 알려 소비자의 오프라인 방문을 유도하는 지역형마트 고객유입플랫폼</v>
          </cell>
          <cell r="F137" t="str">
            <v>0</v>
          </cell>
          <cell r="G137" t="str">
            <v>0</v>
          </cell>
          <cell r="H137" t="str">
            <v>초기</v>
          </cell>
          <cell r="I137" t="str">
            <v>중장년</v>
          </cell>
          <cell r="J137">
            <v>0</v>
          </cell>
          <cell r="K137">
            <v>9</v>
          </cell>
          <cell r="L137">
            <v>9</v>
          </cell>
          <cell r="M137">
            <v>13</v>
          </cell>
          <cell r="N137">
            <v>10</v>
          </cell>
          <cell r="O137">
            <v>8</v>
          </cell>
          <cell r="P137">
            <v>7</v>
          </cell>
          <cell r="Q137">
            <v>13</v>
          </cell>
          <cell r="R137">
            <v>4</v>
          </cell>
          <cell r="S137">
            <v>73</v>
          </cell>
          <cell r="T137">
            <v>0</v>
          </cell>
          <cell r="U137">
            <v>73</v>
          </cell>
          <cell r="V137">
            <v>123</v>
          </cell>
          <cell r="W137" t="str">
            <v>마트 할인 정보 알림 서비스 기획단계이며 특화부분, 기술력 입증 평가하기 위한 경쟁자분석과 벤치마킹이 부족하며 수익에 대한 구체적 보완이 필요함</v>
          </cell>
        </row>
        <row r="138">
          <cell r="B138">
            <v>20400322</v>
          </cell>
          <cell r="C138" t="str">
            <v>지역기반</v>
          </cell>
          <cell r="D138" t="str">
            <v>정보ㆍ통신3</v>
          </cell>
          <cell r="E138" t="str">
            <v>AI 비전 인식 기반 시니어 신체 데이터 분석을 통한 개인 맞춤형 방문 이미용 케어 플랫폼</v>
          </cell>
          <cell r="F138" t="str">
            <v>138,076,812</v>
          </cell>
          <cell r="G138" t="str">
            <v>2</v>
          </cell>
          <cell r="H138" t="str">
            <v>도약</v>
          </cell>
          <cell r="I138" t="str">
            <v>청년</v>
          </cell>
          <cell r="J138">
            <v>0</v>
          </cell>
          <cell r="K138">
            <v>8</v>
          </cell>
          <cell r="L138">
            <v>8</v>
          </cell>
          <cell r="M138">
            <v>14</v>
          </cell>
          <cell r="N138">
            <v>13</v>
          </cell>
          <cell r="O138">
            <v>7</v>
          </cell>
          <cell r="P138">
            <v>7</v>
          </cell>
          <cell r="Q138">
            <v>13</v>
          </cell>
          <cell r="R138">
            <v>3</v>
          </cell>
          <cell r="S138">
            <v>73</v>
          </cell>
          <cell r="T138">
            <v>0</v>
          </cell>
          <cell r="U138">
            <v>73</v>
          </cell>
          <cell r="V138">
            <v>123</v>
          </cell>
          <cell r="W138" t="str">
            <v>AI 개인 맞춤형 방문 이미용 케어 플랫폼 기획단계이며 특화부분, 기술력 입증 평가하기 위한 경쟁자분석과 벤치마킹이 부족하며 수익에 대한 구체적 보완이 필요함</v>
          </cell>
        </row>
        <row r="139">
          <cell r="B139">
            <v>20429927</v>
          </cell>
          <cell r="C139" t="str">
            <v>지역기반</v>
          </cell>
          <cell r="D139" t="str">
            <v>정보ㆍ통신3</v>
          </cell>
          <cell r="E139" t="str">
            <v>개인 투자자를 위한 실시간 기업 성장성 평가 및 데이터 시각화 솔루션: 스탁랭킹</v>
          </cell>
          <cell r="F139" t="str">
            <v>0</v>
          </cell>
          <cell r="G139" t="str">
            <v>0</v>
          </cell>
          <cell r="H139" t="str">
            <v>예비</v>
          </cell>
          <cell r="I139" t="str">
            <v>중장년</v>
          </cell>
          <cell r="J139">
            <v>0</v>
          </cell>
          <cell r="K139">
            <v>9</v>
          </cell>
          <cell r="L139">
            <v>8</v>
          </cell>
          <cell r="M139">
            <v>14</v>
          </cell>
          <cell r="N139">
            <v>14</v>
          </cell>
          <cell r="O139">
            <v>5</v>
          </cell>
          <cell r="P139">
            <v>5</v>
          </cell>
          <cell r="Q139">
            <v>13</v>
          </cell>
          <cell r="R139">
            <v>4</v>
          </cell>
          <cell r="S139">
            <v>72</v>
          </cell>
          <cell r="T139">
            <v>0</v>
          </cell>
          <cell r="U139">
            <v>72</v>
          </cell>
          <cell r="V139">
            <v>132</v>
          </cell>
          <cell r="W139" t="str">
            <v>가치투자에 대한 정량지표와 정성지표가 부족하여(세계의 동업종 현황 및 개발, 경쟁자분석 등등 항목이 없음) 단순화 재무지표 일반화 오류를 배제할 수 없음, 또한 외부 데이터를 활용하여 공시하는 것으로는 핵심기술이 빠진 사업계획으로 보여짐</v>
          </cell>
        </row>
        <row r="140">
          <cell r="B140">
            <v>20422751</v>
          </cell>
          <cell r="C140" t="str">
            <v>지역기반</v>
          </cell>
          <cell r="D140" t="str">
            <v>정보ㆍ통신3</v>
          </cell>
          <cell r="E140" t="str">
            <v>생성형 AI 기반 다국어 멀티포맷 콘텐츠 스튜디오 '루멘'</v>
          </cell>
          <cell r="F140" t="str">
            <v>0</v>
          </cell>
          <cell r="G140" t="str">
            <v>0</v>
          </cell>
          <cell r="H140" t="str">
            <v>예비</v>
          </cell>
          <cell r="I140" t="str">
            <v>중장년</v>
          </cell>
          <cell r="J140">
            <v>0</v>
          </cell>
          <cell r="K140">
            <v>9</v>
          </cell>
          <cell r="L140">
            <v>9</v>
          </cell>
          <cell r="M140">
            <v>12</v>
          </cell>
          <cell r="N140">
            <v>12</v>
          </cell>
          <cell r="O140">
            <v>7</v>
          </cell>
          <cell r="P140">
            <v>7</v>
          </cell>
          <cell r="Q140">
            <v>12</v>
          </cell>
          <cell r="R140">
            <v>4</v>
          </cell>
          <cell r="S140">
            <v>72</v>
          </cell>
          <cell r="T140">
            <v>0</v>
          </cell>
          <cell r="U140">
            <v>72</v>
          </cell>
          <cell r="V140">
            <v>132</v>
          </cell>
          <cell r="W140" t="str">
            <v>생성형 AI기반 다국어 멀티포멧 콘텐츠 스튜디오에 대한 기획단계이며 특화부분, 기술력 입증 평가하기 위한 경쟁자분석과 벤치마킹이 필요하지만 기재 되어 있지 않음, 전체적으로 유튜브에 콘테츠 올릴때 사용될 멀티 언어 버전을 AI를 통하여 초고령을 대상으로 따뜻한 콘테츠를 기반으로 구상함으로 보여짐</v>
          </cell>
        </row>
        <row r="141">
          <cell r="B141">
            <v>20423383</v>
          </cell>
          <cell r="C141" t="str">
            <v>지역기반</v>
          </cell>
          <cell r="D141" t="str">
            <v>정보ㆍ통신3</v>
          </cell>
          <cell r="E141" t="str">
            <v>일인칭(1st Person)- 고통의 원인을 이해하고 관점을 전환하는 멘탈케어 서비스</v>
          </cell>
          <cell r="F141" t="str">
            <v>0</v>
          </cell>
          <cell r="G141" t="str">
            <v>0</v>
          </cell>
          <cell r="H141" t="str">
            <v>예비</v>
          </cell>
          <cell r="I141" t="str">
            <v>중장년</v>
          </cell>
          <cell r="J141">
            <v>0</v>
          </cell>
          <cell r="K141">
            <v>9</v>
          </cell>
          <cell r="L141">
            <v>9</v>
          </cell>
          <cell r="M141">
            <v>13</v>
          </cell>
          <cell r="N141">
            <v>11</v>
          </cell>
          <cell r="O141">
            <v>8</v>
          </cell>
          <cell r="P141">
            <v>5</v>
          </cell>
          <cell r="Q141">
            <v>13</v>
          </cell>
          <cell r="R141">
            <v>4</v>
          </cell>
          <cell r="S141">
            <v>72</v>
          </cell>
          <cell r="T141">
            <v>0</v>
          </cell>
          <cell r="U141">
            <v>72</v>
          </cell>
          <cell r="V141">
            <v>132</v>
          </cell>
          <cell r="W141" t="str">
            <v>디지털 멘탈 케어 서비스 기획단계이며 붓다 철학의 고통인식 및 회복에 대한 연속 흐름 설계, 붓다의 계승인 불교철학과 차이점에 대한 기술이 없음, 기술적 유사성 명상, 멘탈 케어 비교 경쟁분석을 통하여 도출되어야 할 분석들이 부족함</v>
          </cell>
        </row>
        <row r="142">
          <cell r="B142">
            <v>20425068</v>
          </cell>
          <cell r="C142" t="str">
            <v>지역기반</v>
          </cell>
          <cell r="D142" t="str">
            <v>정보ㆍ통신3</v>
          </cell>
          <cell r="E142" t="str">
            <v>노후 미니태양광 설비 점검 데이터 기반 유지·철거 판단 플랫폼</v>
          </cell>
          <cell r="F142" t="str">
            <v>0</v>
          </cell>
          <cell r="G142" t="str">
            <v>0</v>
          </cell>
          <cell r="H142" t="str">
            <v>예비</v>
          </cell>
          <cell r="I142" t="str">
            <v>청년</v>
          </cell>
          <cell r="J142">
            <v>0</v>
          </cell>
          <cell r="K142">
            <v>8</v>
          </cell>
          <cell r="L142">
            <v>8</v>
          </cell>
          <cell r="M142">
            <v>12</v>
          </cell>
          <cell r="N142">
            <v>11</v>
          </cell>
          <cell r="O142">
            <v>8</v>
          </cell>
          <cell r="P142">
            <v>8</v>
          </cell>
          <cell r="Q142">
            <v>13</v>
          </cell>
          <cell r="R142">
            <v>4</v>
          </cell>
          <cell r="S142">
            <v>72</v>
          </cell>
          <cell r="T142">
            <v>0</v>
          </cell>
          <cell r="U142">
            <v>72</v>
          </cell>
          <cell r="V142">
            <v>132</v>
          </cell>
          <cell r="W142" t="str">
            <v>노후 태양광 패널 상태점검 플랫폼 서비스 기획단계이며 특화부분, 기술력 입증 평가하기 위한 경쟁자분석과 벤치마킹이 필요하지만 없음, 플랫폼 개발이나 광고 홍보비용 보다 인건비 비율이 너무 높기에 개발 보다 현장 수익의 보조제 역할로 보여짐</v>
          </cell>
        </row>
        <row r="143">
          <cell r="B143">
            <v>20422494</v>
          </cell>
          <cell r="C143" t="str">
            <v>지역기반</v>
          </cell>
          <cell r="D143" t="str">
            <v>정보ㆍ통신3</v>
          </cell>
          <cell r="E143" t="str">
            <v>3D 공간 기반 스마트홈 통합 제어 플랫폼</v>
          </cell>
          <cell r="F143" t="str">
            <v>0</v>
          </cell>
          <cell r="G143" t="str">
            <v>0</v>
          </cell>
          <cell r="H143" t="str">
            <v>예비</v>
          </cell>
          <cell r="I143" t="str">
            <v>중장년</v>
          </cell>
          <cell r="J143">
            <v>0</v>
          </cell>
          <cell r="K143">
            <v>8</v>
          </cell>
          <cell r="L143">
            <v>8</v>
          </cell>
          <cell r="M143">
            <v>13</v>
          </cell>
          <cell r="N143">
            <v>13</v>
          </cell>
          <cell r="O143">
            <v>7</v>
          </cell>
          <cell r="P143">
            <v>6</v>
          </cell>
          <cell r="Q143">
            <v>13</v>
          </cell>
          <cell r="R143">
            <v>4</v>
          </cell>
          <cell r="S143">
            <v>72</v>
          </cell>
          <cell r="T143">
            <v>0</v>
          </cell>
          <cell r="U143">
            <v>72</v>
          </cell>
          <cell r="V143">
            <v>132</v>
          </cell>
          <cell r="W143" t="str">
            <v>기획단계이며 특화부분, 기술력 입증 평가하기 위한 경쟁자분석과 벤치마킹이 없음 수익에 대한 구체적 보완이 필요함</v>
          </cell>
        </row>
        <row r="144">
          <cell r="B144">
            <v>20419197</v>
          </cell>
          <cell r="C144" t="str">
            <v>지역기반</v>
          </cell>
          <cell r="D144" t="str">
            <v>정보ㆍ통신3</v>
          </cell>
          <cell r="E144" t="str">
            <v>마히(마감히어로)</v>
          </cell>
          <cell r="F144" t="str">
            <v>143,279,685</v>
          </cell>
          <cell r="G144" t="str">
            <v>3</v>
          </cell>
          <cell r="H144" t="str">
            <v>초기</v>
          </cell>
          <cell r="I144" t="str">
            <v>청년</v>
          </cell>
          <cell r="J144">
            <v>0</v>
          </cell>
          <cell r="K144">
            <v>7</v>
          </cell>
          <cell r="L144">
            <v>8</v>
          </cell>
          <cell r="M144">
            <v>13</v>
          </cell>
          <cell r="N144">
            <v>12</v>
          </cell>
          <cell r="O144">
            <v>7</v>
          </cell>
          <cell r="P144">
            <v>8</v>
          </cell>
          <cell r="Q144">
            <v>13</v>
          </cell>
          <cell r="R144">
            <v>4</v>
          </cell>
          <cell r="S144">
            <v>72</v>
          </cell>
          <cell r="T144">
            <v>0</v>
          </cell>
          <cell r="U144">
            <v>72</v>
          </cell>
          <cell r="V144">
            <v>132</v>
          </cell>
          <cell r="W144" t="str">
            <v>마감할인 알림 플랫폼 서비스 기획단계이며 특화부분, 기술력 입증 평가하기 위한 경쟁자분석과 벤치마킹이 부족하며 수익에 대한 구체적 보완이 필요함</v>
          </cell>
        </row>
        <row r="145">
          <cell r="B145">
            <v>20417383</v>
          </cell>
          <cell r="C145" t="str">
            <v>지역기반</v>
          </cell>
          <cell r="D145" t="str">
            <v>정보ㆍ통신3</v>
          </cell>
          <cell r="E145" t="str">
            <v>Jellyworms (IP 확산을 위한 글로벌 랭킹 PvP 아레나 게임 콘텐츠)</v>
          </cell>
          <cell r="F145" t="str">
            <v>0</v>
          </cell>
          <cell r="G145" t="str">
            <v>0</v>
          </cell>
          <cell r="H145" t="str">
            <v>초기</v>
          </cell>
          <cell r="I145" t="str">
            <v>청년</v>
          </cell>
          <cell r="J145">
            <v>0</v>
          </cell>
          <cell r="K145">
            <v>8</v>
          </cell>
          <cell r="L145">
            <v>8</v>
          </cell>
          <cell r="M145">
            <v>12</v>
          </cell>
          <cell r="N145">
            <v>12</v>
          </cell>
          <cell r="O145">
            <v>8</v>
          </cell>
          <cell r="P145">
            <v>7</v>
          </cell>
          <cell r="Q145">
            <v>13</v>
          </cell>
          <cell r="R145">
            <v>4</v>
          </cell>
          <cell r="S145">
            <v>72</v>
          </cell>
          <cell r="T145">
            <v>0</v>
          </cell>
          <cell r="U145">
            <v>72</v>
          </cell>
          <cell r="V145">
            <v>132</v>
          </cell>
          <cell r="W145" t="str">
            <v>IP확산형 캐주얼 실시간 PvP게임 서비스 기획단계이며 특화부분, 기술력 입증 평가하기 위한 경쟁자분석과 벤치마킹이 부족하며 수익에 대한 구체적 보완이 필요함</v>
          </cell>
        </row>
        <row r="146">
          <cell r="B146">
            <v>20426845</v>
          </cell>
          <cell r="C146" t="str">
            <v>지역기반</v>
          </cell>
          <cell r="D146" t="str">
            <v>정보ㆍ통신3</v>
          </cell>
          <cell r="E146" t="str">
            <v>프로야구 팀스피릿 매니저</v>
          </cell>
          <cell r="F146" t="str">
            <v>0</v>
          </cell>
          <cell r="G146" t="str">
            <v>4</v>
          </cell>
          <cell r="H146" t="str">
            <v>도약</v>
          </cell>
          <cell r="I146" t="str">
            <v>중장년</v>
          </cell>
          <cell r="J146">
            <v>0</v>
          </cell>
          <cell r="K146">
            <v>7</v>
          </cell>
          <cell r="L146">
            <v>7</v>
          </cell>
          <cell r="M146">
            <v>14</v>
          </cell>
          <cell r="N146">
            <v>13</v>
          </cell>
          <cell r="O146">
            <v>7</v>
          </cell>
          <cell r="P146">
            <v>6</v>
          </cell>
          <cell r="Q146">
            <v>14</v>
          </cell>
          <cell r="R146">
            <v>4</v>
          </cell>
          <cell r="S146">
            <v>72</v>
          </cell>
          <cell r="T146">
            <v>0</v>
          </cell>
          <cell r="U146">
            <v>72</v>
          </cell>
          <cell r="V146">
            <v>132</v>
          </cell>
          <cell r="W146" t="str">
            <v>스포츠야국 모바일 시뮬레이션 매니지먼트 게임 기획단계이며 특화부분, 기술력 입증 평가하기 위한 경쟁자분석과 벤치마킹이 부족하며 수익에 대한 구체적 보완이 필요함</v>
          </cell>
        </row>
        <row r="147">
          <cell r="B147">
            <v>20422134</v>
          </cell>
          <cell r="C147" t="str">
            <v>지역기반</v>
          </cell>
          <cell r="D147" t="str">
            <v>정보ㆍ통신3</v>
          </cell>
          <cell r="E147" t="str">
            <v>외국인 장기체류형 K-로드트립 올인원 예약 플랫폼 - AI 컨시어지 기반 캠핑카 공유 모빌리티</v>
          </cell>
          <cell r="F147" t="str">
            <v>100,000,000</v>
          </cell>
          <cell r="G147" t="str">
            <v>1</v>
          </cell>
          <cell r="H147" t="str">
            <v>도약</v>
          </cell>
          <cell r="I147" t="str">
            <v>중장년</v>
          </cell>
          <cell r="J147">
            <v>0</v>
          </cell>
          <cell r="K147">
            <v>8</v>
          </cell>
          <cell r="L147">
            <v>8</v>
          </cell>
          <cell r="M147">
            <v>13</v>
          </cell>
          <cell r="N147">
            <v>13</v>
          </cell>
          <cell r="O147">
            <v>8</v>
          </cell>
          <cell r="P147">
            <v>6</v>
          </cell>
          <cell r="Q147">
            <v>13</v>
          </cell>
          <cell r="R147">
            <v>3</v>
          </cell>
          <cell r="S147">
            <v>72</v>
          </cell>
          <cell r="T147">
            <v>0</v>
          </cell>
          <cell r="U147">
            <v>72</v>
          </cell>
          <cell r="V147">
            <v>132</v>
          </cell>
          <cell r="W147" t="str">
            <v>AI컨시어지 기반 캠핑카 호스트 전용 운영관리 시스템 기획단계이며 특화부분, 기술력 입증 평가하기 위한 경쟁자분석과 벤치마킹이 부족하며 수익에 대한 구체적 보완이 필요함</v>
          </cell>
        </row>
        <row r="148">
          <cell r="B148">
            <v>20427362</v>
          </cell>
          <cell r="C148" t="str">
            <v>지역기반</v>
          </cell>
          <cell r="D148" t="str">
            <v>정보ㆍ통신3</v>
          </cell>
          <cell r="E148" t="str">
            <v>AI 기반 리서치 서비스 솔루션의 사업화 및 수출화</v>
          </cell>
          <cell r="F148" t="str">
            <v>173,549,139</v>
          </cell>
          <cell r="G148" t="str">
            <v>3</v>
          </cell>
          <cell r="H148" t="str">
            <v>도약</v>
          </cell>
          <cell r="I148" t="str">
            <v>청년</v>
          </cell>
          <cell r="J148">
            <v>0</v>
          </cell>
          <cell r="K148">
            <v>8</v>
          </cell>
          <cell r="L148">
            <v>7</v>
          </cell>
          <cell r="M148">
            <v>14</v>
          </cell>
          <cell r="N148">
            <v>13</v>
          </cell>
          <cell r="O148">
            <v>8</v>
          </cell>
          <cell r="P148">
            <v>7</v>
          </cell>
          <cell r="Q148">
            <v>11</v>
          </cell>
          <cell r="R148">
            <v>4</v>
          </cell>
          <cell r="S148">
            <v>72</v>
          </cell>
          <cell r="T148">
            <v>0</v>
          </cell>
          <cell r="U148">
            <v>72</v>
          </cell>
          <cell r="V148">
            <v>132</v>
          </cell>
          <cell r="W148" t="str">
            <v>AI기반 디지털 리서치 솔루션 기획단계이며 특화부분, 기술력 입증 평가하기 위한 경쟁자분석과 벤치마킹이 부족하며 수익에 대한 구체적 보완이 필요함</v>
          </cell>
        </row>
        <row r="149">
          <cell r="B149">
            <v>20422239</v>
          </cell>
          <cell r="C149" t="str">
            <v>지역기반</v>
          </cell>
          <cell r="D149" t="str">
            <v>정보ㆍ통신3</v>
          </cell>
          <cell r="E149" t="str">
            <v>AI 주도 게임 개발·운영 자동화 시스템 및 이를 활용한 게임 시리즈</v>
          </cell>
          <cell r="F149" t="str">
            <v>0</v>
          </cell>
          <cell r="G149" t="str">
            <v>0</v>
          </cell>
          <cell r="H149" t="str">
            <v>예비</v>
          </cell>
          <cell r="I149" t="str">
            <v>청년</v>
          </cell>
          <cell r="J149">
            <v>0</v>
          </cell>
          <cell r="K149">
            <v>9</v>
          </cell>
          <cell r="L149">
            <v>9</v>
          </cell>
          <cell r="M149">
            <v>13</v>
          </cell>
          <cell r="N149">
            <v>12</v>
          </cell>
          <cell r="O149">
            <v>7</v>
          </cell>
          <cell r="P149">
            <v>6</v>
          </cell>
          <cell r="Q149">
            <v>11</v>
          </cell>
          <cell r="R149">
            <v>4</v>
          </cell>
          <cell r="S149">
            <v>71</v>
          </cell>
          <cell r="T149">
            <v>0</v>
          </cell>
          <cell r="U149">
            <v>71</v>
          </cell>
          <cell r="V149">
            <v>142</v>
          </cell>
          <cell r="W149" t="str">
            <v>게임 자동개발 운영 자동화 시스템 기획단계이며 특화부분, 기술력 입증 평가하기 위한 경쟁자분석과 벤치마킹이 필요하지만 없음, 수익에 대한 패키지 판매와 DLC 구조이며 수익 구성에 대한 상세한 계획 및 지속성장 프로모션들을 고민할 필요가 있음</v>
          </cell>
        </row>
        <row r="150">
          <cell r="B150">
            <v>20431925</v>
          </cell>
          <cell r="C150" t="str">
            <v>지역기반</v>
          </cell>
          <cell r="D150" t="str">
            <v>정보ㆍ통신3</v>
          </cell>
          <cell r="E150" t="str">
            <v>Enterprise AI Hub</v>
          </cell>
          <cell r="F150" t="str">
            <v>0</v>
          </cell>
          <cell r="G150" t="str">
            <v>0</v>
          </cell>
          <cell r="H150" t="str">
            <v>예비</v>
          </cell>
          <cell r="I150" t="str">
            <v>청년</v>
          </cell>
          <cell r="J150">
            <v>0</v>
          </cell>
          <cell r="K150">
            <v>9</v>
          </cell>
          <cell r="L150">
            <v>7</v>
          </cell>
          <cell r="M150">
            <v>13</v>
          </cell>
          <cell r="N150">
            <v>13</v>
          </cell>
          <cell r="O150">
            <v>5</v>
          </cell>
          <cell r="P150">
            <v>4</v>
          </cell>
          <cell r="Q150">
            <v>14</v>
          </cell>
          <cell r="R150">
            <v>4</v>
          </cell>
          <cell r="S150">
            <v>69</v>
          </cell>
          <cell r="T150">
            <v>2</v>
          </cell>
          <cell r="U150">
            <v>71</v>
          </cell>
          <cell r="V150">
            <v>142</v>
          </cell>
          <cell r="W150" t="str">
            <v>AI hub 워크스테이션 기획단계이며 특화부분, 기술력 입증 평가하기 위한 경쟁자분석과 벤치마킹이 필요하지만 없음, 대표자의 대기업경험과 업무 경험들을 바탕으로 기획된 프로그램으로 대중적 요소보다 대기업형의 틈새시장으로 분석하여야 함, 지불할 시장에 대한 포지셔닝과 수익구조화의 상세함이 필요함, 기술우위에 매료되어 시장이 흡입될 유입력이 약함, 대기업 컨설팅에 적합함</v>
          </cell>
        </row>
        <row r="151">
          <cell r="B151">
            <v>20412234</v>
          </cell>
          <cell r="C151" t="str">
            <v>지역기반</v>
          </cell>
          <cell r="D151" t="str">
            <v>정보ㆍ통신3</v>
          </cell>
          <cell r="E151" t="str">
            <v>구직 단념 청년을 위한 오프라인 커리어 시뮬레이션 플랫폼, ‘공유사(0U4)’</v>
          </cell>
          <cell r="F151" t="str">
            <v>0</v>
          </cell>
          <cell r="G151" t="str">
            <v>0</v>
          </cell>
          <cell r="H151" t="str">
            <v>예비</v>
          </cell>
          <cell r="I151" t="str">
            <v>청년</v>
          </cell>
          <cell r="J151">
            <v>0</v>
          </cell>
          <cell r="K151">
            <v>7</v>
          </cell>
          <cell r="L151">
            <v>8</v>
          </cell>
          <cell r="M151">
            <v>12</v>
          </cell>
          <cell r="N151">
            <v>11</v>
          </cell>
          <cell r="O151">
            <v>8</v>
          </cell>
          <cell r="P151">
            <v>6</v>
          </cell>
          <cell r="Q151">
            <v>14</v>
          </cell>
          <cell r="R151">
            <v>5</v>
          </cell>
          <cell r="S151">
            <v>71</v>
          </cell>
          <cell r="T151">
            <v>0</v>
          </cell>
          <cell r="U151">
            <v>71</v>
          </cell>
          <cell r="V151">
            <v>142</v>
          </cell>
          <cell r="W151" t="str">
            <v>재취업을 위한 커리어 시뮬레이션 플랫폼 기획단계이며 특화부분, 기술력 입증 평가하기 위한 경쟁자분석과 벤치마킹이 없음 수익에 대한 구체적 보완이 필요함</v>
          </cell>
        </row>
        <row r="152">
          <cell r="B152">
            <v>20414935</v>
          </cell>
          <cell r="C152" t="str">
            <v>지역기반</v>
          </cell>
          <cell r="D152" t="str">
            <v>정보ㆍ통신3</v>
          </cell>
          <cell r="E152" t="str">
            <v>AI 기반 간호인력 커리어 플랫폼 및 병원 HR SaaS 솔루션</v>
          </cell>
          <cell r="F152" t="str">
            <v>30,000,000</v>
          </cell>
          <cell r="G152" t="str">
            <v>1</v>
          </cell>
          <cell r="H152" t="str">
            <v>도약</v>
          </cell>
          <cell r="I152" t="str">
            <v>청년</v>
          </cell>
          <cell r="J152">
            <v>0</v>
          </cell>
          <cell r="K152">
            <v>8</v>
          </cell>
          <cell r="L152">
            <v>9</v>
          </cell>
          <cell r="M152">
            <v>12</v>
          </cell>
          <cell r="N152">
            <v>13</v>
          </cell>
          <cell r="O152">
            <v>8</v>
          </cell>
          <cell r="P152">
            <v>6</v>
          </cell>
          <cell r="Q152">
            <v>11</v>
          </cell>
          <cell r="R152">
            <v>4</v>
          </cell>
          <cell r="S152">
            <v>71</v>
          </cell>
          <cell r="T152">
            <v>0</v>
          </cell>
          <cell r="U152">
            <v>71</v>
          </cell>
          <cell r="V152">
            <v>142</v>
          </cell>
          <cell r="W152" t="str">
            <v>AI 기반 간호인력 커리어 플랫폼 기획단계이며 특화부분, 기술력 입증 평가하기 위한 경쟁자분석과 벤치마킹이 부족하며 수익에 대한 구체적 보완이 필요함, 업무의 역할이 비영리부분들이 상당하여 시장 수익모델과 역할에 대한 피봇이 필요함</v>
          </cell>
        </row>
        <row r="153">
          <cell r="B153">
            <v>20415297</v>
          </cell>
          <cell r="C153" t="str">
            <v>지역기반</v>
          </cell>
          <cell r="D153" t="str">
            <v>정보ㆍ통신3</v>
          </cell>
          <cell r="E153" t="str">
            <v>AI 기반 글로벌 유통 자동화 시스템</v>
          </cell>
          <cell r="F153" t="str">
            <v>0</v>
          </cell>
          <cell r="G153" t="str">
            <v>0</v>
          </cell>
          <cell r="H153" t="str">
            <v>예비</v>
          </cell>
          <cell r="I153" t="str">
            <v>중장년</v>
          </cell>
          <cell r="J153">
            <v>0</v>
          </cell>
          <cell r="K153">
            <v>9</v>
          </cell>
          <cell r="L153">
            <v>9</v>
          </cell>
          <cell r="M153">
            <v>12</v>
          </cell>
          <cell r="N153">
            <v>12</v>
          </cell>
          <cell r="O153">
            <v>7</v>
          </cell>
          <cell r="P153">
            <v>5</v>
          </cell>
          <cell r="Q153">
            <v>12</v>
          </cell>
          <cell r="R153">
            <v>4</v>
          </cell>
          <cell r="S153">
            <v>70</v>
          </cell>
          <cell r="T153">
            <v>0</v>
          </cell>
          <cell r="U153">
            <v>70</v>
          </cell>
          <cell r="V153">
            <v>146</v>
          </cell>
          <cell r="W153" t="str">
            <v>AI 기반 글로벌 유통 자동화 시스템의 기획단계이며 특화부분, 기술력 입증 평가하기 위한 경쟁자분석과 벤치마킹이 필요하지만 기재 되어 있지 않음, 수익에 대한 구체성이 부족함, 대표의 전문성이 뛰어나지만 국제규격의 스탠다드의 저항과 기존 사용 시스템 전환 유입력에 대한 설명이 부족함</v>
          </cell>
        </row>
        <row r="154">
          <cell r="B154">
            <v>20431918</v>
          </cell>
          <cell r="C154" t="str">
            <v>지역기반</v>
          </cell>
          <cell r="D154" t="str">
            <v>정보ㆍ통신3</v>
          </cell>
          <cell r="E154" t="str">
            <v>멀티플레이가 가능한 몰입형 인터랙션 파크골프 시뮬레이터</v>
          </cell>
          <cell r="F154" t="str">
            <v>0</v>
          </cell>
          <cell r="G154" t="str">
            <v>0</v>
          </cell>
          <cell r="H154" t="str">
            <v>예비</v>
          </cell>
          <cell r="I154" t="str">
            <v>청년</v>
          </cell>
          <cell r="J154">
            <v>0</v>
          </cell>
          <cell r="K154">
            <v>8</v>
          </cell>
          <cell r="L154">
            <v>8</v>
          </cell>
          <cell r="M154">
            <v>12</v>
          </cell>
          <cell r="N154">
            <v>13</v>
          </cell>
          <cell r="O154">
            <v>7</v>
          </cell>
          <cell r="P154">
            <v>5</v>
          </cell>
          <cell r="Q154">
            <v>13</v>
          </cell>
          <cell r="R154">
            <v>4</v>
          </cell>
          <cell r="S154">
            <v>70</v>
          </cell>
          <cell r="T154">
            <v>0</v>
          </cell>
          <cell r="U154">
            <v>70</v>
          </cell>
          <cell r="V154">
            <v>146</v>
          </cell>
          <cell r="W154" t="str">
            <v>기획단계이며 특화부분, 기술력 입증 평가하기 위한 경쟁자분석과 벤치마킹이 없음 수익에 대한 구체적 보완이 필요함</v>
          </cell>
        </row>
        <row r="155">
          <cell r="B155">
            <v>20421995</v>
          </cell>
          <cell r="C155" t="str">
            <v>지역기반</v>
          </cell>
          <cell r="D155" t="str">
            <v>정보ㆍ통신3</v>
          </cell>
          <cell r="E155" t="str">
            <v>마케팅 풀퍼널 AI 에이전트 자동화 서비스</v>
          </cell>
          <cell r="F155" t="str">
            <v>1,270,000</v>
          </cell>
          <cell r="G155" t="str">
            <v>1</v>
          </cell>
          <cell r="H155" t="str">
            <v>초기</v>
          </cell>
          <cell r="I155" t="str">
            <v>중장년</v>
          </cell>
          <cell r="J155">
            <v>0</v>
          </cell>
          <cell r="K155">
            <v>7</v>
          </cell>
          <cell r="L155">
            <v>7</v>
          </cell>
          <cell r="M155">
            <v>12</v>
          </cell>
          <cell r="N155">
            <v>13</v>
          </cell>
          <cell r="O155">
            <v>7</v>
          </cell>
          <cell r="P155">
            <v>7</v>
          </cell>
          <cell r="Q155">
            <v>13</v>
          </cell>
          <cell r="R155">
            <v>4</v>
          </cell>
          <cell r="S155">
            <v>70</v>
          </cell>
          <cell r="T155">
            <v>0</v>
          </cell>
          <cell r="U155">
            <v>70</v>
          </cell>
          <cell r="V155">
            <v>146</v>
          </cell>
          <cell r="W155" t="str">
            <v>다채널 통합 AI마케팅 솔루션 기획단계이며 특화부분, 기술력 입증 평가하기 위한 경쟁자분석과 벤치마킹이 부족하며 수익에 대한 구체적 보완이 필요함, 고객이 누구이고 어떤 서비스로 어떻게 고객의 필요사항을 만족 시켜줄지에 대한 설명보다 창업자가 하고 싶은 시장에 대한 설명과 기술에 매몰되어 있는 논리로 보여짐</v>
          </cell>
        </row>
        <row r="156">
          <cell r="B156">
            <v>20422739</v>
          </cell>
          <cell r="C156" t="str">
            <v>지역기반</v>
          </cell>
          <cell r="D156" t="str">
            <v>정보ㆍ통신3</v>
          </cell>
          <cell r="E156" t="str">
            <v>OBS 플러그인 기반 방송 연동 버추얼 크리에이터 굿즈 커머스 자동화 플랫폼</v>
          </cell>
          <cell r="F156" t="str">
            <v>42,020,219</v>
          </cell>
          <cell r="G156" t="str">
            <v>1</v>
          </cell>
          <cell r="H156" t="str">
            <v>초기</v>
          </cell>
          <cell r="I156" t="str">
            <v>청년</v>
          </cell>
          <cell r="J156">
            <v>0</v>
          </cell>
          <cell r="K156">
            <v>7</v>
          </cell>
          <cell r="L156">
            <v>8</v>
          </cell>
          <cell r="M156">
            <v>13</v>
          </cell>
          <cell r="N156">
            <v>12</v>
          </cell>
          <cell r="O156">
            <v>8</v>
          </cell>
          <cell r="P156">
            <v>7</v>
          </cell>
          <cell r="Q156">
            <v>10</v>
          </cell>
          <cell r="R156">
            <v>3</v>
          </cell>
          <cell r="S156">
            <v>68</v>
          </cell>
          <cell r="T156">
            <v>2</v>
          </cell>
          <cell r="U156">
            <v>70</v>
          </cell>
          <cell r="V156">
            <v>146</v>
          </cell>
          <cell r="W156" t="str">
            <v>버추얼 크리에이터의 스트리밍 방송을 통한 커머스판매 솔루션 기획단계이며 특화부분, 기술력 입증 평가하기 위한 경쟁자분석과 벤치마킹이 부족하며 수익에 대한 구체적 보완이 필요함</v>
          </cell>
        </row>
        <row r="157">
          <cell r="B157">
            <v>20426472</v>
          </cell>
          <cell r="C157" t="str">
            <v>지역기반</v>
          </cell>
          <cell r="D157" t="str">
            <v>정보ㆍ통신3</v>
          </cell>
          <cell r="E157" t="str">
            <v>3000원으로 전자레인지 불균일 가열 해결및 효율을 위한 역산란 제어 모듈</v>
          </cell>
          <cell r="F157" t="str">
            <v>0</v>
          </cell>
          <cell r="G157" t="str">
            <v>0</v>
          </cell>
          <cell r="H157" t="str">
            <v>예비</v>
          </cell>
          <cell r="I157" t="str">
            <v>청년</v>
          </cell>
          <cell r="J157">
            <v>0</v>
          </cell>
          <cell r="K157">
            <v>9</v>
          </cell>
          <cell r="L157">
            <v>9</v>
          </cell>
          <cell r="M157">
            <v>13</v>
          </cell>
          <cell r="N157">
            <v>11</v>
          </cell>
          <cell r="O157">
            <v>5</v>
          </cell>
          <cell r="P157">
            <v>5</v>
          </cell>
          <cell r="Q157">
            <v>13</v>
          </cell>
          <cell r="R157">
            <v>4</v>
          </cell>
          <cell r="S157">
            <v>69</v>
          </cell>
          <cell r="T157">
            <v>0</v>
          </cell>
          <cell r="U157">
            <v>69</v>
          </cell>
          <cell r="V157">
            <v>150</v>
          </cell>
          <cell r="W157" t="str">
            <v>전자레인지의 반사파를 AI가 실시간으로 분석하여 식재료의 3차원 형상과 유전율을 파악하고 최적의 가열 패턴을 제어하는 문제해결 기획단계이며 특화부분, 기술력 입증 평가하기 위한 경쟁자분석과 벤치마킹이 필요하지만 기재 되어 있지 않음, 대표의 역량은 뛰어나지만 재무적 관점에서 전자레인지에 AI를 도입하여 다양한 가열점을 통한 소재별 음식에 대한 향상된 기능성을 부여하고자 개발의지가 보임, AI를 통한 근본적 전자레인지의 가격저항성에 대한 부분은 고려되지 않아서 기초학문적 접근으로 보여짐</v>
          </cell>
        </row>
        <row r="158">
          <cell r="B158">
            <v>20428575</v>
          </cell>
          <cell r="C158" t="str">
            <v>지역기반</v>
          </cell>
          <cell r="D158" t="str">
            <v>정보ㆍ통신3</v>
          </cell>
          <cell r="E158" t="str">
            <v>AI 기술이 적용된 통합 업무관리 기능의 여행 랜드사  운영 효율화를 제공하는 SaaS 플랫폼</v>
          </cell>
          <cell r="F158" t="str">
            <v>0</v>
          </cell>
          <cell r="G158" t="str">
            <v>0</v>
          </cell>
          <cell r="H158" t="str">
            <v>예비</v>
          </cell>
          <cell r="I158" t="str">
            <v>청년</v>
          </cell>
          <cell r="J158">
            <v>0</v>
          </cell>
          <cell r="K158">
            <v>9</v>
          </cell>
          <cell r="L158">
            <v>9</v>
          </cell>
          <cell r="M158">
            <v>12</v>
          </cell>
          <cell r="N158">
            <v>12</v>
          </cell>
          <cell r="O158">
            <v>7</v>
          </cell>
          <cell r="P158">
            <v>6</v>
          </cell>
          <cell r="Q158">
            <v>11</v>
          </cell>
          <cell r="R158">
            <v>3</v>
          </cell>
          <cell r="S158">
            <v>69</v>
          </cell>
          <cell r="T158">
            <v>0</v>
          </cell>
          <cell r="U158">
            <v>69</v>
          </cell>
          <cell r="V158">
            <v>150</v>
          </cell>
          <cell r="W158" t="str">
            <v>AI 올인원 클라우드 기반 업무관리 여행 랜드사 SaaS 플랫폼 기획단계이며 특화부분, 기술력 입증 평가하기 위한 경쟁자분석과 벤치마킹이 필요하지만 없음, 수익에 대한 구독형과 거래수수료, 프리미엄, 광고제휴, 데이터 분석 리포트를 갖추고 있으나 초기 설치 비용 등 매몰비용에 대한 수치를 통한 수익 BEP 확인할 필요가 있음</v>
          </cell>
        </row>
        <row r="159">
          <cell r="B159">
            <v>20418266</v>
          </cell>
          <cell r="C159" t="str">
            <v>지역기반</v>
          </cell>
          <cell r="D159" t="str">
            <v>정보ㆍ통신3</v>
          </cell>
          <cell r="E159" t="str">
            <v>AI 기반 대화형 주문 실행 시스템 &amp;quot;사이(SAI)&amp;quot;</v>
          </cell>
          <cell r="F159" t="str">
            <v>0</v>
          </cell>
          <cell r="G159" t="str">
            <v>0</v>
          </cell>
          <cell r="H159" t="str">
            <v>예비</v>
          </cell>
          <cell r="I159" t="str">
            <v>중장년</v>
          </cell>
          <cell r="J159">
            <v>0</v>
          </cell>
          <cell r="K159">
            <v>7</v>
          </cell>
          <cell r="L159">
            <v>8</v>
          </cell>
          <cell r="M159">
            <v>10</v>
          </cell>
          <cell r="N159">
            <v>13</v>
          </cell>
          <cell r="O159">
            <v>8</v>
          </cell>
          <cell r="P159">
            <v>6</v>
          </cell>
          <cell r="Q159">
            <v>13</v>
          </cell>
          <cell r="R159">
            <v>4</v>
          </cell>
          <cell r="S159">
            <v>69</v>
          </cell>
          <cell r="T159">
            <v>0</v>
          </cell>
          <cell r="U159">
            <v>69</v>
          </cell>
          <cell r="V159">
            <v>150</v>
          </cell>
          <cell r="W159" t="str">
            <v>AI기반 대화형 주문 실행 시스템 기획단계이며 특화부분, 기술력 입증 평가하기 위한 경쟁자분석과 벤치마킹이 부족하며 수익지속을 위한 모델이 너무 약하고 외부 자금 조달에 쏟는 시간과 에너지가 너무 높음, 기존 플랫폼들의 서비스로 수익구조화의 안정성이 필요함</v>
          </cell>
        </row>
        <row r="160">
          <cell r="B160">
            <v>20429017</v>
          </cell>
          <cell r="C160" t="str">
            <v>지역기반</v>
          </cell>
          <cell r="D160" t="str">
            <v>정보ㆍ통신3</v>
          </cell>
          <cell r="E160" t="str">
            <v>AI 기반 초개인화 올인원 스킨케어, ‘KIFT-FIT ALL’</v>
          </cell>
          <cell r="F160" t="str">
            <v>461,329,572</v>
          </cell>
          <cell r="G160" t="str">
            <v>1</v>
          </cell>
          <cell r="H160" t="str">
            <v>초기</v>
          </cell>
          <cell r="I160" t="str">
            <v>청년</v>
          </cell>
          <cell r="J160">
            <v>0</v>
          </cell>
          <cell r="K160">
            <v>8</v>
          </cell>
          <cell r="L160">
            <v>8</v>
          </cell>
          <cell r="M160">
            <v>11</v>
          </cell>
          <cell r="N160">
            <v>12</v>
          </cell>
          <cell r="O160">
            <v>7</v>
          </cell>
          <cell r="P160">
            <v>6</v>
          </cell>
          <cell r="Q160">
            <v>13</v>
          </cell>
          <cell r="R160">
            <v>4</v>
          </cell>
          <cell r="S160">
            <v>69</v>
          </cell>
          <cell r="T160">
            <v>0</v>
          </cell>
          <cell r="U160">
            <v>69</v>
          </cell>
          <cell r="V160">
            <v>150</v>
          </cell>
          <cell r="W160" t="str">
            <v>AI기반 피부 진단 플랫폼 기획단계이며 특화부분, 기술력 입증 평가하기 위한 경쟁자분석과 벤치마킹이 부족하며 수익에 대한 구체적 보완이 필요함</v>
          </cell>
        </row>
        <row r="161">
          <cell r="B161">
            <v>20423064</v>
          </cell>
          <cell r="C161" t="str">
            <v>지역기반</v>
          </cell>
          <cell r="D161" t="str">
            <v>정보ㆍ통신3</v>
          </cell>
          <cell r="E161" t="str">
            <v>생성형 AI 기반 커미션 요청 구조화 기능이 적용된 글로벌 아트 전시·커미션 플랫폼 서비스</v>
          </cell>
          <cell r="F161" t="str">
            <v>0</v>
          </cell>
          <cell r="G161" t="str">
            <v>0</v>
          </cell>
          <cell r="H161" t="str">
            <v>초기</v>
          </cell>
          <cell r="I161" t="str">
            <v>청년</v>
          </cell>
          <cell r="J161">
            <v>0</v>
          </cell>
          <cell r="K161">
            <v>8</v>
          </cell>
          <cell r="L161">
            <v>9</v>
          </cell>
          <cell r="M161">
            <v>12</v>
          </cell>
          <cell r="N161">
            <v>11</v>
          </cell>
          <cell r="O161">
            <v>8</v>
          </cell>
          <cell r="P161">
            <v>6</v>
          </cell>
          <cell r="Q161">
            <v>10</v>
          </cell>
          <cell r="R161">
            <v>3</v>
          </cell>
          <cell r="S161">
            <v>67</v>
          </cell>
          <cell r="T161">
            <v>2</v>
          </cell>
          <cell r="U161">
            <v>69</v>
          </cell>
          <cell r="V161">
            <v>150</v>
          </cell>
          <cell r="W161" t="str">
            <v>디지털 전시 커미션 플랫폼 기획단계이며 특화부분, 기술력 입증 평가하기 위한 경쟁자분석과 벤치마킹이 부족하며 수익에 대한 구체적 보완이 필요함</v>
          </cell>
        </row>
        <row r="162">
          <cell r="B162">
            <v>20430358</v>
          </cell>
          <cell r="C162" t="str">
            <v>지역기반</v>
          </cell>
          <cell r="D162" t="str">
            <v>정보ㆍ통신3</v>
          </cell>
          <cell r="E162" t="str">
            <v>지역 소상공인의 광고 접근성 문제 해결을 위한, 전단지 게시판 디지털 전환(DX) 기반 아파트 공용 키오스크 서비스</v>
          </cell>
          <cell r="F162" t="str">
            <v>20,000,000</v>
          </cell>
          <cell r="G162" t="str">
            <v>2</v>
          </cell>
          <cell r="H162" t="str">
            <v>초기</v>
          </cell>
          <cell r="I162" t="str">
            <v>중장년</v>
          </cell>
          <cell r="J162">
            <v>0</v>
          </cell>
          <cell r="K162">
            <v>7</v>
          </cell>
          <cell r="L162">
            <v>8</v>
          </cell>
          <cell r="M162">
            <v>12</v>
          </cell>
          <cell r="N162">
            <v>11</v>
          </cell>
          <cell r="O162">
            <v>8</v>
          </cell>
          <cell r="P162">
            <v>7</v>
          </cell>
          <cell r="Q162">
            <v>12</v>
          </cell>
          <cell r="R162">
            <v>4</v>
          </cell>
          <cell r="S162">
            <v>69</v>
          </cell>
          <cell r="T162">
            <v>0</v>
          </cell>
          <cell r="U162">
            <v>69</v>
          </cell>
          <cell r="V162">
            <v>150</v>
          </cell>
          <cell r="W162" t="str">
            <v>전단지 게시판 디지털 전환 기반 아파트 공용 키오스크 서비스 기획단계이며 특화부분, 기술력 입증 평가하기 위한 경쟁자분석과 벤치마킹이 부족하며 수익에 대한 구체적 보완이 필요함</v>
          </cell>
        </row>
        <row r="163">
          <cell r="B163">
            <v>20414636</v>
          </cell>
          <cell r="C163" t="str">
            <v>지역기반</v>
          </cell>
          <cell r="D163" t="str">
            <v>정보ㆍ통신3</v>
          </cell>
          <cell r="E163" t="str">
            <v>AI 에이전트 기반, 로스터리 카페 생산-구매-재고 통합 운영관리 플랫폼</v>
          </cell>
          <cell r="F163" t="str">
            <v>60,598,131</v>
          </cell>
          <cell r="G163" t="str">
            <v>2</v>
          </cell>
          <cell r="H163" t="str">
            <v>초기</v>
          </cell>
          <cell r="I163" t="str">
            <v>중장년</v>
          </cell>
          <cell r="J163">
            <v>0</v>
          </cell>
          <cell r="K163">
            <v>8</v>
          </cell>
          <cell r="L163">
            <v>8</v>
          </cell>
          <cell r="M163">
            <v>12</v>
          </cell>
          <cell r="N163">
            <v>10</v>
          </cell>
          <cell r="O163">
            <v>7</v>
          </cell>
          <cell r="P163">
            <v>7</v>
          </cell>
          <cell r="Q163">
            <v>13</v>
          </cell>
          <cell r="R163">
            <v>4</v>
          </cell>
          <cell r="S163">
            <v>69</v>
          </cell>
          <cell r="T163">
            <v>0</v>
          </cell>
          <cell r="U163">
            <v>69</v>
          </cell>
          <cell r="V163">
            <v>150</v>
          </cell>
          <cell r="W163" t="str">
            <v>AI에이전트 기반 통합 운영관리 SaaS 플랫폼 기획단계이며 특화부분, 기술력 입증 평가하기 위한 경쟁자분석과 벤치마킹이 부족하며 수익에 대한 구체적 보완이 필요함</v>
          </cell>
        </row>
        <row r="164">
          <cell r="B164">
            <v>20425684</v>
          </cell>
          <cell r="C164" t="str">
            <v>지역기반</v>
          </cell>
          <cell r="D164" t="str">
            <v>정보ㆍ통신3</v>
          </cell>
          <cell r="E164" t="str">
            <v>품질 관리 시스템 자동화 기반, 커스터마이징 비빔밥 브랜드 비비밀</v>
          </cell>
          <cell r="F164" t="str">
            <v>450,000,000</v>
          </cell>
          <cell r="G164" t="str">
            <v>6</v>
          </cell>
          <cell r="H164" t="str">
            <v>도약</v>
          </cell>
          <cell r="I164" t="str">
            <v>청년</v>
          </cell>
          <cell r="J164">
            <v>0</v>
          </cell>
          <cell r="K164">
            <v>8</v>
          </cell>
          <cell r="L164">
            <v>8</v>
          </cell>
          <cell r="M164">
            <v>12</v>
          </cell>
          <cell r="N164">
            <v>11</v>
          </cell>
          <cell r="O164">
            <v>7</v>
          </cell>
          <cell r="P164">
            <v>8</v>
          </cell>
          <cell r="Q164">
            <v>12</v>
          </cell>
          <cell r="R164">
            <v>3</v>
          </cell>
          <cell r="S164">
            <v>69</v>
          </cell>
          <cell r="T164">
            <v>0</v>
          </cell>
          <cell r="U164">
            <v>69</v>
          </cell>
          <cell r="V164">
            <v>150</v>
          </cell>
          <cell r="W164" t="str">
            <v>매장 QC관리 SaaS 개발 기획단계이며 특화부분, 기술력 입증 평가하기 위한 경쟁자분석과 벤치마킹이 부족하며 수익에 대한 구체적 보완이 필요함</v>
          </cell>
        </row>
        <row r="165">
          <cell r="B165">
            <v>20415508</v>
          </cell>
          <cell r="C165" t="str">
            <v>지역기반</v>
          </cell>
          <cell r="D165" t="str">
            <v>정보ㆍ통신3</v>
          </cell>
          <cell r="E165" t="str">
            <v>특수교육 전문가가 설계한 구조화 프롬프트 기반 발달장애 아동 AI IEP 자동 생성 및 복지 바우처 맞춤 큐레이션 통합 SaaS 플랫폼 아이누리</v>
          </cell>
          <cell r="F165" t="str">
            <v>0</v>
          </cell>
          <cell r="G165" t="str">
            <v>0</v>
          </cell>
          <cell r="H165" t="str">
            <v>예비</v>
          </cell>
          <cell r="I165" t="str">
            <v>청년</v>
          </cell>
          <cell r="J165">
            <v>0</v>
          </cell>
          <cell r="K165">
            <v>9</v>
          </cell>
          <cell r="L165">
            <v>9</v>
          </cell>
          <cell r="M165">
            <v>13</v>
          </cell>
          <cell r="N165">
            <v>12</v>
          </cell>
          <cell r="O165">
            <v>6</v>
          </cell>
          <cell r="P165">
            <v>5</v>
          </cell>
          <cell r="Q165">
            <v>11</v>
          </cell>
          <cell r="R165">
            <v>3</v>
          </cell>
          <cell r="S165">
            <v>68</v>
          </cell>
          <cell r="T165">
            <v>0</v>
          </cell>
          <cell r="U165">
            <v>68</v>
          </cell>
          <cell r="V165">
            <v>158</v>
          </cell>
          <cell r="W165" t="str">
            <v>특수교육 발달장애 인지수준 AI 에듀테크 기획단계이며 특화부분 기술력 입증 평가하기 위한 경쟁자분석과 벤치마킹이 필요하지만 없음(국내사례가 부족 시 해외 사례 검증이 필요함(네이버 만화일기, 교육부 교재개발 활용 등 사례 존재 함), 대표의 전문 경험과 경력이 특수교육에 높지만 IT개발 구현력으로는 부족함</v>
          </cell>
        </row>
        <row r="166">
          <cell r="B166">
            <v>20399536</v>
          </cell>
          <cell r="C166" t="str">
            <v>지역기반</v>
          </cell>
          <cell r="D166" t="str">
            <v>정보ㆍ통신3</v>
          </cell>
          <cell r="E166" t="str">
            <v>웹에서 디자인하고 실시간으로 주문하는 레터링 케이크 플랫폼 ‘케끄’</v>
          </cell>
          <cell r="F166" t="str">
            <v>0</v>
          </cell>
          <cell r="G166" t="str">
            <v>0</v>
          </cell>
          <cell r="H166" t="str">
            <v>예비</v>
          </cell>
          <cell r="I166" t="str">
            <v>청년</v>
          </cell>
          <cell r="J166">
            <v>0</v>
          </cell>
          <cell r="K166">
            <v>8</v>
          </cell>
          <cell r="L166">
            <v>8</v>
          </cell>
          <cell r="M166">
            <v>11</v>
          </cell>
          <cell r="N166">
            <v>12</v>
          </cell>
          <cell r="O166">
            <v>7</v>
          </cell>
          <cell r="P166">
            <v>6</v>
          </cell>
          <cell r="Q166">
            <v>12</v>
          </cell>
          <cell r="R166">
            <v>4</v>
          </cell>
          <cell r="S166">
            <v>68</v>
          </cell>
          <cell r="T166">
            <v>0</v>
          </cell>
          <cell r="U166">
            <v>68</v>
          </cell>
          <cell r="V166">
            <v>158</v>
          </cell>
          <cell r="W166" t="str">
            <v>효율적 주문 케이크 시스템 기획단계이며 특화부분, 기술력 입증 평가하기 위한 경쟁자분석과 벤치마킹이 필요하지만 없음, 대표의 전문분야 경력과 경험이 뛰어나며 인프라를 잘 갖추어져 있음</v>
          </cell>
        </row>
        <row r="167">
          <cell r="B167">
            <v>20406311</v>
          </cell>
          <cell r="C167" t="str">
            <v>지역기반</v>
          </cell>
          <cell r="D167" t="str">
            <v>정보ㆍ통신3</v>
          </cell>
          <cell r="E167" t="str">
            <v>AI 성분 분석 기술이 적용된 반려묘 맞춤 사료/간식 큐레이션 플랫폼 inPAWmation</v>
          </cell>
          <cell r="F167" t="str">
            <v>0</v>
          </cell>
          <cell r="G167" t="str">
            <v>0</v>
          </cell>
          <cell r="H167" t="str">
            <v>예비</v>
          </cell>
          <cell r="I167" t="str">
            <v>청년</v>
          </cell>
          <cell r="J167">
            <v>0</v>
          </cell>
          <cell r="K167">
            <v>8</v>
          </cell>
          <cell r="L167">
            <v>8</v>
          </cell>
          <cell r="M167">
            <v>11</v>
          </cell>
          <cell r="N167">
            <v>10</v>
          </cell>
          <cell r="O167">
            <v>7</v>
          </cell>
          <cell r="P167">
            <v>6</v>
          </cell>
          <cell r="Q167">
            <v>14</v>
          </cell>
          <cell r="R167">
            <v>4</v>
          </cell>
          <cell r="S167">
            <v>68</v>
          </cell>
          <cell r="T167">
            <v>0</v>
          </cell>
          <cell r="U167">
            <v>68</v>
          </cell>
          <cell r="V167">
            <v>158</v>
          </cell>
          <cell r="W167" t="str">
            <v>반려묘 맞춤 사료간식 큐레이션 플랫폼 기획단계이며 특화부분, 기존 사업화 기업들이 존재하기에 벤치마킹이 필요하지만 없음, 인력추가 구성에 대한 언급이 없음</v>
          </cell>
        </row>
        <row r="168">
          <cell r="B168">
            <v>20424035</v>
          </cell>
          <cell r="C168" t="str">
            <v>지역기반</v>
          </cell>
          <cell r="D168" t="str">
            <v>정보ㆍ통신3</v>
          </cell>
          <cell r="E168" t="str">
            <v>AI 자동 기록·통합 검색 기반 커플 소비 의사결정 엔진 '메모리즈'</v>
          </cell>
          <cell r="F168" t="str">
            <v>0</v>
          </cell>
          <cell r="G168" t="str">
            <v>0</v>
          </cell>
          <cell r="H168" t="str">
            <v>예비</v>
          </cell>
          <cell r="I168" t="str">
            <v>청년</v>
          </cell>
          <cell r="J168">
            <v>0</v>
          </cell>
          <cell r="K168">
            <v>7</v>
          </cell>
          <cell r="L168">
            <v>7</v>
          </cell>
          <cell r="M168">
            <v>12</v>
          </cell>
          <cell r="N168">
            <v>10</v>
          </cell>
          <cell r="O168">
            <v>7</v>
          </cell>
          <cell r="P168">
            <v>5</v>
          </cell>
          <cell r="Q168">
            <v>14</v>
          </cell>
          <cell r="R168">
            <v>4</v>
          </cell>
          <cell r="S168">
            <v>66</v>
          </cell>
          <cell r="T168">
            <v>2</v>
          </cell>
          <cell r="U168">
            <v>68</v>
          </cell>
          <cell r="V168">
            <v>158</v>
          </cell>
          <cell r="W168" t="str">
            <v>AI기반 사진 데이터 맞춤 추천 의사결정 서비스 기획단계이며 특화부분, 기술력 입증 평가하기 위한 경쟁자분석과 벤치마킹이 필요하지만 없음, 원론적으로 사이월드와 같은 붐을 일으키지 않는다면 커플이라서 애써 사진들을 주기적으로 업로드하는 수고로움에 따른 반대급부의 매력이 보여지지 않음, 데이터 엔지니어들의 바램으로 끝나지 않기 위하여선 고객유입력을 끌어올리거나 결정사와 협력을 통해 매칭 프로그램으로 변화하는 노력이 필요할 것으로 보여짐</v>
          </cell>
        </row>
        <row r="169">
          <cell r="B169">
            <v>20420132</v>
          </cell>
          <cell r="C169" t="str">
            <v>지역기반</v>
          </cell>
          <cell r="D169" t="str">
            <v>정보ㆍ통신3</v>
          </cell>
          <cell r="E169" t="str">
            <v>다국어 어린이동요 유튜브 채널 [K-키즈송]</v>
          </cell>
          <cell r="F169" t="str">
            <v>0</v>
          </cell>
          <cell r="G169" t="str">
            <v>0</v>
          </cell>
          <cell r="H169" t="str">
            <v>초기</v>
          </cell>
          <cell r="I169" t="str">
            <v>중장년</v>
          </cell>
          <cell r="J169">
            <v>0</v>
          </cell>
          <cell r="K169">
            <v>7</v>
          </cell>
          <cell r="L169">
            <v>8</v>
          </cell>
          <cell r="M169">
            <v>11</v>
          </cell>
          <cell r="N169">
            <v>12</v>
          </cell>
          <cell r="O169">
            <v>7</v>
          </cell>
          <cell r="P169">
            <v>6</v>
          </cell>
          <cell r="Q169">
            <v>13</v>
          </cell>
          <cell r="R169">
            <v>4</v>
          </cell>
          <cell r="S169">
            <v>68</v>
          </cell>
          <cell r="T169">
            <v>0</v>
          </cell>
          <cell r="U169">
            <v>68</v>
          </cell>
          <cell r="V169">
            <v>158</v>
          </cell>
          <cell r="W169" t="str">
            <v>다국어 어린이 동요 유튜브 플랫폼 기획단계이며 특화부분, 기술력 입증 평가하기 위한 경쟁자분석과 벤치마킹이 부족하며 수익에 대한 구체적 보완이 필요함</v>
          </cell>
        </row>
        <row r="170">
          <cell r="B170">
            <v>20425933</v>
          </cell>
          <cell r="C170" t="str">
            <v>지역기반</v>
          </cell>
          <cell r="D170" t="str">
            <v>정보ㆍ통신3</v>
          </cell>
          <cell r="E170" t="str">
            <v>AI 심사역 ‘루트’를 활용한 스타트업 벤처투자 시뮬레이션 SaaS 플랫폼 ‘VC-Route’</v>
          </cell>
          <cell r="F170" t="str">
            <v>54,000,000</v>
          </cell>
          <cell r="G170" t="str">
            <v>2</v>
          </cell>
          <cell r="H170" t="str">
            <v>도약</v>
          </cell>
          <cell r="I170" t="str">
            <v>청년</v>
          </cell>
          <cell r="J170">
            <v>0</v>
          </cell>
          <cell r="K170">
            <v>7</v>
          </cell>
          <cell r="L170">
            <v>8</v>
          </cell>
          <cell r="M170">
            <v>11</v>
          </cell>
          <cell r="N170">
            <v>12</v>
          </cell>
          <cell r="O170">
            <v>8</v>
          </cell>
          <cell r="P170">
            <v>6</v>
          </cell>
          <cell r="Q170">
            <v>12</v>
          </cell>
          <cell r="R170">
            <v>4</v>
          </cell>
          <cell r="S170">
            <v>68</v>
          </cell>
          <cell r="T170">
            <v>0</v>
          </cell>
          <cell r="U170">
            <v>68</v>
          </cell>
          <cell r="V170">
            <v>158</v>
          </cell>
          <cell r="W170" t="str">
            <v>벤처투자 AI심사역 시뮬레이션 플랫폼 기획단계이며 특화부분, 기술력 입증 평가하기 위한 경쟁자분석과 벤치마킹이 부족하며 수익에 대한 구체적 보완이 필요함, 명확한 차별점, 대상, 수익에 대한 아쉬움이 크며 피봇이 필요함</v>
          </cell>
        </row>
        <row r="171">
          <cell r="B171">
            <v>20428806</v>
          </cell>
          <cell r="C171" t="str">
            <v>지역기반</v>
          </cell>
          <cell r="D171" t="str">
            <v>정보ㆍ통신3</v>
          </cell>
          <cell r="E171" t="str">
            <v>배우닷(LearnDot)</v>
          </cell>
          <cell r="F171" t="str">
            <v>0</v>
          </cell>
          <cell r="G171" t="str">
            <v>0</v>
          </cell>
          <cell r="H171" t="str">
            <v>예비</v>
          </cell>
          <cell r="I171" t="str">
            <v>청년</v>
          </cell>
          <cell r="J171">
            <v>0</v>
          </cell>
          <cell r="K171">
            <v>9</v>
          </cell>
          <cell r="L171">
            <v>9</v>
          </cell>
          <cell r="M171">
            <v>11</v>
          </cell>
          <cell r="N171">
            <v>11</v>
          </cell>
          <cell r="O171">
            <v>6</v>
          </cell>
          <cell r="P171">
            <v>5</v>
          </cell>
          <cell r="Q171">
            <v>12</v>
          </cell>
          <cell r="R171">
            <v>4</v>
          </cell>
          <cell r="S171">
            <v>67</v>
          </cell>
          <cell r="T171">
            <v>0</v>
          </cell>
          <cell r="U171">
            <v>67</v>
          </cell>
          <cell r="V171">
            <v>164</v>
          </cell>
          <cell r="W171" t="str">
            <v>자기주도 비대면 점자 학습 솔루션 기획단계이며 특화부분, 기술력 입증 평가하기 위한 경쟁자분석과 벤치마킹이 필요하지만 없음, 사업의 성격과 시장이 영리 목적의 지속성장성 보다 비영리 목적의 성장성이 크며 시장 밀접도가 높기에 초기 설정의 고민이 깊이 필요함</v>
          </cell>
        </row>
        <row r="172">
          <cell r="B172">
            <v>20428269</v>
          </cell>
          <cell r="C172" t="str">
            <v>지역기반</v>
          </cell>
          <cell r="D172" t="str">
            <v>정보ㆍ통신3</v>
          </cell>
          <cell r="E172" t="str">
            <v>ISO 심사 데이터를 ESG ‘증거 데이터’로 자동 전환하여 중소기업의 공급망 실사 대응을 가능하게 하는 플랫폼 고도화</v>
          </cell>
          <cell r="F172" t="str">
            <v>65,000,000</v>
          </cell>
          <cell r="G172" t="str">
            <v>3</v>
          </cell>
          <cell r="H172" t="str">
            <v>초기</v>
          </cell>
          <cell r="I172" t="str">
            <v>중장년</v>
          </cell>
          <cell r="J172">
            <v>0</v>
          </cell>
          <cell r="K172">
            <v>8</v>
          </cell>
          <cell r="L172">
            <v>8</v>
          </cell>
          <cell r="M172">
            <v>12</v>
          </cell>
          <cell r="N172">
            <v>10</v>
          </cell>
          <cell r="O172">
            <v>8</v>
          </cell>
          <cell r="P172">
            <v>7</v>
          </cell>
          <cell r="Q172">
            <v>11</v>
          </cell>
          <cell r="R172">
            <v>3</v>
          </cell>
          <cell r="S172">
            <v>67</v>
          </cell>
          <cell r="T172">
            <v>0</v>
          </cell>
          <cell r="U172">
            <v>67</v>
          </cell>
          <cell r="V172">
            <v>164</v>
          </cell>
          <cell r="W172" t="str">
            <v>중소기업의 공금망 실사 대응을 가능하게 하는 플랫폼 고도화 기획단계이며 특화부분, 기술력 입증 평가하기 위한 경쟁자분석과 벤치마킹이 부족하며 수익에 대한 구체적 보완이 필요함</v>
          </cell>
        </row>
        <row r="173">
          <cell r="B173">
            <v>20428504</v>
          </cell>
          <cell r="C173" t="str">
            <v>지역기반</v>
          </cell>
          <cell r="D173" t="str">
            <v>정보ㆍ통신3</v>
          </cell>
          <cell r="E173" t="str">
            <v>AI 기반 취향 분석 기술이 적용된 개인 맞춤형 의류 큐레이션 및 근거리 팝업 유통 서비스</v>
          </cell>
          <cell r="F173" t="str">
            <v>100,000,000</v>
          </cell>
          <cell r="G173" t="str">
            <v>0</v>
          </cell>
          <cell r="H173" t="str">
            <v>도약</v>
          </cell>
          <cell r="I173" t="str">
            <v>중장년</v>
          </cell>
          <cell r="J173">
            <v>0</v>
          </cell>
          <cell r="K173">
            <v>8</v>
          </cell>
          <cell r="L173">
            <v>8</v>
          </cell>
          <cell r="M173">
            <v>11</v>
          </cell>
          <cell r="N173">
            <v>12</v>
          </cell>
          <cell r="O173">
            <v>7</v>
          </cell>
          <cell r="P173">
            <v>6</v>
          </cell>
          <cell r="Q173">
            <v>11</v>
          </cell>
          <cell r="R173">
            <v>4</v>
          </cell>
          <cell r="S173">
            <v>67</v>
          </cell>
          <cell r="T173">
            <v>0</v>
          </cell>
          <cell r="U173">
            <v>67</v>
          </cell>
          <cell r="V173">
            <v>164</v>
          </cell>
          <cell r="W173" t="str">
            <v>AI기반 큐레이션 및 근거리 팝업 유통 서비스 기획단계이며 특화부분, 기술력 입증 평가하기 위한 경쟁자분석과 벤치마킹이 부족하며 수익에 대한 구체적 보완이 필요함</v>
          </cell>
        </row>
        <row r="174">
          <cell r="B174">
            <v>20409745</v>
          </cell>
          <cell r="C174" t="str">
            <v>지역기반</v>
          </cell>
          <cell r="D174" t="str">
            <v>정보ㆍ통신3</v>
          </cell>
          <cell r="E174" t="str">
            <v>[K-TOUR] 지자체·기업용 공공/현장데이터 기반 테마지도 자동생성 구독형(SaaS) 플랫폼</v>
          </cell>
          <cell r="F174" t="str">
            <v>0</v>
          </cell>
          <cell r="G174" t="str">
            <v>0</v>
          </cell>
          <cell r="H174" t="str">
            <v>예비</v>
          </cell>
          <cell r="I174" t="str">
            <v>중장년</v>
          </cell>
          <cell r="J174">
            <v>0</v>
          </cell>
          <cell r="K174">
            <v>7</v>
          </cell>
          <cell r="L174">
            <v>7</v>
          </cell>
          <cell r="M174">
            <v>11</v>
          </cell>
          <cell r="N174">
            <v>12</v>
          </cell>
          <cell r="O174">
            <v>8</v>
          </cell>
          <cell r="P174">
            <v>5</v>
          </cell>
          <cell r="Q174">
            <v>12</v>
          </cell>
          <cell r="R174">
            <v>4</v>
          </cell>
          <cell r="S174">
            <v>66</v>
          </cell>
          <cell r="T174">
            <v>0</v>
          </cell>
          <cell r="U174">
            <v>66</v>
          </cell>
          <cell r="V174">
            <v>167</v>
          </cell>
          <cell r="W174" t="str">
            <v>공공데이터 기반 테마지도 자동생성, 근거리통신 현장방문데이터 수집분석 시스템의 기획단계이며 특화부분, 기술력 입증 평가하기 위한 경쟁자분석과 벤치마킹이 없음 수익에 대한 구체적 보완이 필요함, 현재도 관광지도나 루트를 만들어주는 기존 시스템들이 있는데 선행조사의 미흡함과 기존 시스템과 융복합, 연계의 확장성에 대한 고민이 필요함</v>
          </cell>
        </row>
        <row r="175">
          <cell r="B175">
            <v>20420619</v>
          </cell>
          <cell r="C175" t="str">
            <v>지역기반</v>
          </cell>
          <cell r="D175" t="str">
            <v>정보ㆍ통신3</v>
          </cell>
          <cell r="E175" t="str">
            <v>AI 기반 EFL 학습자 영어 읽기·쓰기 능력 자동 진단 플랫폼(BookWise Kids) 개발</v>
          </cell>
          <cell r="F175" t="str">
            <v>0</v>
          </cell>
          <cell r="G175" t="str">
            <v>1</v>
          </cell>
          <cell r="H175" t="str">
            <v>초기</v>
          </cell>
          <cell r="I175" t="str">
            <v>중장년</v>
          </cell>
          <cell r="J175">
            <v>0</v>
          </cell>
          <cell r="K175">
            <v>8</v>
          </cell>
          <cell r="L175">
            <v>8</v>
          </cell>
          <cell r="M175">
            <v>12</v>
          </cell>
          <cell r="N175">
            <v>12</v>
          </cell>
          <cell r="O175">
            <v>7</v>
          </cell>
          <cell r="P175">
            <v>6</v>
          </cell>
          <cell r="Q175">
            <v>10</v>
          </cell>
          <cell r="R175">
            <v>3</v>
          </cell>
          <cell r="S175">
            <v>66</v>
          </cell>
          <cell r="T175">
            <v>0</v>
          </cell>
          <cell r="U175">
            <v>66</v>
          </cell>
          <cell r="V175">
            <v>167</v>
          </cell>
          <cell r="W175" t="str">
            <v>AI첨삭 및 교사/학원용 관리자 솔루션 기획단계이며 특화부분, 기술력 입증 평가하기 위한 경쟁자분석과 벤치마킹이 부족하며 수익에 대한 구체적 보완이 필요함</v>
          </cell>
        </row>
        <row r="176">
          <cell r="B176">
            <v>20415120</v>
          </cell>
          <cell r="C176" t="str">
            <v>지역기반</v>
          </cell>
          <cell r="D176" t="str">
            <v>정보ㆍ통신3</v>
          </cell>
          <cell r="E176" t="str">
            <v>멀티 에이전트(A2A) 기반 단톡방 문맥 개입형 하이퍼로컬 O2O 송객 비서 ‘Concierge’</v>
          </cell>
          <cell r="F176" t="str">
            <v>0</v>
          </cell>
          <cell r="G176" t="str">
            <v>0</v>
          </cell>
          <cell r="H176" t="str">
            <v>도약</v>
          </cell>
          <cell r="I176" t="str">
            <v>중장년</v>
          </cell>
          <cell r="J176">
            <v>0</v>
          </cell>
          <cell r="K176">
            <v>7</v>
          </cell>
          <cell r="L176">
            <v>8</v>
          </cell>
          <cell r="M176">
            <v>12</v>
          </cell>
          <cell r="N176">
            <v>11</v>
          </cell>
          <cell r="O176">
            <v>6</v>
          </cell>
          <cell r="P176">
            <v>6</v>
          </cell>
          <cell r="Q176">
            <v>13</v>
          </cell>
          <cell r="R176">
            <v>3</v>
          </cell>
          <cell r="S176">
            <v>66</v>
          </cell>
          <cell r="T176">
            <v>0</v>
          </cell>
          <cell r="U176">
            <v>66</v>
          </cell>
          <cell r="V176">
            <v>167</v>
          </cell>
          <cell r="W176" t="str">
            <v>멀티 AI Agent 기반 송객비서를 기획단계이며 특화부분, 기술력 입증 평가하기 위한 경쟁자분석과 벤치마킹이 부족하며 수익에 대한 구체적 보완이 필요함</v>
          </cell>
        </row>
        <row r="177">
          <cell r="B177">
            <v>20432101</v>
          </cell>
          <cell r="C177" t="str">
            <v>지역기반</v>
          </cell>
          <cell r="D177" t="str">
            <v>정보ㆍ통신3</v>
          </cell>
          <cell r="E177" t="str">
            <v>노어 고도화를 통한 웹·앱 구축 생산성 향상 및 구조 표준화 프레임워크 구축</v>
          </cell>
          <cell r="F177" t="str">
            <v>572,000,000</v>
          </cell>
          <cell r="G177" t="str">
            <v>10</v>
          </cell>
          <cell r="H177" t="str">
            <v>도약</v>
          </cell>
          <cell r="I177" t="str">
            <v>중장년</v>
          </cell>
          <cell r="J177">
            <v>0</v>
          </cell>
          <cell r="K177">
            <v>7</v>
          </cell>
          <cell r="L177">
            <v>7</v>
          </cell>
          <cell r="M177">
            <v>12</v>
          </cell>
          <cell r="N177">
            <v>11</v>
          </cell>
          <cell r="O177">
            <v>8</v>
          </cell>
          <cell r="P177">
            <v>6</v>
          </cell>
          <cell r="Q177">
            <v>12</v>
          </cell>
          <cell r="R177">
            <v>3</v>
          </cell>
          <cell r="S177">
            <v>66</v>
          </cell>
          <cell r="T177">
            <v>0</v>
          </cell>
          <cell r="U177">
            <v>66</v>
          </cell>
          <cell r="V177">
            <v>167</v>
          </cell>
          <cell r="W177" t="str">
            <v>AI 연계 기반 구축 기획단계이며 특화부분, 기술력 입증 평가하기 위한 경쟁자분석과 벤치마킹이 부족하며 수익에 대한 구체적 보완이 필요함</v>
          </cell>
        </row>
        <row r="178">
          <cell r="B178">
            <v>20416852</v>
          </cell>
          <cell r="C178" t="str">
            <v>지역기반</v>
          </cell>
          <cell r="D178" t="str">
            <v>정보ㆍ통신3</v>
          </cell>
          <cell r="E178" t="str">
            <v>신규 아날로그 필름 제조 및 AI 플랫폼 구축 사업</v>
          </cell>
          <cell r="F178" t="str">
            <v>246,000,000</v>
          </cell>
          <cell r="G178" t="str">
            <v>1</v>
          </cell>
          <cell r="H178" t="str">
            <v>도약</v>
          </cell>
          <cell r="I178" t="str">
            <v>중장년</v>
          </cell>
          <cell r="J178">
            <v>0</v>
          </cell>
          <cell r="K178">
            <v>7</v>
          </cell>
          <cell r="L178">
            <v>8</v>
          </cell>
          <cell r="M178">
            <v>10</v>
          </cell>
          <cell r="N178">
            <v>10</v>
          </cell>
          <cell r="O178">
            <v>8</v>
          </cell>
          <cell r="P178">
            <v>6</v>
          </cell>
          <cell r="Q178">
            <v>13</v>
          </cell>
          <cell r="R178">
            <v>4</v>
          </cell>
          <cell r="S178">
            <v>66</v>
          </cell>
          <cell r="T178">
            <v>0</v>
          </cell>
          <cell r="U178">
            <v>66</v>
          </cell>
          <cell r="V178">
            <v>167</v>
          </cell>
          <cell r="W178" t="str">
            <v>기획단계이며 특화부분, 기술력 입증 평가하기 위한 경쟁자분석과 벤치마킹이 부족하며 수익에 대한 구체적 보완이 필요함</v>
          </cell>
        </row>
        <row r="179">
          <cell r="B179">
            <v>20401903</v>
          </cell>
          <cell r="C179" t="str">
            <v>지역기반</v>
          </cell>
          <cell r="D179" t="str">
            <v>정보ㆍ통신3</v>
          </cell>
          <cell r="E179" t="str">
            <v>반복구매/리텐션 CRM 자동화 기술 적용된 주간 식생활 운영형 공동구매 서비스 개발</v>
          </cell>
          <cell r="F179" t="str">
            <v>0</v>
          </cell>
          <cell r="G179" t="str">
            <v>0</v>
          </cell>
          <cell r="H179" t="str">
            <v>예비</v>
          </cell>
          <cell r="I179" t="str">
            <v>중장년</v>
          </cell>
          <cell r="J179">
            <v>0</v>
          </cell>
          <cell r="K179">
            <v>8</v>
          </cell>
          <cell r="L179">
            <v>7</v>
          </cell>
          <cell r="M179">
            <v>13</v>
          </cell>
          <cell r="N179">
            <v>11</v>
          </cell>
          <cell r="O179">
            <v>6</v>
          </cell>
          <cell r="P179">
            <v>5</v>
          </cell>
          <cell r="Q179">
            <v>12</v>
          </cell>
          <cell r="R179">
            <v>3</v>
          </cell>
          <cell r="S179">
            <v>65</v>
          </cell>
          <cell r="T179">
            <v>0</v>
          </cell>
          <cell r="U179">
            <v>65</v>
          </cell>
          <cell r="V179">
            <v>172</v>
          </cell>
          <cell r="W179" t="str">
            <v xml:space="preserve">공구밥상 프로그램 기획단계이며 특화부분 기술력 입증 평가하기 위한 경쟁자분석과 벤치마킹이 필요하지만 없음, 대표와 구성원도 개발에 대한 경험과 경력이 부족함 </v>
          </cell>
        </row>
        <row r="180">
          <cell r="B180">
            <v>20439979</v>
          </cell>
          <cell r="C180" t="str">
            <v>지역기반</v>
          </cell>
          <cell r="D180" t="str">
            <v>정보ㆍ통신3</v>
          </cell>
          <cell r="E180" t="str">
            <v>상권 기반 약국아이템 수요 조사 플랫폼</v>
          </cell>
          <cell r="F180" t="str">
            <v>0</v>
          </cell>
          <cell r="G180" t="str">
            <v>0</v>
          </cell>
          <cell r="H180" t="str">
            <v>예비</v>
          </cell>
          <cell r="I180" t="str">
            <v>청년</v>
          </cell>
          <cell r="J180">
            <v>0</v>
          </cell>
          <cell r="K180">
            <v>8</v>
          </cell>
          <cell r="L180">
            <v>8</v>
          </cell>
          <cell r="M180">
            <v>12</v>
          </cell>
          <cell r="N180">
            <v>11</v>
          </cell>
          <cell r="O180">
            <v>5</v>
          </cell>
          <cell r="P180">
            <v>5</v>
          </cell>
          <cell r="Q180">
            <v>12</v>
          </cell>
          <cell r="R180">
            <v>4</v>
          </cell>
          <cell r="S180">
            <v>65</v>
          </cell>
          <cell r="T180">
            <v>0</v>
          </cell>
          <cell r="U180">
            <v>65</v>
          </cell>
          <cell r="V180">
            <v>172</v>
          </cell>
          <cell r="W180" t="str">
            <v>약국 대상으로 서비스 PB제공 기획단계이며 특화부분, 기술력 입증 평가하기 위한 경쟁자분석과 벤치마킹이 필요하지만 없음, 지역에 따른 독과점 정보불균형으로 형성된 기능을 배제하고 유통 플랫폼의 기능성을 단계적 구상하는 것으로 보여짐, 플랫폼의 이점과 고객들의 장점을 보여지지만 약사들의 저항과 동조를 이끌어낼 장점이 보이질 않음, 시장의 저항과 성장 저하가 우려되는 부분을 불식시키는 항목이 존재하지 않음</v>
          </cell>
        </row>
        <row r="181">
          <cell r="B181">
            <v>20424672</v>
          </cell>
          <cell r="C181" t="str">
            <v>지역기반</v>
          </cell>
          <cell r="D181" t="str">
            <v>정보ㆍ통신3</v>
          </cell>
          <cell r="E181" t="str">
            <v>MOVE RE</v>
          </cell>
          <cell r="F181" t="str">
            <v>0</v>
          </cell>
          <cell r="G181" t="str">
            <v>0</v>
          </cell>
          <cell r="H181" t="str">
            <v>예비</v>
          </cell>
          <cell r="I181" t="str">
            <v>청년</v>
          </cell>
          <cell r="J181">
            <v>0</v>
          </cell>
          <cell r="K181">
            <v>8</v>
          </cell>
          <cell r="L181">
            <v>8</v>
          </cell>
          <cell r="M181">
            <v>11</v>
          </cell>
          <cell r="N181">
            <v>11</v>
          </cell>
          <cell r="O181">
            <v>6</v>
          </cell>
          <cell r="P181">
            <v>5</v>
          </cell>
          <cell r="Q181">
            <v>10</v>
          </cell>
          <cell r="R181">
            <v>4</v>
          </cell>
          <cell r="S181">
            <v>63</v>
          </cell>
          <cell r="T181">
            <v>2</v>
          </cell>
          <cell r="U181">
            <v>65</v>
          </cell>
          <cell r="V181">
            <v>172</v>
          </cell>
          <cell r="W181" t="str">
            <v>초보 직장인의 운동 스케줄 및 관리 웹앱 기반 서비스 기획단계이며 특화부분, 기술력 입증 평가하기 위한 경쟁자분석과 벤치마킹이 필요하지만 없음, 수익에 대한 구체적 차별성과 객관적 지표에 대한 수치화가 부족함</v>
          </cell>
        </row>
        <row r="182">
          <cell r="B182">
            <v>20426465</v>
          </cell>
          <cell r="C182" t="str">
            <v>지역기반</v>
          </cell>
          <cell r="D182" t="str">
            <v>정보ㆍ통신3</v>
          </cell>
          <cell r="E182" t="str">
            <v>AI 기반 업종별 수익 구조를 반영한 실시간 순이익 분석과 지출 행동 교정을 통해 사업자의 숨은 이익을 발굴하고 확보하는 경영·재무 코칭 솔루션, 비즈캐스터(BIZCASTER)</v>
          </cell>
          <cell r="F182" t="str">
            <v>0</v>
          </cell>
          <cell r="G182" t="str">
            <v>0</v>
          </cell>
          <cell r="H182" t="str">
            <v>예비</v>
          </cell>
          <cell r="I182" t="str">
            <v>청년</v>
          </cell>
          <cell r="J182">
            <v>0</v>
          </cell>
          <cell r="K182">
            <v>9</v>
          </cell>
          <cell r="L182">
            <v>7</v>
          </cell>
          <cell r="M182">
            <v>11</v>
          </cell>
          <cell r="N182">
            <v>10</v>
          </cell>
          <cell r="O182">
            <v>6</v>
          </cell>
          <cell r="P182">
            <v>5</v>
          </cell>
          <cell r="Q182">
            <v>11</v>
          </cell>
          <cell r="R182">
            <v>4</v>
          </cell>
          <cell r="S182">
            <v>63</v>
          </cell>
          <cell r="T182">
            <v>2</v>
          </cell>
          <cell r="U182">
            <v>65</v>
          </cell>
          <cell r="V182">
            <v>172</v>
          </cell>
          <cell r="W182" t="str">
            <v>지출 행동교정을 통해 사업자의 숨은 이익을 발굴하고 확보하는 코칭 솔루션 기획단계이며 특화부분, 기술력 입증 평가하기 위한 경쟁자분석과 벤치마킹이 필요하지만 없음, 단계별 가격레이블 및 구성을 설정하였으나 기존 세무기장에서 지출되는 비용이내 무료상담의 역할을 비용으로 청구하려는 동기부여의 맥이 부족함</v>
          </cell>
        </row>
        <row r="183">
          <cell r="B183">
            <v>20430211</v>
          </cell>
          <cell r="C183" t="str">
            <v>지역기반</v>
          </cell>
          <cell r="D183" t="str">
            <v>정보ㆍ통신3</v>
          </cell>
          <cell r="E183" t="str">
            <v>외국인 관광객과 동네 맛집을 연결하는 SNS 홍보 체험단 플랫폼</v>
          </cell>
          <cell r="F183" t="str">
            <v>32,000,000</v>
          </cell>
          <cell r="G183" t="str">
            <v>1</v>
          </cell>
          <cell r="H183" t="str">
            <v>초기</v>
          </cell>
          <cell r="I183" t="str">
            <v>청년</v>
          </cell>
          <cell r="J183">
            <v>0</v>
          </cell>
          <cell r="K183">
            <v>7</v>
          </cell>
          <cell r="L183">
            <v>7</v>
          </cell>
          <cell r="M183">
            <v>13</v>
          </cell>
          <cell r="N183">
            <v>10</v>
          </cell>
          <cell r="O183">
            <v>7</v>
          </cell>
          <cell r="P183">
            <v>6</v>
          </cell>
          <cell r="Q183">
            <v>12</v>
          </cell>
          <cell r="R183">
            <v>3</v>
          </cell>
          <cell r="S183">
            <v>65</v>
          </cell>
          <cell r="T183">
            <v>0</v>
          </cell>
          <cell r="U183">
            <v>65</v>
          </cell>
          <cell r="V183">
            <v>172</v>
          </cell>
          <cell r="W183" t="str">
            <v>외국인 인플루언서와 동네 가게를 연결하는 체험단 중개 플랫폼 기획단계이며 특화부분, 기술력 입증 평가하기 위한 경쟁자분석과 벤치마킹이 부족하며 수익에 대한 구체적 보완이 필요함, 인플루언서의 요구사항에 대한 검증이 필요함</v>
          </cell>
        </row>
        <row r="184">
          <cell r="B184">
            <v>20427634</v>
          </cell>
          <cell r="C184" t="str">
            <v>지역기반</v>
          </cell>
          <cell r="D184" t="str">
            <v>정보ㆍ통신3</v>
          </cell>
          <cell r="E184" t="str">
            <v>해외 중소형 증권사를 위한 AI 기반 맞춤형 투자 인사이트 플랫폼 : 고객 거래 데이터를 분석해 투자 생존기간을 늘리고, 증권사 수익을 극대화하는 솔루션</v>
          </cell>
          <cell r="F184" t="str">
            <v>390,000,000</v>
          </cell>
          <cell r="G184" t="str">
            <v>4</v>
          </cell>
          <cell r="H184" t="str">
            <v>도약</v>
          </cell>
          <cell r="I184" t="str">
            <v>청년</v>
          </cell>
          <cell r="J184">
            <v>0</v>
          </cell>
          <cell r="K184">
            <v>7</v>
          </cell>
          <cell r="L184">
            <v>7</v>
          </cell>
          <cell r="M184">
            <v>11</v>
          </cell>
          <cell r="N184">
            <v>11</v>
          </cell>
          <cell r="O184">
            <v>7</v>
          </cell>
          <cell r="P184">
            <v>6</v>
          </cell>
          <cell r="Q184">
            <v>13</v>
          </cell>
          <cell r="R184">
            <v>3</v>
          </cell>
          <cell r="S184">
            <v>65</v>
          </cell>
          <cell r="T184">
            <v>0</v>
          </cell>
          <cell r="U184">
            <v>65</v>
          </cell>
          <cell r="V184">
            <v>172</v>
          </cell>
          <cell r="W184" t="str">
            <v>FX 증권사를 대상으로 B2B와 개인투자자 대상 B2C SaaS 서비스를 기획단계이며 특화부분, 기술력 입증 평가하기 위한 경쟁자분석과 벤치마킹이 부족하며 수익에 대한 구체적 보완이 필요함</v>
          </cell>
        </row>
        <row r="185">
          <cell r="B185">
            <v>20413721</v>
          </cell>
          <cell r="C185" t="str">
            <v>지역기반</v>
          </cell>
          <cell r="D185" t="str">
            <v>정보ㆍ통신3</v>
          </cell>
          <cell r="E185" t="str">
            <v>실사 촬영 소스 기반 AI 비디오 생성 기술이 적용된, 예산 30% 절감 및 하이엔드 시네마틱 CG 혜택을 제공하는 B2G B2B 맞춤형 영상 제작 서비스</v>
          </cell>
          <cell r="F185" t="str">
            <v>0</v>
          </cell>
          <cell r="G185" t="str">
            <v>0</v>
          </cell>
          <cell r="H185" t="str">
            <v>예비</v>
          </cell>
          <cell r="I185" t="str">
            <v>청년</v>
          </cell>
          <cell r="J185">
            <v>0</v>
          </cell>
          <cell r="K185">
            <v>8</v>
          </cell>
          <cell r="L185">
            <v>7</v>
          </cell>
          <cell r="M185">
            <v>11</v>
          </cell>
          <cell r="N185">
            <v>11</v>
          </cell>
          <cell r="O185">
            <v>6</v>
          </cell>
          <cell r="P185">
            <v>6</v>
          </cell>
          <cell r="Q185">
            <v>11</v>
          </cell>
          <cell r="R185">
            <v>4</v>
          </cell>
          <cell r="S185">
            <v>64</v>
          </cell>
          <cell r="T185">
            <v>0</v>
          </cell>
          <cell r="U185">
            <v>64</v>
          </cell>
          <cell r="V185">
            <v>178</v>
          </cell>
          <cell r="W185" t="str">
            <v>하이브리드 AI 영상 제작 기획단계이며 특화부분, 기술력 입증 평가하기 위한 경쟁자분석과 벤치마킹이 필요하지만 없음, 수익에 대한 포괄절 범위만 지정되어 있고 기존 프로그램들과 가격 경쟁력 등에 대한 표현이 없음</v>
          </cell>
        </row>
        <row r="186">
          <cell r="B186">
            <v>20426088</v>
          </cell>
          <cell r="C186" t="str">
            <v>지역기반</v>
          </cell>
          <cell r="D186" t="str">
            <v>정보ㆍ통신3</v>
          </cell>
          <cell r="E186" t="str">
            <v>팬덤 참여형 Multi-modal AI 아이돌 서바이벌 스트리밍 플랫폼 “ERROR404”</v>
          </cell>
          <cell r="F186" t="str">
            <v>0</v>
          </cell>
          <cell r="G186" t="str">
            <v>0</v>
          </cell>
          <cell r="H186" t="str">
            <v>예비</v>
          </cell>
          <cell r="I186" t="str">
            <v>중장년</v>
          </cell>
          <cell r="J186">
            <v>0</v>
          </cell>
          <cell r="K186">
            <v>8</v>
          </cell>
          <cell r="L186">
            <v>7</v>
          </cell>
          <cell r="M186">
            <v>11</v>
          </cell>
          <cell r="N186">
            <v>11</v>
          </cell>
          <cell r="O186">
            <v>6</v>
          </cell>
          <cell r="P186">
            <v>5</v>
          </cell>
          <cell r="Q186">
            <v>12</v>
          </cell>
          <cell r="R186">
            <v>4</v>
          </cell>
          <cell r="S186">
            <v>64</v>
          </cell>
          <cell r="T186">
            <v>0</v>
          </cell>
          <cell r="U186">
            <v>64</v>
          </cell>
          <cell r="V186">
            <v>178</v>
          </cell>
          <cell r="W186" t="str">
            <v>펜덤 참여형 AI 아이돌 서바이벌 스트리밍 플랫폼 기획단계이며 특화부분, 기술력 입증 평가하기 위한 경쟁자분석과 벤치마킹이 필요하지만 없음, 펜덤과의 인적 교류를 AI효율화의 가치만으로 수익화 마진이 높아질 것이란 일반화의 오류가 생길것으로 우려됨, 펜덤은 감성영역으로 인적 내면적 공감과 동질화 우상화 등 인격적 변동성이 큰폭으로 시스템 기반 AI역할극의 본질적인 문제는 고려하지 않은 아쉬움이 존재함, 기존 아이돌 IP 기업들의 경쟁분석 및 동향에 대한 정보나 분석에 대한 고민이 부족함</v>
          </cell>
        </row>
        <row r="187">
          <cell r="B187">
            <v>20407993</v>
          </cell>
          <cell r="C187" t="str">
            <v>지역기반</v>
          </cell>
          <cell r="D187" t="str">
            <v>정보ㆍ통신3</v>
          </cell>
          <cell r="E187" t="str">
            <v>AI 대화 기반 요양시설 입소자 상태 관리 및 돌봄 인력 리포트 자동화 솔루션 개발</v>
          </cell>
          <cell r="F187" t="str">
            <v>0</v>
          </cell>
          <cell r="G187" t="str">
            <v>0</v>
          </cell>
          <cell r="H187" t="str">
            <v>예비</v>
          </cell>
          <cell r="I187" t="str">
            <v>청년</v>
          </cell>
          <cell r="J187">
            <v>0</v>
          </cell>
          <cell r="K187">
            <v>9</v>
          </cell>
          <cell r="L187">
            <v>8</v>
          </cell>
          <cell r="M187">
            <v>11</v>
          </cell>
          <cell r="N187">
            <v>10</v>
          </cell>
          <cell r="O187">
            <v>6</v>
          </cell>
          <cell r="P187">
            <v>5</v>
          </cell>
          <cell r="Q187">
            <v>11</v>
          </cell>
          <cell r="R187">
            <v>4</v>
          </cell>
          <cell r="S187">
            <v>64</v>
          </cell>
          <cell r="T187">
            <v>0</v>
          </cell>
          <cell r="U187">
            <v>64</v>
          </cell>
          <cell r="V187">
            <v>178</v>
          </cell>
          <cell r="W187" t="str">
            <v>AI 돌봄 모니터링 솔루션 기획단계이며 특화부분, 기술력 입증 평가하기 위한 경쟁자분석과 벤치마킹이 필요하지만 없음, 평가 프래임워크를 AI로 전화하여 간호사의 업무 효율를 높이는데 비용청구를 환자에게 부담한다? 지불자의 고민이 필요함</v>
          </cell>
        </row>
        <row r="188">
          <cell r="B188">
            <v>20431373</v>
          </cell>
          <cell r="C188" t="str">
            <v>지역기반</v>
          </cell>
          <cell r="D188" t="str">
            <v>정보ㆍ통신3</v>
          </cell>
          <cell r="E188" t="str">
            <v>AI 시뮬레이션 게임을 통한 아동 청소년 사회정서학습 : Global Mind School</v>
          </cell>
          <cell r="F188" t="str">
            <v>0</v>
          </cell>
          <cell r="G188" t="str">
            <v>0</v>
          </cell>
          <cell r="H188" t="str">
            <v>도약</v>
          </cell>
          <cell r="I188" t="str">
            <v>청년</v>
          </cell>
          <cell r="J188">
            <v>0</v>
          </cell>
          <cell r="K188">
            <v>9</v>
          </cell>
          <cell r="L188">
            <v>7</v>
          </cell>
          <cell r="M188">
            <v>11</v>
          </cell>
          <cell r="N188">
            <v>11</v>
          </cell>
          <cell r="O188">
            <v>8</v>
          </cell>
          <cell r="P188">
            <v>6</v>
          </cell>
          <cell r="Q188">
            <v>9</v>
          </cell>
          <cell r="R188">
            <v>3</v>
          </cell>
          <cell r="S188">
            <v>64</v>
          </cell>
          <cell r="T188">
            <v>0</v>
          </cell>
          <cell r="U188">
            <v>64</v>
          </cell>
          <cell r="V188">
            <v>178</v>
          </cell>
          <cell r="W188" t="str">
            <v>AI기반 사회정서학습 시뮬레이션 게임 플랫폼 기획단계이며 특화부분, 기술력 입증 평가하기 위한 경쟁자분석과 벤치마킹이 부족하며 수익에 대한 구체적 보완이 필요함</v>
          </cell>
        </row>
        <row r="189">
          <cell r="B189">
            <v>20415825</v>
          </cell>
          <cell r="C189" t="str">
            <v>지역기반</v>
          </cell>
          <cell r="D189" t="str">
            <v>정보ㆍ통신3</v>
          </cell>
          <cell r="E189" t="str">
            <v>위성·공공데이터 기반 도시 열환경 위험 분석 및 정책 의사결정 지원 플랫폼 “HeatTwin”</v>
          </cell>
          <cell r="F189" t="str">
            <v>0</v>
          </cell>
          <cell r="G189" t="str">
            <v>0</v>
          </cell>
          <cell r="H189" t="str">
            <v>예비</v>
          </cell>
          <cell r="I189" t="str">
            <v>중장년</v>
          </cell>
          <cell r="J189">
            <v>0</v>
          </cell>
          <cell r="K189">
            <v>7</v>
          </cell>
          <cell r="L189">
            <v>7</v>
          </cell>
          <cell r="M189">
            <v>10</v>
          </cell>
          <cell r="N189">
            <v>10</v>
          </cell>
          <cell r="O189">
            <v>5</v>
          </cell>
          <cell r="P189">
            <v>5</v>
          </cell>
          <cell r="Q189">
            <v>14</v>
          </cell>
          <cell r="R189">
            <v>5</v>
          </cell>
          <cell r="S189">
            <v>63</v>
          </cell>
          <cell r="T189">
            <v>0</v>
          </cell>
          <cell r="U189">
            <v>63</v>
          </cell>
          <cell r="V189">
            <v>182</v>
          </cell>
          <cell r="W189" t="str">
            <v>공공행정특화형 열환경 분석 솔루션 기획단계이며 특화부분, 기술력 입증 평가하기 위한 경쟁자분석과 벤치마킹이 필요하지만 없음, 공공 데이터 및 공공행정 밀접, 보안에 대한 이슈로 블록된 정보들의 차단으로 제한사항이 존재함</v>
          </cell>
        </row>
        <row r="190">
          <cell r="B190">
            <v>20424957</v>
          </cell>
          <cell r="C190" t="str">
            <v>지역기반</v>
          </cell>
          <cell r="D190" t="str">
            <v>정보ㆍ통신3</v>
          </cell>
          <cell r="E190" t="str">
            <v>AI기반 중소 K-beauty 브랜드 글로벌 링크 플랫폼</v>
          </cell>
          <cell r="F190" t="str">
            <v>0</v>
          </cell>
          <cell r="G190" t="str">
            <v>0</v>
          </cell>
          <cell r="H190" t="str">
            <v>예비</v>
          </cell>
          <cell r="I190" t="str">
            <v>중장년</v>
          </cell>
          <cell r="J190">
            <v>0</v>
          </cell>
          <cell r="K190">
            <v>7</v>
          </cell>
          <cell r="L190">
            <v>7</v>
          </cell>
          <cell r="M190">
            <v>11</v>
          </cell>
          <cell r="N190">
            <v>10</v>
          </cell>
          <cell r="O190">
            <v>7</v>
          </cell>
          <cell r="P190">
            <v>5</v>
          </cell>
          <cell r="Q190">
            <v>12</v>
          </cell>
          <cell r="R190">
            <v>4</v>
          </cell>
          <cell r="S190">
            <v>63</v>
          </cell>
          <cell r="T190">
            <v>0</v>
          </cell>
          <cell r="U190">
            <v>63</v>
          </cell>
          <cell r="V190">
            <v>182</v>
          </cell>
          <cell r="W190" t="str">
            <v>AI기반 중소 뷰티 브랜드 글로벌 링크 플랫폼 기획단계이며 특화부분, 기술력 입증 평가하기 위한 경쟁자분석과 벤치마킹이 없음 수익에 대한 구체적 보완이 필요함</v>
          </cell>
        </row>
        <row r="191">
          <cell r="B191">
            <v>20418041</v>
          </cell>
          <cell r="C191" t="str">
            <v>지역기반</v>
          </cell>
          <cell r="D191" t="str">
            <v>정보ㆍ통신3</v>
          </cell>
          <cell r="E191" t="str">
            <v>AI 기반 러시아어권 재한 외국인 정착지원 플랫폼 (KOMOSHNIK &amp; KOSNOVA)</v>
          </cell>
          <cell r="F191" t="str">
            <v>9,300,000</v>
          </cell>
          <cell r="G191" t="str">
            <v>3</v>
          </cell>
          <cell r="H191" t="str">
            <v>초기</v>
          </cell>
          <cell r="I191" t="str">
            <v>중장년</v>
          </cell>
          <cell r="J191">
            <v>0</v>
          </cell>
          <cell r="K191">
            <v>7</v>
          </cell>
          <cell r="L191">
            <v>7</v>
          </cell>
          <cell r="M191">
            <v>10</v>
          </cell>
          <cell r="N191">
            <v>10</v>
          </cell>
          <cell r="O191">
            <v>7</v>
          </cell>
          <cell r="P191">
            <v>5</v>
          </cell>
          <cell r="Q191">
            <v>13</v>
          </cell>
          <cell r="R191">
            <v>4</v>
          </cell>
          <cell r="S191">
            <v>63</v>
          </cell>
          <cell r="T191">
            <v>0</v>
          </cell>
          <cell r="U191">
            <v>63</v>
          </cell>
          <cell r="V191">
            <v>182</v>
          </cell>
          <cell r="W191" t="str">
            <v>러시아권 외국인을 위한 AI정착지원 앱 기획단계이며 특화부분, 기술력 입증 평가하기 위한 경쟁자분석과 벤치마킹이 부족하며 수익에 대한 구체적 보완이 필요함</v>
          </cell>
        </row>
        <row r="192">
          <cell r="B192">
            <v>20425300</v>
          </cell>
          <cell r="C192" t="str">
            <v>지역기반</v>
          </cell>
          <cell r="D192" t="str">
            <v>정보ㆍ통신3</v>
          </cell>
          <cell r="E192" t="str">
            <v>단기임대 운영자를 위한 소모품 통합관리 및 자동발주 플랫폼 ‘Whimstay’</v>
          </cell>
          <cell r="F192" t="str">
            <v>3,000,000</v>
          </cell>
          <cell r="G192" t="str">
            <v>0</v>
          </cell>
          <cell r="H192" t="str">
            <v>도약</v>
          </cell>
          <cell r="I192" t="str">
            <v>중장년</v>
          </cell>
          <cell r="J192">
            <v>0</v>
          </cell>
          <cell r="K192">
            <v>7</v>
          </cell>
          <cell r="L192">
            <v>7</v>
          </cell>
          <cell r="M192">
            <v>12</v>
          </cell>
          <cell r="N192">
            <v>10</v>
          </cell>
          <cell r="O192">
            <v>6</v>
          </cell>
          <cell r="P192">
            <v>6</v>
          </cell>
          <cell r="Q192">
            <v>12</v>
          </cell>
          <cell r="R192">
            <v>3</v>
          </cell>
          <cell r="S192">
            <v>63</v>
          </cell>
          <cell r="T192">
            <v>0</v>
          </cell>
          <cell r="U192">
            <v>63</v>
          </cell>
          <cell r="V192">
            <v>182</v>
          </cell>
          <cell r="W192" t="str">
            <v>B2B숙박운영 자동화 플랫폼 기획단계이며 특화부분, 기술력 입증 평가하기 위한 경쟁자분석과 벤치마킹이 부족하며 수익에 대한 구체적 보완이 필요함</v>
          </cell>
        </row>
        <row r="193">
          <cell r="B193">
            <v>20426287</v>
          </cell>
          <cell r="C193" t="str">
            <v>지역기반</v>
          </cell>
          <cell r="D193" t="str">
            <v>정보ㆍ통신3</v>
          </cell>
          <cell r="E193" t="str">
            <v>탭키(TAPKEY)</v>
          </cell>
          <cell r="F193" t="str">
            <v>0</v>
          </cell>
          <cell r="G193" t="str">
            <v>0</v>
          </cell>
          <cell r="H193" t="str">
            <v>예비</v>
          </cell>
          <cell r="I193" t="str">
            <v>청년</v>
          </cell>
          <cell r="J193">
            <v>0</v>
          </cell>
          <cell r="K193">
            <v>7</v>
          </cell>
          <cell r="L193">
            <v>7</v>
          </cell>
          <cell r="M193">
            <v>11</v>
          </cell>
          <cell r="N193">
            <v>11</v>
          </cell>
          <cell r="O193">
            <v>6</v>
          </cell>
          <cell r="P193">
            <v>5</v>
          </cell>
          <cell r="Q193">
            <v>10</v>
          </cell>
          <cell r="R193">
            <v>3</v>
          </cell>
          <cell r="S193">
            <v>60</v>
          </cell>
          <cell r="T193">
            <v>2</v>
          </cell>
          <cell r="U193">
            <v>62</v>
          </cell>
          <cell r="V193">
            <v>186</v>
          </cell>
          <cell r="W193" t="str">
            <v>AI기반 연주 오디오분석, 점수화 모바일 학습 플랫폼 기획단계이며 특화부분, 기술력 입증 평가하기 위한 경쟁자분석과 벤치마킹이 필요하지만 없음, 성장을 위한 투자 없이 무료 유입 프로모션 및 낮은 가격은 시스템 존속을 위협하는 문제를 야기함, 정교한 수익모델이 필요함</v>
          </cell>
        </row>
        <row r="194">
          <cell r="B194">
            <v>20401288</v>
          </cell>
          <cell r="C194" t="str">
            <v>지역기반</v>
          </cell>
          <cell r="D194" t="str">
            <v>정보ㆍ통신3</v>
          </cell>
          <cell r="E194" t="str">
            <v>중소 제조기업 기술자산 기반 기술질의·애로 처리시간 단축 AX 솔루션</v>
          </cell>
          <cell r="F194" t="str">
            <v>0</v>
          </cell>
          <cell r="G194" t="str">
            <v>0</v>
          </cell>
          <cell r="H194" t="str">
            <v>예비</v>
          </cell>
          <cell r="I194" t="str">
            <v>중장년</v>
          </cell>
          <cell r="J194">
            <v>0</v>
          </cell>
          <cell r="K194">
            <v>9</v>
          </cell>
          <cell r="L194">
            <v>8</v>
          </cell>
          <cell r="M194">
            <v>10</v>
          </cell>
          <cell r="N194">
            <v>10</v>
          </cell>
          <cell r="O194">
            <v>7</v>
          </cell>
          <cell r="P194">
            <v>5</v>
          </cell>
          <cell r="Q194">
            <v>10</v>
          </cell>
          <cell r="R194">
            <v>3</v>
          </cell>
          <cell r="S194">
            <v>62</v>
          </cell>
          <cell r="T194">
            <v>0</v>
          </cell>
          <cell r="U194">
            <v>62</v>
          </cell>
          <cell r="V194">
            <v>186</v>
          </cell>
          <cell r="W194" t="str">
            <v>AX솔루션 기획단계이며 특화부분, 기술력 입증 평가하기 위한 경쟁자분석과 벤치마킹이 필요하지만 없음, 사업성 검토 및 사업계획서의 작성을 AI에게 도움 받을 수는 있으나 문서 검증도 하지 않고 AI프롬프트가 그대로 기재되어 있는"2.실현가능성, 2-1 환각현상을 최소화 한 답변만 생성하라"고 기술된 사업계획서의 구체적 기술을 신뢰하기 어려우며 정보왜곡에 대한 범위를 짧은시간에 평가하기 어렵기에 점수 가중치를 낮출수 밖에 없었음, 도제방식의 기술숙련자의 노하우를 데이터화 설득에 대한 과정 및 이해가 필요함, 기술자의 허락에도 기업의 노하우를 공공재의 데이터회사에 공유하는 것에 대한 이해와 협조도 필요함, 문제에 대한 문제의식으로 해결점이 많으나 설명이 없음</v>
          </cell>
        </row>
        <row r="195">
          <cell r="B195">
            <v>20427122</v>
          </cell>
          <cell r="C195" t="str">
            <v>지역기반</v>
          </cell>
          <cell r="D195" t="str">
            <v>정보ㆍ통신3</v>
          </cell>
          <cell r="E195" t="str">
            <v>Ai 기반 맞춤형 전통주 취향 찾기 서비스를 기반으로 한 전통주 판매 플랫폼</v>
          </cell>
          <cell r="F195" t="str">
            <v>0</v>
          </cell>
          <cell r="G195" t="str">
            <v>0</v>
          </cell>
          <cell r="H195" t="str">
            <v>예비</v>
          </cell>
          <cell r="I195" t="str">
            <v>청년</v>
          </cell>
          <cell r="J195">
            <v>0</v>
          </cell>
          <cell r="K195">
            <v>6</v>
          </cell>
          <cell r="L195">
            <v>6</v>
          </cell>
          <cell r="M195">
            <v>10</v>
          </cell>
          <cell r="N195">
            <v>10</v>
          </cell>
          <cell r="O195">
            <v>7</v>
          </cell>
          <cell r="P195">
            <v>5</v>
          </cell>
          <cell r="Q195">
            <v>12</v>
          </cell>
          <cell r="R195">
            <v>4</v>
          </cell>
          <cell r="S195">
            <v>60</v>
          </cell>
          <cell r="T195">
            <v>2</v>
          </cell>
          <cell r="U195">
            <v>62</v>
          </cell>
          <cell r="V195">
            <v>186</v>
          </cell>
          <cell r="W195" t="str">
            <v>AI기반 맞춤형 전통주 취향 찾기 서비스 기획단계이며 특화부분, 기술력 입증 평가하기 위한 경쟁자분석과 벤치마킹이 없음 수익에 대한 구체적 보완이 필요함</v>
          </cell>
        </row>
        <row r="196">
          <cell r="B196">
            <v>20427417</v>
          </cell>
          <cell r="C196" t="str">
            <v>지역기반</v>
          </cell>
          <cell r="D196" t="str">
            <v>정보ㆍ통신3</v>
          </cell>
          <cell r="E196" t="str">
            <v>AI 기반 기업 식사 운영 최적화를 위한 'Lunch-Govermance' SaaS 플랫폼</v>
          </cell>
          <cell r="F196" t="str">
            <v>21,712,085</v>
          </cell>
          <cell r="G196" t="str">
            <v>0</v>
          </cell>
          <cell r="H196" t="str">
            <v>초기</v>
          </cell>
          <cell r="I196" t="str">
            <v>청년</v>
          </cell>
          <cell r="J196">
            <v>0</v>
          </cell>
          <cell r="K196">
            <v>7</v>
          </cell>
          <cell r="L196">
            <v>7</v>
          </cell>
          <cell r="M196">
            <v>10</v>
          </cell>
          <cell r="N196">
            <v>10</v>
          </cell>
          <cell r="O196">
            <v>7</v>
          </cell>
          <cell r="P196">
            <v>6</v>
          </cell>
          <cell r="Q196">
            <v>10</v>
          </cell>
          <cell r="R196">
            <v>3</v>
          </cell>
          <cell r="S196">
            <v>60</v>
          </cell>
          <cell r="T196">
            <v>2</v>
          </cell>
          <cell r="U196">
            <v>62</v>
          </cell>
          <cell r="V196">
            <v>186</v>
          </cell>
          <cell r="W196" t="str">
            <v>AI 기반 기업 식사 운영 최적화를 위한 통합 플랫폼 기획단계이며 특화부분, 기술력 입증 평가하기 위한 경쟁자분석과 벤치마킹이 부족하며 수익에 대한 구체적 보완이 필요함</v>
          </cell>
        </row>
        <row r="197">
          <cell r="B197">
            <v>20425910</v>
          </cell>
          <cell r="C197" t="str">
            <v>지역기반</v>
          </cell>
          <cell r="D197" t="str">
            <v>정보ㆍ통신3</v>
          </cell>
          <cell r="E197" t="str">
            <v>AI 가디언 기반의 의사결정 최적화 및 K_컨텐츠 피지털(Phygital) 플랫폼 :  [ Fruits Galaxy]</v>
          </cell>
          <cell r="F197" t="str">
            <v>44,620,000</v>
          </cell>
          <cell r="G197" t="str">
            <v>0</v>
          </cell>
          <cell r="H197" t="str">
            <v>도약</v>
          </cell>
          <cell r="I197" t="str">
            <v>중장년</v>
          </cell>
          <cell r="J197">
            <v>0</v>
          </cell>
          <cell r="K197">
            <v>7</v>
          </cell>
          <cell r="L197">
            <v>7</v>
          </cell>
          <cell r="M197">
            <v>11</v>
          </cell>
          <cell r="N197">
            <v>10</v>
          </cell>
          <cell r="O197">
            <v>7</v>
          </cell>
          <cell r="P197">
            <v>6</v>
          </cell>
          <cell r="Q197">
            <v>11</v>
          </cell>
          <cell r="R197">
            <v>3</v>
          </cell>
          <cell r="S197">
            <v>62</v>
          </cell>
          <cell r="T197">
            <v>0</v>
          </cell>
          <cell r="U197">
            <v>62</v>
          </cell>
          <cell r="V197">
            <v>186</v>
          </cell>
          <cell r="W197" t="str">
            <v>AI가디언 기반의 의사결정 최적화 및 피지털 플랫폼 기획단계이며 특화부분, 기술력 입증 평가하기 위한 경쟁자분석과 벤치마킹이 부족하며 수익에 대한 구체적 보완이 필요함</v>
          </cell>
        </row>
        <row r="198">
          <cell r="B198">
            <v>20419571</v>
          </cell>
          <cell r="C198" t="str">
            <v>지역기반</v>
          </cell>
          <cell r="D198" t="str">
            <v>정보ㆍ통신3</v>
          </cell>
          <cell r="E198" t="str">
            <v xml:space="preserve">SBT#+ </v>
          </cell>
          <cell r="F198" t="str">
            <v>0</v>
          </cell>
          <cell r="G198" t="str">
            <v>0</v>
          </cell>
          <cell r="H198" t="str">
            <v>예비</v>
          </cell>
          <cell r="I198" t="str">
            <v>청년</v>
          </cell>
          <cell r="J198">
            <v>0</v>
          </cell>
          <cell r="K198">
            <v>7</v>
          </cell>
          <cell r="L198">
            <v>6</v>
          </cell>
          <cell r="M198">
            <v>11</v>
          </cell>
          <cell r="N198">
            <v>10</v>
          </cell>
          <cell r="O198">
            <v>5</v>
          </cell>
          <cell r="P198">
            <v>4</v>
          </cell>
          <cell r="Q198">
            <v>14</v>
          </cell>
          <cell r="R198">
            <v>4</v>
          </cell>
          <cell r="S198">
            <v>61</v>
          </cell>
          <cell r="T198">
            <v>0</v>
          </cell>
          <cell r="U198">
            <v>61</v>
          </cell>
          <cell r="V198">
            <v>191</v>
          </cell>
          <cell r="W198" t="str">
            <v>노동행동을 신용평가에 반영하는 논리를 기획단계이며 특화부분 기술력 입증 평가하기 위한 경쟁자분석과 벤치마킹이 필요하지만 실질 경쟁이 아닌 유사 기술의 차별분석으로 없음, 기본적인 신용평가 항목과 제도적 신용항목에 대한 이해보다 창의적 창작기획으로 보여짐, 신용은 행위를 수반해야한다는 가설아래 세워진 폐착으로 인식 됨(노동이 수반 되지 않는 지식산업은 신용 인식을 할 수 없는 부분의 설명이 없음), 위험평가 및 신뢰 평가 모형을 전체 신용평가 기준으로 반영하기에는 개발도상국에 적합함으로 보여짐</v>
          </cell>
        </row>
        <row r="199">
          <cell r="B199">
            <v>20415363</v>
          </cell>
          <cell r="C199" t="str">
            <v>지역기반</v>
          </cell>
          <cell r="D199" t="str">
            <v>정보ㆍ통신3</v>
          </cell>
          <cell r="E199" t="str">
            <v>AI 체형 분석 기반 핏 예측 및 가상 시착 기능이 적용된 패션 커머스 플랫폼</v>
          </cell>
          <cell r="F199" t="str">
            <v>0</v>
          </cell>
          <cell r="G199" t="str">
            <v>0</v>
          </cell>
          <cell r="H199" t="str">
            <v>예비</v>
          </cell>
          <cell r="I199" t="str">
            <v>청년</v>
          </cell>
          <cell r="J199">
            <v>0</v>
          </cell>
          <cell r="K199">
            <v>7</v>
          </cell>
          <cell r="L199">
            <v>8</v>
          </cell>
          <cell r="M199">
            <v>11</v>
          </cell>
          <cell r="N199">
            <v>10</v>
          </cell>
          <cell r="O199">
            <v>5</v>
          </cell>
          <cell r="P199">
            <v>4</v>
          </cell>
          <cell r="Q199">
            <v>12</v>
          </cell>
          <cell r="R199">
            <v>4</v>
          </cell>
          <cell r="S199">
            <v>61</v>
          </cell>
          <cell r="T199">
            <v>0</v>
          </cell>
          <cell r="U199">
            <v>61</v>
          </cell>
          <cell r="V199">
            <v>191</v>
          </cell>
          <cell r="W199" t="str">
            <v>AI체형분석 기반 핏 예측 기획단계이며 특화부분, 기술력 입증 평가하기 위한 경쟁자분석과 벤치마킹이 필요하지만 없음, 수익에 대한 구체적 계획이 존재하지 않음, 통상적인 수수료, 광고, 분석서비스로 구성됨, 기존 구글 및 체형 분석 시스템은 대기업 위주의 개발 및 상용화 사용사례들이 다수 존재함</v>
          </cell>
        </row>
        <row r="200">
          <cell r="B200">
            <v>20414823</v>
          </cell>
          <cell r="C200" t="str">
            <v>지역기반</v>
          </cell>
          <cell r="D200" t="str">
            <v>정보ㆍ통신3</v>
          </cell>
          <cell r="E200" t="str">
            <v>스크린골프 소상공인의 고객 데이터 기반 CRM·예약·매출경영 통합 플랫폼</v>
          </cell>
          <cell r="F200" t="str">
            <v>0</v>
          </cell>
          <cell r="G200" t="str">
            <v>0</v>
          </cell>
          <cell r="H200" t="str">
            <v>예비</v>
          </cell>
          <cell r="I200" t="str">
            <v>중장년</v>
          </cell>
          <cell r="J200">
            <v>0</v>
          </cell>
          <cell r="K200">
            <v>7</v>
          </cell>
          <cell r="L200">
            <v>6</v>
          </cell>
          <cell r="M200">
            <v>11</v>
          </cell>
          <cell r="N200">
            <v>10</v>
          </cell>
          <cell r="O200">
            <v>6</v>
          </cell>
          <cell r="P200">
            <v>5</v>
          </cell>
          <cell r="Q200">
            <v>11</v>
          </cell>
          <cell r="R200">
            <v>4</v>
          </cell>
          <cell r="S200">
            <v>60</v>
          </cell>
          <cell r="T200">
            <v>0</v>
          </cell>
          <cell r="U200">
            <v>60</v>
          </cell>
          <cell r="V200">
            <v>193</v>
          </cell>
          <cell r="W200" t="str">
            <v>스크린 골프장 예약 페이지 운영관리 시스템 기획단계이며 특화부분, 기술력 입증 평가하기 위한 경쟁자분석과 벤치마킹이 필요하지만 없음, 원론적인 고민이 필요함, 소상공인 사장들이 매장운영관리하면서 고객관리까지 비용을 충당할것인가? 기존에 브랜드비용을 주고 있는데 브랜드에서 주는 관리를 버리고 추가 비용을 지불하며 고객의 정보와 관리가 필요한것인가? 왜?에 대한 동기부여와 유입력이 부족함</v>
          </cell>
        </row>
        <row r="201">
          <cell r="B201">
            <v>20439498</v>
          </cell>
          <cell r="C201" t="str">
            <v>지역기반</v>
          </cell>
          <cell r="D201" t="str">
            <v>정보ㆍ통신3</v>
          </cell>
          <cell r="E201" t="str">
            <v>한국어 교원 피드백 결합형 AI 실전 말하기 한국어 학습 서비스</v>
          </cell>
          <cell r="F201" t="str">
            <v>0</v>
          </cell>
          <cell r="G201" t="str">
            <v>0</v>
          </cell>
          <cell r="H201" t="str">
            <v>예비</v>
          </cell>
          <cell r="I201" t="str">
            <v>청년</v>
          </cell>
          <cell r="J201">
            <v>0</v>
          </cell>
          <cell r="K201">
            <v>8</v>
          </cell>
          <cell r="L201">
            <v>6</v>
          </cell>
          <cell r="M201">
            <v>11</v>
          </cell>
          <cell r="N201">
            <v>8</v>
          </cell>
          <cell r="O201">
            <v>7</v>
          </cell>
          <cell r="P201">
            <v>5</v>
          </cell>
          <cell r="Q201">
            <v>11</v>
          </cell>
          <cell r="R201">
            <v>4</v>
          </cell>
          <cell r="S201">
            <v>60</v>
          </cell>
          <cell r="T201">
            <v>0</v>
          </cell>
          <cell r="U201">
            <v>60</v>
          </cell>
          <cell r="V201">
            <v>193</v>
          </cell>
          <cell r="W201" t="str">
            <v>AI기반 1:1 한국어 서비스 기획단계이며 특화부분, 기술력 입증 평가하기 위한 경쟁자분석(AI가 아닌 자의적 경쟁사판단으로 보여짐)과 벤치마킹이 필요하지만 없음, 기존 AI1:1 말하기 서비스들이 많고 외국인들이 효과를 보고 활용되고 있는데 일반화의 오류를 검증하기엔 경쟁사 분석도 자의적 해석이 높고 경쟁사 포지셔닝도 오류로 보여짐 시장분석 및 벤치마킹을 성실하게 분석하여 오류를 줄이고 시장에 차별적 자신만의 강점(영업1등)으로 사업 핵심을 잡아야 할것 같음</v>
          </cell>
        </row>
        <row r="202">
          <cell r="B202">
            <v>20429950</v>
          </cell>
          <cell r="C202" t="str">
            <v>지역기반</v>
          </cell>
          <cell r="D202" t="str">
            <v>정보ㆍ통신3</v>
          </cell>
          <cell r="E202" t="str">
            <v>우울 불안 장애 완화를 위한 온라인 AI 생각 훈련 프로그램 ‘가짜 생각’</v>
          </cell>
          <cell r="F202" t="str">
            <v>0</v>
          </cell>
          <cell r="G202" t="str">
            <v>0</v>
          </cell>
          <cell r="H202" t="str">
            <v>예비</v>
          </cell>
          <cell r="I202" t="str">
            <v>중장년</v>
          </cell>
          <cell r="J202">
            <v>0</v>
          </cell>
          <cell r="K202">
            <v>9</v>
          </cell>
          <cell r="L202">
            <v>5</v>
          </cell>
          <cell r="M202">
            <v>12</v>
          </cell>
          <cell r="N202">
            <v>10</v>
          </cell>
          <cell r="O202">
            <v>5</v>
          </cell>
          <cell r="P202">
            <v>4</v>
          </cell>
          <cell r="Q202">
            <v>12</v>
          </cell>
          <cell r="R202">
            <v>3</v>
          </cell>
          <cell r="S202">
            <v>60</v>
          </cell>
          <cell r="T202">
            <v>0</v>
          </cell>
          <cell r="U202">
            <v>60</v>
          </cell>
          <cell r="V202">
            <v>193</v>
          </cell>
          <cell r="W202" t="str">
            <v>AI인지행동치료 기반 생각훈련 CBT플랫폼 기획단계이며 특화부분, 기술력 입증 평가하기 위한 경쟁자분석과 벤치마킹이 필요하지만 없음, 현실적으로 가족 개인 상담료를 정부에서 지불해주는 방식으로 고용을 늘리고 유지 시키고 있는데, AI로 대체하여 정부에게 민간에게 지불을 요구할때 지불가능성에대한 깊은 고민이 필요함, 효율성으로 지불구성이 이루어지거나 필요성이 대두 되지 않고 있는 시장임, 목표시장의 이해도를 자기 기술의 우위성과 효율성으로 끌어올만큼의 유입력이 부족함</v>
          </cell>
        </row>
        <row r="203">
          <cell r="B203">
            <v>20423878</v>
          </cell>
          <cell r="C203" t="str">
            <v>지역기반</v>
          </cell>
          <cell r="D203" t="str">
            <v>정보ㆍ통신3</v>
          </cell>
          <cell r="E203" t="str">
            <v>리플(Ripple)</v>
          </cell>
          <cell r="F203" t="str">
            <v>0</v>
          </cell>
          <cell r="G203" t="str">
            <v>0</v>
          </cell>
          <cell r="H203" t="str">
            <v>예비</v>
          </cell>
          <cell r="I203" t="str">
            <v>청년</v>
          </cell>
          <cell r="J203">
            <v>0</v>
          </cell>
          <cell r="K203">
            <v>9</v>
          </cell>
          <cell r="L203">
            <v>7</v>
          </cell>
          <cell r="M203">
            <v>10</v>
          </cell>
          <cell r="N203">
            <v>11</v>
          </cell>
          <cell r="O203">
            <v>6</v>
          </cell>
          <cell r="P203">
            <v>4</v>
          </cell>
          <cell r="Q203">
            <v>10</v>
          </cell>
          <cell r="R203">
            <v>3</v>
          </cell>
          <cell r="S203">
            <v>60</v>
          </cell>
          <cell r="T203">
            <v>0</v>
          </cell>
          <cell r="U203">
            <v>60</v>
          </cell>
          <cell r="V203">
            <v>193</v>
          </cell>
          <cell r="W203" t="str">
            <v>AI기반 인터랙티브 수업 콘텐츠 관리 시스템을 통한 실시간 학습 진단 도구에 대한 기획단계이며 특화부분, 기술력 입증 평가하기 위한 경쟁자분석과 벤치마킹이 필요하지만 없음, 수익화 모델을 구독으로 형성하여 플랫폼 운영관리 계획인데 학교재정에서 외부 교재검증 시스템 구독 사례를 본적이 없기에 가능한 범위인지, 교육부 검증에 대한 절차인식도 없기에 실제 사업화 가능한지 의문이 됨</v>
          </cell>
        </row>
        <row r="204">
          <cell r="B204">
            <v>20419462</v>
          </cell>
          <cell r="C204" t="str">
            <v>지역기반</v>
          </cell>
          <cell r="D204" t="str">
            <v>정보ㆍ통신3</v>
          </cell>
          <cell r="E204" t="str">
            <v>누루구루: AI 응용 기반 차·다구 경험 서비스플랫폼형 커머스</v>
          </cell>
          <cell r="F204" t="str">
            <v>0</v>
          </cell>
          <cell r="G204" t="str">
            <v>0</v>
          </cell>
          <cell r="H204" t="str">
            <v>예비</v>
          </cell>
          <cell r="I204" t="str">
            <v>청년</v>
          </cell>
          <cell r="J204">
            <v>0</v>
          </cell>
          <cell r="K204">
            <v>8</v>
          </cell>
          <cell r="L204">
            <v>6</v>
          </cell>
          <cell r="M204">
            <v>10</v>
          </cell>
          <cell r="N204">
            <v>10</v>
          </cell>
          <cell r="O204">
            <v>7</v>
          </cell>
          <cell r="P204">
            <v>5</v>
          </cell>
          <cell r="Q204">
            <v>10</v>
          </cell>
          <cell r="R204">
            <v>4</v>
          </cell>
          <cell r="S204">
            <v>60</v>
          </cell>
          <cell r="T204">
            <v>0</v>
          </cell>
          <cell r="U204">
            <v>60</v>
          </cell>
          <cell r="V204">
            <v>193</v>
          </cell>
          <cell r="W204" t="str">
            <v>목표의 정확성, 단계별 목표설정, 기술의 적합성 등 준비가 미흡하며 아이디어적 구성 및 정량적 고도화가 필요함</v>
          </cell>
        </row>
        <row r="205">
          <cell r="B205">
            <v>20399910</v>
          </cell>
          <cell r="C205" t="str">
            <v>지역기반</v>
          </cell>
          <cell r="D205" t="str">
            <v>정보ㆍ통신3</v>
          </cell>
          <cell r="E205" t="str">
            <v>심박데이터 기반 개인 맞춤형 운동결과 분석·추천 서비스 고도화 및 상용화</v>
          </cell>
          <cell r="F205" t="str">
            <v>267,181,182</v>
          </cell>
          <cell r="G205" t="str">
            <v>2</v>
          </cell>
          <cell r="H205" t="str">
            <v>초기</v>
          </cell>
          <cell r="I205" t="str">
            <v>중장년</v>
          </cell>
          <cell r="J205">
            <v>0</v>
          </cell>
          <cell r="K205">
            <v>7</v>
          </cell>
          <cell r="L205">
            <v>7</v>
          </cell>
          <cell r="M205">
            <v>10</v>
          </cell>
          <cell r="N205">
            <v>10</v>
          </cell>
          <cell r="O205">
            <v>7</v>
          </cell>
          <cell r="P205">
            <v>6</v>
          </cell>
          <cell r="Q205">
            <v>10</v>
          </cell>
          <cell r="R205">
            <v>3</v>
          </cell>
          <cell r="S205">
            <v>60</v>
          </cell>
          <cell r="T205">
            <v>0</v>
          </cell>
          <cell r="U205">
            <v>60</v>
          </cell>
          <cell r="V205">
            <v>193</v>
          </cell>
          <cell r="W205" t="str">
            <v>AI 기반 운동데이터 분석 서비스 기획단계이며 특화부분, 기술력 입증 평가하기 위한 경쟁자분석과 벤치마킹이 부족하며 수익에 대한 구체적 보완이 필요함</v>
          </cell>
        </row>
        <row r="206">
          <cell r="B206">
            <v>20439802</v>
          </cell>
          <cell r="C206" t="str">
            <v>지역기반</v>
          </cell>
          <cell r="D206" t="str">
            <v>정보ㆍ통신3</v>
          </cell>
          <cell r="E206" t="str">
            <v>“외식 창업을 대신 완성해주는 푸드 디렉팅 서비스 SOP”</v>
          </cell>
          <cell r="F206" t="str">
            <v>0</v>
          </cell>
          <cell r="G206" t="str">
            <v>0</v>
          </cell>
          <cell r="H206" t="str">
            <v>예비</v>
          </cell>
          <cell r="I206" t="str">
            <v>청년</v>
          </cell>
          <cell r="J206" t="str">
            <v>요건탈락</v>
          </cell>
          <cell r="S206" t="str">
            <v/>
          </cell>
          <cell r="T206">
            <v>0</v>
          </cell>
          <cell r="U206" t="str">
            <v/>
          </cell>
          <cell r="V206" t="str">
            <v/>
          </cell>
        </row>
        <row r="207">
          <cell r="B207">
            <v>20415817</v>
          </cell>
          <cell r="C207" t="str">
            <v>지역기반</v>
          </cell>
          <cell r="D207" t="str">
            <v>정보ㆍ통신3</v>
          </cell>
          <cell r="E207" t="str">
            <v>AI 기반 인재 역량 데이터 분석 및 교육·채용·재교육 연계 플랫폼</v>
          </cell>
          <cell r="F207" t="str">
            <v>29,909,091</v>
          </cell>
          <cell r="G207" t="str">
            <v>4</v>
          </cell>
          <cell r="H207" t="str">
            <v>초기</v>
          </cell>
          <cell r="I207" t="str">
            <v>중장년</v>
          </cell>
          <cell r="J207" t="str">
            <v>면제</v>
          </cell>
          <cell r="S207" t="str">
            <v/>
          </cell>
          <cell r="T207">
            <v>0</v>
          </cell>
          <cell r="U207">
            <v>100</v>
          </cell>
          <cell r="V207" t="str">
            <v/>
          </cell>
        </row>
        <row r="208">
          <cell r="B208">
            <v>20415420</v>
          </cell>
          <cell r="C208" t="str">
            <v>지역기반</v>
          </cell>
          <cell r="D208" t="str">
            <v>정보ㆍ통신3</v>
          </cell>
          <cell r="E208" t="str">
            <v>1인창업</v>
          </cell>
          <cell r="F208" t="str">
            <v>115,000,000</v>
          </cell>
          <cell r="G208" t="str">
            <v>1</v>
          </cell>
          <cell r="H208" t="str">
            <v>초기</v>
          </cell>
          <cell r="I208" t="str">
            <v>청년</v>
          </cell>
          <cell r="J208" t="str">
            <v>요건탈락</v>
          </cell>
          <cell r="S208" t="str">
            <v/>
          </cell>
          <cell r="T208">
            <v>0</v>
          </cell>
          <cell r="U208" t="str">
            <v/>
          </cell>
          <cell r="V208" t="str">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60.349999999999994</v>
          </cell>
          <cell r="H2">
            <v>80.400000000000006</v>
          </cell>
          <cell r="I2">
            <v>50.25</v>
          </cell>
          <cell r="J2">
            <v>10</v>
          </cell>
          <cell r="K2">
            <v>1</v>
          </cell>
          <cell r="L2">
            <v>11</v>
          </cell>
          <cell r="M2">
            <v>201</v>
          </cell>
          <cell r="N2" t="str">
            <v>90점 이상 합격
*예비 87~89점 1~2명</v>
          </cell>
          <cell r="Q2" t="str">
            <v>지역기반</v>
          </cell>
          <cell r="R2">
            <v>11</v>
          </cell>
          <cell r="S2">
            <v>7</v>
          </cell>
          <cell r="T2">
            <v>12</v>
          </cell>
          <cell r="U2">
            <v>1</v>
          </cell>
          <cell r="V2">
            <v>13</v>
          </cell>
        </row>
        <row r="3">
          <cell r="E3" t="str">
            <v>평가
현황</v>
          </cell>
          <cell r="F3">
            <v>2</v>
          </cell>
          <cell r="G3">
            <v>34</v>
          </cell>
          <cell r="H3">
            <v>95</v>
          </cell>
          <cell r="I3">
            <v>57</v>
          </cell>
          <cell r="J3">
            <v>12</v>
          </cell>
          <cell r="K3">
            <v>1</v>
          </cell>
          <cell r="L3">
            <v>13</v>
          </cell>
          <cell r="M3">
            <v>201</v>
          </cell>
          <cell r="Q3" t="str">
            <v>대학발</v>
          </cell>
          <cell r="R3">
            <v>0</v>
          </cell>
          <cell r="S3">
            <v>0</v>
          </cell>
          <cell r="T3">
            <v>0</v>
          </cell>
          <cell r="U3">
            <v>0</v>
          </cell>
          <cell r="V3">
            <v>0</v>
          </cell>
        </row>
        <row r="4">
          <cell r="E4" t="str">
            <v>청년</v>
          </cell>
          <cell r="F4" t="str">
            <v>*지역기반만 집계</v>
          </cell>
          <cell r="J4">
            <v>7</v>
          </cell>
          <cell r="K4">
            <v>0</v>
          </cell>
          <cell r="L4">
            <v>7</v>
          </cell>
          <cell r="M4">
            <v>7</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20423304</v>
          </cell>
          <cell r="C8" t="str">
            <v>지역기반</v>
          </cell>
          <cell r="D8" t="str">
            <v>정보ㆍ통신3</v>
          </cell>
          <cell r="E8" t="str">
            <v>[AI 스타일 복제] 기술이 적용된 영상 전문가를 위한  ‘IP자산화’ 및 편집 자동화 엔진</v>
          </cell>
          <cell r="F8" t="str">
            <v>0</v>
          </cell>
          <cell r="G8" t="str">
            <v>0</v>
          </cell>
          <cell r="H8" t="str">
            <v>예비</v>
          </cell>
          <cell r="I8" t="str">
            <v>청년</v>
          </cell>
          <cell r="J8">
            <v>0</v>
          </cell>
          <cell r="K8">
            <v>7</v>
          </cell>
          <cell r="L8">
            <v>7</v>
          </cell>
          <cell r="M8">
            <v>15</v>
          </cell>
          <cell r="N8">
            <v>15</v>
          </cell>
          <cell r="O8">
            <v>6</v>
          </cell>
          <cell r="P8">
            <v>6</v>
          </cell>
          <cell r="Q8">
            <v>12</v>
          </cell>
          <cell r="R8">
            <v>3</v>
          </cell>
          <cell r="S8">
            <v>71</v>
          </cell>
          <cell r="T8">
            <v>2</v>
          </cell>
          <cell r="U8">
            <v>73</v>
          </cell>
          <cell r="V8">
            <v>137</v>
          </cell>
          <cell r="W8" t="str">
            <v>창업동기와 문제인식은 비교적 명확하게 제시 되었음. 다만 시장 규모에 대한 검증자료가 다소 부족함.</v>
          </cell>
        </row>
        <row r="9">
          <cell r="B9">
            <v>20430731</v>
          </cell>
          <cell r="C9" t="str">
            <v>지역기반</v>
          </cell>
          <cell r="D9" t="str">
            <v>정보ㆍ통신3</v>
          </cell>
          <cell r="E9" t="str">
            <v>AI 지원 남성 외모 진단·개인화 관리 솔루션</v>
          </cell>
          <cell r="F9" t="str">
            <v>0</v>
          </cell>
          <cell r="G9" t="str">
            <v>0</v>
          </cell>
          <cell r="H9" t="str">
            <v>예비</v>
          </cell>
          <cell r="I9" t="str">
            <v>청년</v>
          </cell>
          <cell r="J9">
            <v>0</v>
          </cell>
          <cell r="K9">
            <v>8</v>
          </cell>
          <cell r="L9">
            <v>8</v>
          </cell>
          <cell r="M9">
            <v>15</v>
          </cell>
          <cell r="N9">
            <v>15</v>
          </cell>
          <cell r="O9">
            <v>7</v>
          </cell>
          <cell r="P9">
            <v>7</v>
          </cell>
          <cell r="Q9">
            <v>12</v>
          </cell>
          <cell r="R9">
            <v>4</v>
          </cell>
          <cell r="S9">
            <v>76</v>
          </cell>
          <cell r="T9">
            <v>0</v>
          </cell>
          <cell r="U9">
            <v>76</v>
          </cell>
          <cell r="V9">
            <v>101</v>
          </cell>
          <cell r="W9" t="str">
            <v xml:space="preserve">시장진입 대상과 수익구조가 비교적 명확하게 제시함. 전반적으로 사업방향은 적절하나 일부 보완이 필요함. </v>
          </cell>
        </row>
        <row r="10">
          <cell r="B10">
            <v>20421554</v>
          </cell>
          <cell r="C10" t="str">
            <v>지역기반</v>
          </cell>
          <cell r="D10" t="str">
            <v>정보ㆍ통신3</v>
          </cell>
          <cell r="E10" t="str">
            <v>굿거리, 자진모리, 휘모리 등 한국 장단을 반영한 MusicGen 파인튜닝 AI 기술이 적용된 글로벌 크리에이터 맞춤형 저작권 프리 국악 사운드 생성 플랫폼, K-Gugak Beat</v>
          </cell>
          <cell r="F10" t="str">
            <v>0</v>
          </cell>
          <cell r="G10" t="str">
            <v>0</v>
          </cell>
          <cell r="H10" t="str">
            <v>예비</v>
          </cell>
          <cell r="I10" t="str">
            <v>청년</v>
          </cell>
          <cell r="J10">
            <v>0</v>
          </cell>
          <cell r="K10">
            <v>8</v>
          </cell>
          <cell r="L10">
            <v>8</v>
          </cell>
          <cell r="M10">
            <v>15</v>
          </cell>
          <cell r="N10">
            <v>15</v>
          </cell>
          <cell r="O10">
            <v>8</v>
          </cell>
          <cell r="P10">
            <v>7</v>
          </cell>
          <cell r="Q10">
            <v>12</v>
          </cell>
          <cell r="R10">
            <v>3</v>
          </cell>
          <cell r="S10">
            <v>76</v>
          </cell>
          <cell r="T10">
            <v>0</v>
          </cell>
          <cell r="U10">
            <v>76</v>
          </cell>
          <cell r="V10">
            <v>101</v>
          </cell>
          <cell r="W10" t="str">
            <v>경쟁 제품 대비 차별화 요소를 비교적 명확하게 제시,함. BM 방향은 적정하나 사업화 논리는 일부 보완이 필요함.</v>
          </cell>
        </row>
        <row r="11">
          <cell r="B11">
            <v>20415305</v>
          </cell>
          <cell r="C11" t="str">
            <v>지역기반</v>
          </cell>
          <cell r="D11" t="str">
            <v>정보ㆍ통신3</v>
          </cell>
          <cell r="E11" t="str">
            <v>사생활 침해 없는 비식별 스켈레톤 AI 기반, 시니어 낙상 사고 ‘골든타임’ 확보 솔루션 ‘안심ON’</v>
          </cell>
          <cell r="F11" t="str">
            <v>0</v>
          </cell>
          <cell r="G11" t="str">
            <v>0</v>
          </cell>
          <cell r="H11" t="str">
            <v>예비</v>
          </cell>
          <cell r="I11" t="str">
            <v>중장년</v>
          </cell>
          <cell r="J11">
            <v>0</v>
          </cell>
          <cell r="K11">
            <v>8</v>
          </cell>
          <cell r="L11">
            <v>8</v>
          </cell>
          <cell r="M11">
            <v>15</v>
          </cell>
          <cell r="N11">
            <v>15</v>
          </cell>
          <cell r="O11">
            <v>8</v>
          </cell>
          <cell r="P11">
            <v>7</v>
          </cell>
          <cell r="Q11">
            <v>13</v>
          </cell>
          <cell r="R11">
            <v>3</v>
          </cell>
          <cell r="S11">
            <v>77</v>
          </cell>
          <cell r="T11">
            <v>0</v>
          </cell>
          <cell r="U11">
            <v>77</v>
          </cell>
          <cell r="V11">
            <v>93</v>
          </cell>
          <cell r="W11" t="str">
            <v>시장진입 대상과 사업화에 대한 진행 사항 등을 확인할 수 있음. 다만 목표시장에 대한 독자성 판단에 추가 검토가 필요함.</v>
          </cell>
        </row>
        <row r="12">
          <cell r="B12">
            <v>20429585</v>
          </cell>
          <cell r="C12" t="str">
            <v>지역기반</v>
          </cell>
          <cell r="D12" t="str">
            <v>정보ㆍ통신3</v>
          </cell>
          <cell r="E12" t="str">
            <v>AI 기반 치매 조기 발견을 위한 인지 평가 및 의료 연계 헬스케어 플랫폼</v>
          </cell>
          <cell r="F12" t="str">
            <v>0</v>
          </cell>
          <cell r="G12" t="str">
            <v>0</v>
          </cell>
          <cell r="H12" t="str">
            <v>예비</v>
          </cell>
          <cell r="I12" t="str">
            <v>청년</v>
          </cell>
          <cell r="J12">
            <v>0</v>
          </cell>
          <cell r="K12">
            <v>8</v>
          </cell>
          <cell r="L12">
            <v>7</v>
          </cell>
          <cell r="M12">
            <v>15</v>
          </cell>
          <cell r="N12">
            <v>15</v>
          </cell>
          <cell r="O12">
            <v>7</v>
          </cell>
          <cell r="P12">
            <v>7</v>
          </cell>
          <cell r="Q12">
            <v>12</v>
          </cell>
          <cell r="R12">
            <v>3</v>
          </cell>
          <cell r="S12">
            <v>74</v>
          </cell>
          <cell r="T12">
            <v>0</v>
          </cell>
          <cell r="U12">
            <v>74</v>
          </cell>
          <cell r="V12">
            <v>123</v>
          </cell>
          <cell r="W12" t="str">
            <v>특허출원을 통해 기술 경쟁력을 제시하고 있으나 사업화에 대한 BM모델 제시가 다소 미흡하여 판단하기 어려움이 있음.</v>
          </cell>
        </row>
        <row r="13">
          <cell r="B13">
            <v>20431797</v>
          </cell>
          <cell r="C13" t="str">
            <v>지역기반</v>
          </cell>
          <cell r="D13" t="str">
            <v>정보ㆍ통신3</v>
          </cell>
          <cell r="E13" t="str">
            <v>지워지지 않는 옷의 지문: 정품 인증 및 이력 관리 플랫폼</v>
          </cell>
          <cell r="F13" t="str">
            <v>0</v>
          </cell>
          <cell r="G13" t="str">
            <v>0</v>
          </cell>
          <cell r="H13" t="str">
            <v>예비</v>
          </cell>
          <cell r="I13" t="str">
            <v>청년</v>
          </cell>
          <cell r="J13">
            <v>0</v>
          </cell>
          <cell r="K13">
            <v>8</v>
          </cell>
          <cell r="L13">
            <v>7</v>
          </cell>
          <cell r="M13">
            <v>14</v>
          </cell>
          <cell r="N13">
            <v>15</v>
          </cell>
          <cell r="O13">
            <v>7</v>
          </cell>
          <cell r="P13">
            <v>7</v>
          </cell>
          <cell r="Q13">
            <v>13</v>
          </cell>
          <cell r="R13">
            <v>3</v>
          </cell>
          <cell r="S13">
            <v>74</v>
          </cell>
          <cell r="T13">
            <v>0</v>
          </cell>
          <cell r="U13">
            <v>74</v>
          </cell>
          <cell r="V13">
            <v>123</v>
          </cell>
          <cell r="W13" t="str">
            <v>대표자의 관련 경험과 전문성은 일정 부분 확인됨. 다만 매출 발생 경로와 시장 진입에 대한 구성은 다소 구체성이 부족해 보임.</v>
          </cell>
        </row>
        <row r="14">
          <cell r="B14">
            <v>20429927</v>
          </cell>
          <cell r="C14" t="str">
            <v>지역기반</v>
          </cell>
          <cell r="D14" t="str">
            <v>정보ㆍ통신3</v>
          </cell>
          <cell r="E14" t="str">
            <v>개인 투자자를 위한 실시간 기업 성장성 평가 및 데이터 시각화 솔루션: 스탁랭킹</v>
          </cell>
          <cell r="F14" t="str">
            <v>0</v>
          </cell>
          <cell r="G14" t="str">
            <v>0</v>
          </cell>
          <cell r="H14" t="str">
            <v>예비</v>
          </cell>
          <cell r="I14" t="str">
            <v>중장년</v>
          </cell>
          <cell r="J14">
            <v>0</v>
          </cell>
          <cell r="K14">
            <v>7</v>
          </cell>
          <cell r="L14">
            <v>6</v>
          </cell>
          <cell r="M14">
            <v>14</v>
          </cell>
          <cell r="N14">
            <v>14</v>
          </cell>
          <cell r="O14">
            <v>6</v>
          </cell>
          <cell r="P14">
            <v>6</v>
          </cell>
          <cell r="Q14">
            <v>12</v>
          </cell>
          <cell r="R14">
            <v>3</v>
          </cell>
          <cell r="S14">
            <v>68</v>
          </cell>
          <cell r="T14">
            <v>0</v>
          </cell>
          <cell r="U14">
            <v>68</v>
          </cell>
          <cell r="V14">
            <v>173</v>
          </cell>
          <cell r="W14" t="str">
            <v>창업 아이템의 개발 배경과 개발에 내용은 명확하나 경쟁사 비교 및 사업화 전략에 대한 구체성은 다소 부족해 보임.</v>
          </cell>
        </row>
        <row r="15">
          <cell r="B15">
            <v>20424365</v>
          </cell>
          <cell r="C15" t="str">
            <v>지역기반</v>
          </cell>
          <cell r="D15" t="str">
            <v>정보ㆍ통신3</v>
          </cell>
          <cell r="E15" t="str">
            <v>실시간 면접관 리스크 차단 및 면접자 평가 AI 인터뷰 코파일럿, Castee</v>
          </cell>
          <cell r="F15" t="str">
            <v>0</v>
          </cell>
          <cell r="G15" t="str">
            <v>0</v>
          </cell>
          <cell r="H15" t="str">
            <v>예비</v>
          </cell>
          <cell r="I15" t="str">
            <v>청년</v>
          </cell>
          <cell r="J15">
            <v>0</v>
          </cell>
          <cell r="K15">
            <v>7</v>
          </cell>
          <cell r="L15">
            <v>6</v>
          </cell>
          <cell r="M15">
            <v>14</v>
          </cell>
          <cell r="N15">
            <v>14</v>
          </cell>
          <cell r="O15">
            <v>6</v>
          </cell>
          <cell r="P15">
            <v>6</v>
          </cell>
          <cell r="Q15">
            <v>13</v>
          </cell>
          <cell r="R15">
            <v>3</v>
          </cell>
          <cell r="S15">
            <v>69</v>
          </cell>
          <cell r="T15">
            <v>0</v>
          </cell>
          <cell r="U15">
            <v>69</v>
          </cell>
          <cell r="V15">
            <v>165</v>
          </cell>
          <cell r="W15" t="str">
            <v>대표자의 관련 경험과 전문성은 일정 부분 확인되나 시장 진입 전략의 구체성은 다소 부족해 보임.</v>
          </cell>
        </row>
        <row r="16">
          <cell r="B16">
            <v>20425958</v>
          </cell>
          <cell r="C16" t="str">
            <v>지역기반</v>
          </cell>
          <cell r="D16" t="str">
            <v>정보ㆍ통신3</v>
          </cell>
          <cell r="E16" t="str">
            <v>생성형 AI(LLM·TTS) 기술이 적용된, 상황별 한국어 롤플레잉 및 로컬 상권 연계 보상을 제공하는 관광·에듀테크 플랫폼</v>
          </cell>
          <cell r="F16" t="str">
            <v>0</v>
          </cell>
          <cell r="G16" t="str">
            <v>0</v>
          </cell>
          <cell r="H16" t="str">
            <v>예비</v>
          </cell>
          <cell r="I16" t="str">
            <v>청년</v>
          </cell>
          <cell r="J16">
            <v>0</v>
          </cell>
          <cell r="K16">
            <v>7</v>
          </cell>
          <cell r="L16">
            <v>7</v>
          </cell>
          <cell r="M16">
            <v>14</v>
          </cell>
          <cell r="N16">
            <v>14</v>
          </cell>
          <cell r="O16">
            <v>7</v>
          </cell>
          <cell r="P16">
            <v>7</v>
          </cell>
          <cell r="Q16">
            <v>14</v>
          </cell>
          <cell r="R16">
            <v>4</v>
          </cell>
          <cell r="S16">
            <v>74</v>
          </cell>
          <cell r="T16">
            <v>0</v>
          </cell>
          <cell r="U16">
            <v>74</v>
          </cell>
          <cell r="V16">
            <v>123</v>
          </cell>
          <cell r="W16" t="str">
            <v>대표자와 직원의 전문성 및 역할은 비교적 명확하게 제시되어 있으나 개발 기술에 대한 차별성은 다소 부족해 보임.</v>
          </cell>
        </row>
        <row r="17">
          <cell r="B17">
            <v>20416478</v>
          </cell>
          <cell r="C17" t="str">
            <v>지역기반</v>
          </cell>
          <cell r="D17" t="str">
            <v>정보ㆍ통신3</v>
          </cell>
          <cell r="E17" t="str">
            <v>고비용 PT의 한계를 극복하는 온디바이스 초개인화 AI 실시간  개인 맞춤형 코칭 앱 및 스마트짐 B2B 연계 플랫폼, 'Lockin'</v>
          </cell>
          <cell r="F17" t="str">
            <v>0</v>
          </cell>
          <cell r="G17" t="str">
            <v>0</v>
          </cell>
          <cell r="H17" t="str">
            <v>예비</v>
          </cell>
          <cell r="I17" t="str">
            <v>청년</v>
          </cell>
          <cell r="J17">
            <v>0</v>
          </cell>
          <cell r="K17">
            <v>7</v>
          </cell>
          <cell r="L17">
            <v>7</v>
          </cell>
          <cell r="M17">
            <v>13</v>
          </cell>
          <cell r="N17">
            <v>13</v>
          </cell>
          <cell r="O17">
            <v>7</v>
          </cell>
          <cell r="P17">
            <v>7</v>
          </cell>
          <cell r="Q17">
            <v>14</v>
          </cell>
          <cell r="R17">
            <v>3</v>
          </cell>
          <cell r="S17">
            <v>71</v>
          </cell>
          <cell r="T17">
            <v>2</v>
          </cell>
          <cell r="U17">
            <v>73</v>
          </cell>
          <cell r="V17">
            <v>137</v>
          </cell>
          <cell r="W17" t="str">
            <v>경쟁사 제품에 대한 분석을 제시히고 있으며 사업화에 대한 잔략과 외부자원 연계가 다소 부족해 보임.</v>
          </cell>
        </row>
        <row r="18">
          <cell r="B18">
            <v>20426844</v>
          </cell>
          <cell r="C18" t="str">
            <v>지역기반</v>
          </cell>
          <cell r="D18" t="str">
            <v>정보ㆍ통신3</v>
          </cell>
          <cell r="E18" t="str">
            <v>AI를 활용한 드론산업 매칭 마켓플레이스 플랫폼</v>
          </cell>
          <cell r="F18" t="str">
            <v>0</v>
          </cell>
          <cell r="G18" t="str">
            <v>0</v>
          </cell>
          <cell r="H18" t="str">
            <v>예비</v>
          </cell>
          <cell r="I18" t="str">
            <v>청년</v>
          </cell>
          <cell r="J18">
            <v>0</v>
          </cell>
          <cell r="K18">
            <v>7</v>
          </cell>
          <cell r="L18">
            <v>7</v>
          </cell>
          <cell r="M18">
            <v>13</v>
          </cell>
          <cell r="N18">
            <v>13</v>
          </cell>
          <cell r="O18">
            <v>6</v>
          </cell>
          <cell r="P18">
            <v>6</v>
          </cell>
          <cell r="Q18">
            <v>14</v>
          </cell>
          <cell r="R18">
            <v>3</v>
          </cell>
          <cell r="S18">
            <v>69</v>
          </cell>
          <cell r="T18">
            <v>0</v>
          </cell>
          <cell r="U18">
            <v>69</v>
          </cell>
          <cell r="V18">
            <v>165</v>
          </cell>
          <cell r="W18" t="str">
            <v>대표자의 관련 경험과 전문성은 일정 부분 확인되나 차별화 포인트인 매칭에 대한 개발 내용은 다소 제한적으로 나타나 있으며 수익 모델에 내용도 부족해 보임.</v>
          </cell>
        </row>
        <row r="19">
          <cell r="B19">
            <v>20419052</v>
          </cell>
          <cell r="C19" t="str">
            <v>지역기반</v>
          </cell>
          <cell r="D19" t="str">
            <v>정보ㆍ통신3</v>
          </cell>
          <cell r="E19" t="str">
            <v>FINLY : 금융상담 서류접수·보완요청·사전심사 보조 자동화 AI /SaaS 솔루션</v>
          </cell>
          <cell r="F19" t="str">
            <v>0</v>
          </cell>
          <cell r="G19" t="str">
            <v>0</v>
          </cell>
          <cell r="H19" t="str">
            <v>예비</v>
          </cell>
          <cell r="I19" t="str">
            <v>청년</v>
          </cell>
          <cell r="J19">
            <v>0</v>
          </cell>
          <cell r="K19">
            <v>7</v>
          </cell>
          <cell r="L19">
            <v>7</v>
          </cell>
          <cell r="M19">
            <v>14</v>
          </cell>
          <cell r="N19">
            <v>14</v>
          </cell>
          <cell r="O19">
            <v>6</v>
          </cell>
          <cell r="P19">
            <v>6</v>
          </cell>
          <cell r="Q19">
            <v>14</v>
          </cell>
          <cell r="R19">
            <v>3</v>
          </cell>
          <cell r="S19">
            <v>71</v>
          </cell>
          <cell r="T19">
            <v>2</v>
          </cell>
          <cell r="U19">
            <v>73</v>
          </cell>
          <cell r="V19">
            <v>137</v>
          </cell>
          <cell r="W19" t="str">
            <v>대표자의 관련 경홤과 전문성은 일정 부분 확인되었으나 목표시장과 수익모델에 대한 제시가 다소 부족하게 제시되어 있음.</v>
          </cell>
        </row>
        <row r="20">
          <cell r="B20">
            <v>20413485</v>
          </cell>
          <cell r="C20" t="str">
            <v>지역기반</v>
          </cell>
          <cell r="D20" t="str">
            <v>정보ㆍ통신3</v>
          </cell>
          <cell r="E20" t="str">
            <v>[과제번호 20413485]-AI 기반 패션 브랜드 콘텐츠 제작 및 운영 시스템</v>
          </cell>
          <cell r="F20" t="str">
            <v>0</v>
          </cell>
          <cell r="G20" t="str">
            <v>0</v>
          </cell>
          <cell r="H20" t="str">
            <v>예비</v>
          </cell>
          <cell r="I20" t="str">
            <v>청년</v>
          </cell>
          <cell r="J20">
            <v>0</v>
          </cell>
          <cell r="K20">
            <v>8</v>
          </cell>
          <cell r="L20">
            <v>8</v>
          </cell>
          <cell r="M20">
            <v>14</v>
          </cell>
          <cell r="N20">
            <v>14</v>
          </cell>
          <cell r="O20">
            <v>7</v>
          </cell>
          <cell r="P20">
            <v>7</v>
          </cell>
          <cell r="Q20">
            <v>14</v>
          </cell>
          <cell r="R20">
            <v>4</v>
          </cell>
          <cell r="S20">
            <v>76</v>
          </cell>
          <cell r="T20">
            <v>2</v>
          </cell>
          <cell r="U20">
            <v>78</v>
          </cell>
          <cell r="V20">
            <v>79</v>
          </cell>
          <cell r="W20" t="str">
            <v>해당 아이템과 관련하여 사업화가 진행되고 있다고 판단됨. 차별화에 대한 내용은 미흡하나 외부자원 활용계획이 구체적으로 제시되고 있음.</v>
          </cell>
        </row>
        <row r="21">
          <cell r="B21">
            <v>20423959</v>
          </cell>
          <cell r="C21" t="str">
            <v>지역기반</v>
          </cell>
          <cell r="D21" t="str">
            <v>정보ㆍ통신3</v>
          </cell>
          <cell r="E21" t="str">
            <v>AI와 블록체인 기반, 개인 발주 소규모 건설공사 통합 관리 디지털 플랫폼:  지음(ZIUM)</v>
          </cell>
          <cell r="F21" t="str">
            <v>0</v>
          </cell>
          <cell r="G21" t="str">
            <v>0</v>
          </cell>
          <cell r="H21" t="str">
            <v>예비</v>
          </cell>
          <cell r="I21" t="str">
            <v>중장년</v>
          </cell>
          <cell r="J21">
            <v>0</v>
          </cell>
          <cell r="K21">
            <v>7</v>
          </cell>
          <cell r="L21">
            <v>7</v>
          </cell>
          <cell r="M21">
            <v>14</v>
          </cell>
          <cell r="N21">
            <v>14</v>
          </cell>
          <cell r="O21">
            <v>7</v>
          </cell>
          <cell r="P21">
            <v>7</v>
          </cell>
          <cell r="Q21">
            <v>14</v>
          </cell>
          <cell r="R21">
            <v>4</v>
          </cell>
          <cell r="S21">
            <v>74</v>
          </cell>
          <cell r="T21">
            <v>0</v>
          </cell>
          <cell r="U21">
            <v>74</v>
          </cell>
          <cell r="V21">
            <v>123</v>
          </cell>
          <cell r="W21" t="str">
            <v xml:space="preserve">경쟁사 제품에 대한 분석을 제시히고 있으며 사업화를 위한 시장 진입에 대한 구체성이 다소 부족해 보임. </v>
          </cell>
        </row>
        <row r="22">
          <cell r="B22">
            <v>20423076</v>
          </cell>
          <cell r="C22" t="str">
            <v>지역기반</v>
          </cell>
          <cell r="D22" t="str">
            <v>정보ㆍ통신3</v>
          </cell>
          <cell r="E22" t="str">
            <v>HyperX(하이퍼엑스)</v>
          </cell>
          <cell r="F22" t="str">
            <v>0</v>
          </cell>
          <cell r="G22" t="str">
            <v>0</v>
          </cell>
          <cell r="H22" t="str">
            <v>예비</v>
          </cell>
          <cell r="I22" t="str">
            <v>청년</v>
          </cell>
          <cell r="J22">
            <v>0</v>
          </cell>
          <cell r="K22">
            <v>7</v>
          </cell>
          <cell r="L22">
            <v>7</v>
          </cell>
          <cell r="M22">
            <v>13</v>
          </cell>
          <cell r="N22">
            <v>13</v>
          </cell>
          <cell r="O22">
            <v>7</v>
          </cell>
          <cell r="P22">
            <v>6</v>
          </cell>
          <cell r="Q22">
            <v>14</v>
          </cell>
          <cell r="R22">
            <v>3</v>
          </cell>
          <cell r="S22">
            <v>70</v>
          </cell>
          <cell r="T22">
            <v>0</v>
          </cell>
          <cell r="U22">
            <v>70</v>
          </cell>
          <cell r="V22">
            <v>157</v>
          </cell>
          <cell r="W22" t="str">
            <v>대표자의 경험과 전문성은 일부 확인되었으나 사업화를 위한 BM모델 둥 전략이 다소 부족해 보임.</v>
          </cell>
        </row>
        <row r="23">
          <cell r="B23">
            <v>20427707</v>
          </cell>
          <cell r="C23" t="str">
            <v>지역기반</v>
          </cell>
          <cell r="D23" t="str">
            <v>정보ㆍ통신3</v>
          </cell>
          <cell r="E23" t="str">
            <v>결심이 습관이 되는 여정, ROUTE (운동 습관 형성 앱 플랫폼)</v>
          </cell>
          <cell r="F23" t="str">
            <v>0</v>
          </cell>
          <cell r="G23" t="str">
            <v>0</v>
          </cell>
          <cell r="H23" t="str">
            <v>예비</v>
          </cell>
          <cell r="I23" t="str">
            <v>청년</v>
          </cell>
          <cell r="J23">
            <v>0</v>
          </cell>
          <cell r="K23">
            <v>7</v>
          </cell>
          <cell r="L23">
            <v>7</v>
          </cell>
          <cell r="M23">
            <v>13</v>
          </cell>
          <cell r="N23">
            <v>13</v>
          </cell>
          <cell r="O23">
            <v>7</v>
          </cell>
          <cell r="P23">
            <v>6</v>
          </cell>
          <cell r="Q23">
            <v>13</v>
          </cell>
          <cell r="R23">
            <v>4</v>
          </cell>
          <cell r="S23">
            <v>70</v>
          </cell>
          <cell r="T23">
            <v>0</v>
          </cell>
          <cell r="U23">
            <v>70</v>
          </cell>
          <cell r="V23">
            <v>157</v>
          </cell>
          <cell r="W23" t="str">
            <v>창업아이템과 개발배경과 목적은 비교적 명확하나 기술차별성과 수익모델에 대한 내용이 다소 부족해 보임.</v>
          </cell>
        </row>
        <row r="24">
          <cell r="B24">
            <v>20412366</v>
          </cell>
          <cell r="C24" t="str">
            <v>지역기반</v>
          </cell>
          <cell r="D24" t="str">
            <v>정보ㆍ통신3</v>
          </cell>
          <cell r="E24" t="str">
            <v>창작 네트워크를 통한 아트 이커머스 플랫폼</v>
          </cell>
          <cell r="F24" t="str">
            <v>0</v>
          </cell>
          <cell r="G24" t="str">
            <v>0</v>
          </cell>
          <cell r="H24" t="str">
            <v>예비</v>
          </cell>
          <cell r="I24" t="str">
            <v>청년</v>
          </cell>
          <cell r="J24">
            <v>0</v>
          </cell>
          <cell r="K24">
            <v>7</v>
          </cell>
          <cell r="L24">
            <v>7</v>
          </cell>
          <cell r="M24">
            <v>12</v>
          </cell>
          <cell r="N24">
            <v>12</v>
          </cell>
          <cell r="O24">
            <v>6</v>
          </cell>
          <cell r="P24">
            <v>6</v>
          </cell>
          <cell r="Q24">
            <v>13</v>
          </cell>
          <cell r="R24">
            <v>2</v>
          </cell>
          <cell r="S24">
            <v>65</v>
          </cell>
          <cell r="T24">
            <v>0</v>
          </cell>
          <cell r="U24">
            <v>65</v>
          </cell>
          <cell r="V24">
            <v>193</v>
          </cell>
          <cell r="W24" t="str">
            <v>시장진입에 대한 내용은 제시가되어 았으나 사업기간내 사업화, 외부협력 방안 및 고용계획에 대한 내용이 부족해 보임.</v>
          </cell>
        </row>
        <row r="25">
          <cell r="B25">
            <v>20425810</v>
          </cell>
          <cell r="C25" t="str">
            <v>지역기반</v>
          </cell>
          <cell r="D25" t="str">
            <v>정보ㆍ통신3</v>
          </cell>
          <cell r="E25" t="str">
            <v>AI 기반 ETF 인컴 최적화 플랫폼</v>
          </cell>
          <cell r="F25" t="str">
            <v>0</v>
          </cell>
          <cell r="G25" t="str">
            <v>0</v>
          </cell>
          <cell r="H25" t="str">
            <v>예비</v>
          </cell>
          <cell r="I25" t="str">
            <v>중장년</v>
          </cell>
          <cell r="J25">
            <v>0</v>
          </cell>
          <cell r="K25">
            <v>7</v>
          </cell>
          <cell r="L25">
            <v>7</v>
          </cell>
          <cell r="M25">
            <v>12</v>
          </cell>
          <cell r="N25">
            <v>12</v>
          </cell>
          <cell r="O25">
            <v>6</v>
          </cell>
          <cell r="P25">
            <v>6</v>
          </cell>
          <cell r="Q25">
            <v>13</v>
          </cell>
          <cell r="R25">
            <v>3</v>
          </cell>
          <cell r="S25">
            <v>66</v>
          </cell>
          <cell r="T25">
            <v>0</v>
          </cell>
          <cell r="U25">
            <v>66</v>
          </cell>
          <cell r="V25">
            <v>188</v>
          </cell>
          <cell r="W25" t="str">
            <v>창업아이템에 대한 개발 내용은 다소 구체적이나 수익모델을 위한 사업화 전략은 다소 부족해 보임.</v>
          </cell>
        </row>
        <row r="26">
          <cell r="B26">
            <v>20438360</v>
          </cell>
          <cell r="C26" t="str">
            <v>지역기반</v>
          </cell>
          <cell r="D26" t="str">
            <v>정보ㆍ통신3</v>
          </cell>
          <cell r="E26" t="str">
            <v>소기업형 지능형 경영관리 및 리포팅 자동화 SaaS, AXIS</v>
          </cell>
          <cell r="F26" t="str">
            <v>0</v>
          </cell>
          <cell r="G26" t="str">
            <v>0</v>
          </cell>
          <cell r="H26" t="str">
            <v>예비</v>
          </cell>
          <cell r="I26" t="str">
            <v>중장년</v>
          </cell>
          <cell r="J26">
            <v>0</v>
          </cell>
          <cell r="K26">
            <v>7</v>
          </cell>
          <cell r="L26">
            <v>7</v>
          </cell>
          <cell r="M26">
            <v>12</v>
          </cell>
          <cell r="N26">
            <v>12</v>
          </cell>
          <cell r="O26">
            <v>7</v>
          </cell>
          <cell r="P26">
            <v>7</v>
          </cell>
          <cell r="Q26">
            <v>13</v>
          </cell>
          <cell r="R26">
            <v>3</v>
          </cell>
          <cell r="S26">
            <v>68</v>
          </cell>
          <cell r="T26">
            <v>0</v>
          </cell>
          <cell r="U26">
            <v>68</v>
          </cell>
          <cell r="V26">
            <v>173</v>
          </cell>
          <cell r="W26" t="str">
            <v>대표자의 경험과 전문성은 일부 확인되었으나 경쟁사 분석, 기술의 차별성에 대한 내용은 다소 부족해 보임.</v>
          </cell>
        </row>
        <row r="27">
          <cell r="B27">
            <v>20419892</v>
          </cell>
          <cell r="C27" t="str">
            <v>지역기반</v>
          </cell>
          <cell r="D27" t="str">
            <v>정보ㆍ통신3</v>
          </cell>
          <cell r="E27" t="str">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ell>
          <cell r="F27" t="str">
            <v>0</v>
          </cell>
          <cell r="G27" t="str">
            <v>0</v>
          </cell>
          <cell r="H27" t="str">
            <v>예비</v>
          </cell>
          <cell r="I27" t="str">
            <v>중장년</v>
          </cell>
          <cell r="J27">
            <v>0</v>
          </cell>
          <cell r="K27">
            <v>7</v>
          </cell>
          <cell r="L27">
            <v>7</v>
          </cell>
          <cell r="M27">
            <v>12</v>
          </cell>
          <cell r="N27">
            <v>12</v>
          </cell>
          <cell r="O27">
            <v>7</v>
          </cell>
          <cell r="P27">
            <v>7</v>
          </cell>
          <cell r="Q27">
            <v>13</v>
          </cell>
          <cell r="R27">
            <v>3</v>
          </cell>
          <cell r="S27">
            <v>68</v>
          </cell>
          <cell r="T27">
            <v>0</v>
          </cell>
          <cell r="U27">
            <v>68</v>
          </cell>
          <cell r="V27">
            <v>173</v>
          </cell>
          <cell r="W27" t="str">
            <v>창업 아이템에 대한 구체적인 내용으로 기술되어 있으나 협약 기간내 외국인 유입 및 수익방안에 대한 내용은 다소 부족해 보임.</v>
          </cell>
        </row>
        <row r="28">
          <cell r="B28">
            <v>20429614</v>
          </cell>
          <cell r="C28" t="str">
            <v>지역기반</v>
          </cell>
          <cell r="D28" t="str">
            <v>정보ㆍ통신3</v>
          </cell>
          <cell r="E28" t="str">
            <v>생성형 AI 기반 호스트용 이벤트 운영 SaaS / 브랜드형 초대장 및 RSVP 운영 솔루션 ‘오오디너리 폼(Oordinary Form)’</v>
          </cell>
          <cell r="F28" t="str">
            <v>0</v>
          </cell>
          <cell r="G28" t="str">
            <v>0</v>
          </cell>
          <cell r="H28" t="str">
            <v>예비</v>
          </cell>
          <cell r="I28" t="str">
            <v>청년</v>
          </cell>
          <cell r="J28">
            <v>0</v>
          </cell>
          <cell r="K28">
            <v>7</v>
          </cell>
          <cell r="L28">
            <v>7</v>
          </cell>
          <cell r="M28">
            <v>12</v>
          </cell>
          <cell r="N28">
            <v>12</v>
          </cell>
          <cell r="O28">
            <v>6</v>
          </cell>
          <cell r="P28">
            <v>7</v>
          </cell>
          <cell r="Q28">
            <v>13</v>
          </cell>
          <cell r="R28">
            <v>3</v>
          </cell>
          <cell r="S28">
            <v>67</v>
          </cell>
          <cell r="T28">
            <v>0</v>
          </cell>
          <cell r="U28">
            <v>67</v>
          </cell>
          <cell r="V28">
            <v>185</v>
          </cell>
          <cell r="W28" t="str">
            <v>아이템의 핵심기능과 활용방안이 구체적으로 기술되어 있으나 사업수익에 대한 차별화 기술이 다소 부족해 보임.</v>
          </cell>
        </row>
        <row r="29">
          <cell r="B29">
            <v>20425535</v>
          </cell>
          <cell r="C29" t="str">
            <v>지역기반</v>
          </cell>
          <cell r="D29" t="str">
            <v>정보ㆍ통신3</v>
          </cell>
          <cell r="E29" t="str">
            <v>ECHO</v>
          </cell>
          <cell r="F29" t="str">
            <v>0</v>
          </cell>
          <cell r="G29" t="str">
            <v>0</v>
          </cell>
          <cell r="H29" t="str">
            <v>예비</v>
          </cell>
          <cell r="I29" t="str">
            <v>청년</v>
          </cell>
          <cell r="J29">
            <v>0</v>
          </cell>
          <cell r="K29">
            <v>7</v>
          </cell>
          <cell r="L29">
            <v>7</v>
          </cell>
          <cell r="M29">
            <v>12</v>
          </cell>
          <cell r="N29">
            <v>12</v>
          </cell>
          <cell r="O29">
            <v>6</v>
          </cell>
          <cell r="P29">
            <v>6</v>
          </cell>
          <cell r="Q29">
            <v>13</v>
          </cell>
          <cell r="R29">
            <v>2</v>
          </cell>
          <cell r="S29">
            <v>65</v>
          </cell>
          <cell r="T29">
            <v>0</v>
          </cell>
          <cell r="U29">
            <v>65</v>
          </cell>
          <cell r="V29">
            <v>193</v>
          </cell>
          <cell r="W29" t="str">
            <v>시장 진입 대상과 수익방안은 제시가 되어 있으나 경쟁사 분석과 사업화를 위한 외부자원 연계가 다소 부족해 보임.</v>
          </cell>
        </row>
        <row r="30">
          <cell r="B30">
            <v>20415508</v>
          </cell>
          <cell r="C30" t="str">
            <v>지역기반</v>
          </cell>
          <cell r="D30" t="str">
            <v>정보ㆍ통신3</v>
          </cell>
          <cell r="E30" t="str">
            <v>특수교육 전문가가 설계한 구조화 프롬프트 기반 발달장애 아동 AI IEP 자동 생성 및 복지 바우처 맞춤 큐레이션 통합 SaaS 플랫폼 아이누리</v>
          </cell>
          <cell r="F30" t="str">
            <v>0</v>
          </cell>
          <cell r="G30" t="str">
            <v>0</v>
          </cell>
          <cell r="H30" t="str">
            <v>예비</v>
          </cell>
          <cell r="I30" t="str">
            <v>청년</v>
          </cell>
          <cell r="J30">
            <v>0</v>
          </cell>
          <cell r="K30">
            <v>8</v>
          </cell>
          <cell r="L30">
            <v>8</v>
          </cell>
          <cell r="M30">
            <v>13</v>
          </cell>
          <cell r="N30">
            <v>13</v>
          </cell>
          <cell r="O30">
            <v>7</v>
          </cell>
          <cell r="P30">
            <v>6</v>
          </cell>
          <cell r="Q30">
            <v>12</v>
          </cell>
          <cell r="R30">
            <v>3</v>
          </cell>
          <cell r="S30">
            <v>70</v>
          </cell>
          <cell r="T30">
            <v>0</v>
          </cell>
          <cell r="U30">
            <v>70</v>
          </cell>
          <cell r="V30">
            <v>157</v>
          </cell>
          <cell r="W30" t="str">
            <v>관련 아이템에 대한 기술 보호 계획을 가지고 있으나 사업기간 내 인력 고용이 다소 부족해 보이며 사업 완성도를 판단하기가 어려움이 잇음.</v>
          </cell>
        </row>
        <row r="31">
          <cell r="B31">
            <v>20419571</v>
          </cell>
          <cell r="C31" t="str">
            <v>지역기반</v>
          </cell>
          <cell r="D31" t="str">
            <v>정보ㆍ통신3</v>
          </cell>
          <cell r="E31" t="str">
            <v xml:space="preserve">SBT#+ </v>
          </cell>
          <cell r="F31" t="str">
            <v>0</v>
          </cell>
          <cell r="G31" t="str">
            <v>0</v>
          </cell>
          <cell r="H31" t="str">
            <v>예비</v>
          </cell>
          <cell r="I31" t="str">
            <v>청년</v>
          </cell>
          <cell r="J31">
            <v>0</v>
          </cell>
          <cell r="K31">
            <v>7</v>
          </cell>
          <cell r="L31">
            <v>7</v>
          </cell>
          <cell r="M31">
            <v>12</v>
          </cell>
          <cell r="N31">
            <v>12</v>
          </cell>
          <cell r="O31">
            <v>7</v>
          </cell>
          <cell r="P31">
            <v>7</v>
          </cell>
          <cell r="Q31">
            <v>13</v>
          </cell>
          <cell r="R31">
            <v>3</v>
          </cell>
          <cell r="S31">
            <v>68</v>
          </cell>
          <cell r="T31">
            <v>0</v>
          </cell>
          <cell r="U31">
            <v>68</v>
          </cell>
          <cell r="V31">
            <v>173</v>
          </cell>
          <cell r="W31" t="str">
            <v>대표자의 경험과 전문성은 일부 확인은 되었으나 관련 데이터의 수집 방법 및 사업화를 위한 해외 시장 진출에 대한 구체성이 다소 부족해 보임.</v>
          </cell>
        </row>
        <row r="32">
          <cell r="B32">
            <v>20439979</v>
          </cell>
          <cell r="C32" t="str">
            <v>지역기반</v>
          </cell>
          <cell r="D32" t="str">
            <v>정보ㆍ통신3</v>
          </cell>
          <cell r="E32" t="str">
            <v>상권 기반 약국아이템 수요 조사 플랫폼</v>
          </cell>
          <cell r="F32" t="str">
            <v>0</v>
          </cell>
          <cell r="G32" t="str">
            <v>0</v>
          </cell>
          <cell r="H32" t="str">
            <v>예비</v>
          </cell>
          <cell r="I32" t="str">
            <v>청년</v>
          </cell>
          <cell r="J32">
            <v>0</v>
          </cell>
          <cell r="K32">
            <v>7</v>
          </cell>
          <cell r="L32">
            <v>7</v>
          </cell>
          <cell r="M32">
            <v>12</v>
          </cell>
          <cell r="N32">
            <v>12</v>
          </cell>
          <cell r="O32">
            <v>7</v>
          </cell>
          <cell r="P32">
            <v>7</v>
          </cell>
          <cell r="Q32">
            <v>14</v>
          </cell>
          <cell r="R32">
            <v>4</v>
          </cell>
          <cell r="S32">
            <v>70</v>
          </cell>
          <cell r="T32">
            <v>0</v>
          </cell>
          <cell r="U32">
            <v>70</v>
          </cell>
          <cell r="V32">
            <v>157</v>
          </cell>
          <cell r="W32" t="str">
            <v>변리사 및 약사의 경험을 기반으로 창업 아이템 배경과 목적은 비교적 명확하게 제시하였으나 사업화 전략 제시는 다소 부족해 보임.</v>
          </cell>
        </row>
        <row r="33">
          <cell r="B33">
            <v>20415363</v>
          </cell>
          <cell r="C33" t="str">
            <v>지역기반</v>
          </cell>
          <cell r="D33" t="str">
            <v>정보ㆍ통신3</v>
          </cell>
          <cell r="E33" t="str">
            <v>AI 체형 분석 기반 핏 예측 및 가상 시착 기능이 적용된 패션 커머스 플랫폼</v>
          </cell>
          <cell r="F33" t="str">
            <v>0</v>
          </cell>
          <cell r="G33" t="str">
            <v>0</v>
          </cell>
          <cell r="H33" t="str">
            <v>예비</v>
          </cell>
          <cell r="I33" t="str">
            <v>청년</v>
          </cell>
          <cell r="J33">
            <v>0</v>
          </cell>
          <cell r="K33">
            <v>7</v>
          </cell>
          <cell r="L33">
            <v>7</v>
          </cell>
          <cell r="M33">
            <v>12</v>
          </cell>
          <cell r="N33">
            <v>12</v>
          </cell>
          <cell r="O33">
            <v>6</v>
          </cell>
          <cell r="P33">
            <v>6</v>
          </cell>
          <cell r="Q33">
            <v>13</v>
          </cell>
          <cell r="R33">
            <v>2</v>
          </cell>
          <cell r="S33">
            <v>65</v>
          </cell>
          <cell r="T33">
            <v>0</v>
          </cell>
          <cell r="U33">
            <v>65</v>
          </cell>
          <cell r="V33">
            <v>193</v>
          </cell>
          <cell r="W33" t="str">
            <v>창업 아이템 개발 배경과 목적은 비교적 명확하게 기술되어 있으나 기술우위를 위한 경쟁사 분석과 협약 기간내 고용항출에 대한 내용은 다소 부족해 보임.</v>
          </cell>
        </row>
        <row r="34">
          <cell r="B34">
            <v>20426472</v>
          </cell>
          <cell r="C34" t="str">
            <v>지역기반</v>
          </cell>
          <cell r="D34" t="str">
            <v>정보ㆍ통신3</v>
          </cell>
          <cell r="E34" t="str">
            <v>3000원으로 전자레인지 불균일 가열 해결및 효율을 위한 역산란 제어 모듈</v>
          </cell>
          <cell r="F34" t="str">
            <v>0</v>
          </cell>
          <cell r="G34" t="str">
            <v>0</v>
          </cell>
          <cell r="H34" t="str">
            <v>예비</v>
          </cell>
          <cell r="I34" t="str">
            <v>청년</v>
          </cell>
          <cell r="J34">
            <v>0</v>
          </cell>
          <cell r="K34">
            <v>8</v>
          </cell>
          <cell r="L34">
            <v>8</v>
          </cell>
          <cell r="M34">
            <v>12</v>
          </cell>
          <cell r="N34">
            <v>13</v>
          </cell>
          <cell r="O34">
            <v>7</v>
          </cell>
          <cell r="P34">
            <v>7</v>
          </cell>
          <cell r="Q34">
            <v>14</v>
          </cell>
          <cell r="R34">
            <v>3</v>
          </cell>
          <cell r="S34">
            <v>72</v>
          </cell>
          <cell r="T34">
            <v>0</v>
          </cell>
          <cell r="U34">
            <v>72</v>
          </cell>
          <cell r="V34">
            <v>143</v>
          </cell>
          <cell r="W34" t="str">
            <v>아이템의 핵심기능과 활용방안이 구체적으로 기술되어 있으나 관련 데이터 수집 방안 및 시제품 제작에 대한 내용 구체성이 부족해 보임.</v>
          </cell>
        </row>
        <row r="35">
          <cell r="B35">
            <v>20422751</v>
          </cell>
          <cell r="C35" t="str">
            <v>지역기반</v>
          </cell>
          <cell r="D35" t="str">
            <v>정보ㆍ통신3</v>
          </cell>
          <cell r="E35" t="str">
            <v>생성형 AI 기반 다국어 멀티포맷 콘텐츠 스튜디오 '루멘'</v>
          </cell>
          <cell r="F35" t="str">
            <v>0</v>
          </cell>
          <cell r="G35" t="str">
            <v>0</v>
          </cell>
          <cell r="H35" t="str">
            <v>예비</v>
          </cell>
          <cell r="I35" t="str">
            <v>중장년</v>
          </cell>
          <cell r="J35">
            <v>0</v>
          </cell>
          <cell r="K35">
            <v>7</v>
          </cell>
          <cell r="L35">
            <v>7</v>
          </cell>
          <cell r="M35">
            <v>12</v>
          </cell>
          <cell r="N35">
            <v>12</v>
          </cell>
          <cell r="O35">
            <v>7</v>
          </cell>
          <cell r="P35">
            <v>7</v>
          </cell>
          <cell r="Q35">
            <v>13</v>
          </cell>
          <cell r="R35">
            <v>3</v>
          </cell>
          <cell r="S35">
            <v>68</v>
          </cell>
          <cell r="T35">
            <v>0</v>
          </cell>
          <cell r="U35">
            <v>68</v>
          </cell>
          <cell r="V35">
            <v>173</v>
          </cell>
          <cell r="W35" t="str">
            <v>비즈니스 모델 등 사업화 관련 내용은 기술이 되어 있으나 사업화를 위한 차별화 전략 및 협약 기간내 인력 채용에 대한 내용은 부족해 보임.</v>
          </cell>
        </row>
        <row r="36">
          <cell r="B36">
            <v>20415297</v>
          </cell>
          <cell r="C36" t="str">
            <v>지역기반</v>
          </cell>
          <cell r="D36" t="str">
            <v>정보ㆍ통신3</v>
          </cell>
          <cell r="E36" t="str">
            <v>AI 기반 글로벌 유통 자동화 시스템</v>
          </cell>
          <cell r="F36" t="str">
            <v>0</v>
          </cell>
          <cell r="G36" t="str">
            <v>0</v>
          </cell>
          <cell r="H36" t="str">
            <v>예비</v>
          </cell>
          <cell r="I36" t="str">
            <v>중장년</v>
          </cell>
          <cell r="J36">
            <v>0</v>
          </cell>
          <cell r="K36">
            <v>7</v>
          </cell>
          <cell r="L36">
            <v>7</v>
          </cell>
          <cell r="M36">
            <v>12</v>
          </cell>
          <cell r="N36">
            <v>12</v>
          </cell>
          <cell r="O36">
            <v>7</v>
          </cell>
          <cell r="P36">
            <v>6</v>
          </cell>
          <cell r="Q36">
            <v>13</v>
          </cell>
          <cell r="R36">
            <v>3</v>
          </cell>
          <cell r="S36">
            <v>67</v>
          </cell>
          <cell r="T36">
            <v>0</v>
          </cell>
          <cell r="U36">
            <v>67</v>
          </cell>
          <cell r="V36">
            <v>185</v>
          </cell>
          <cell r="W36" t="str">
            <v>고객 및 수익 확보 방안에 대해 제시는 하고 있으나 사업화를 위한 해외 진출 방안은 다소 구체성이 부족해 보임.</v>
          </cell>
        </row>
        <row r="37">
          <cell r="B37">
            <v>20424672</v>
          </cell>
          <cell r="C37" t="str">
            <v>지역기반</v>
          </cell>
          <cell r="D37" t="str">
            <v>정보ㆍ통신3</v>
          </cell>
          <cell r="E37" t="str">
            <v>MOVE RE</v>
          </cell>
          <cell r="F37" t="str">
            <v>0</v>
          </cell>
          <cell r="G37" t="str">
            <v>0</v>
          </cell>
          <cell r="H37" t="str">
            <v>예비</v>
          </cell>
          <cell r="I37" t="str">
            <v>청년</v>
          </cell>
          <cell r="J37">
            <v>0</v>
          </cell>
          <cell r="K37">
            <v>7</v>
          </cell>
          <cell r="L37">
            <v>7</v>
          </cell>
          <cell r="M37">
            <v>12</v>
          </cell>
          <cell r="N37">
            <v>12</v>
          </cell>
          <cell r="O37">
            <v>7</v>
          </cell>
          <cell r="P37">
            <v>7</v>
          </cell>
          <cell r="Q37">
            <v>13</v>
          </cell>
          <cell r="R37">
            <v>3</v>
          </cell>
          <cell r="S37">
            <v>68</v>
          </cell>
          <cell r="T37">
            <v>2</v>
          </cell>
          <cell r="U37">
            <v>70</v>
          </cell>
          <cell r="V37">
            <v>157</v>
          </cell>
          <cell r="W37" t="str">
            <v>대표자의 관련 경험과 전문성은 일정 부문 확인됨. 다만 경쟁사 분석이 다소 부족하여 기술 차별화를 판단하기에 다소 어려움이 있음.</v>
          </cell>
        </row>
        <row r="38">
          <cell r="B38">
            <v>20399536</v>
          </cell>
          <cell r="C38" t="str">
            <v>지역기반</v>
          </cell>
          <cell r="D38" t="str">
            <v>정보ㆍ통신3</v>
          </cell>
          <cell r="E38" t="str">
            <v>웹에서 디자인하고 실시간으로 주문하는 레터링 케이크 플랫폼 ‘케끄’</v>
          </cell>
          <cell r="F38" t="str">
            <v>0</v>
          </cell>
          <cell r="G38" t="str">
            <v>0</v>
          </cell>
          <cell r="H38" t="str">
            <v>예비</v>
          </cell>
          <cell r="I38" t="str">
            <v>청년</v>
          </cell>
          <cell r="J38">
            <v>0</v>
          </cell>
          <cell r="K38">
            <v>9</v>
          </cell>
          <cell r="L38">
            <v>9</v>
          </cell>
          <cell r="M38">
            <v>17</v>
          </cell>
          <cell r="N38">
            <v>17</v>
          </cell>
          <cell r="O38">
            <v>9</v>
          </cell>
          <cell r="P38">
            <v>9</v>
          </cell>
          <cell r="Q38">
            <v>14</v>
          </cell>
          <cell r="R38">
            <v>3</v>
          </cell>
          <cell r="S38">
            <v>87</v>
          </cell>
          <cell r="T38">
            <v>0</v>
          </cell>
          <cell r="U38">
            <v>87</v>
          </cell>
          <cell r="V38">
            <v>19</v>
          </cell>
          <cell r="W38" t="str">
            <v>협약 기간내 구체적인 실행방안을 제시하고 있으며 차별화를 가진 고도화 계획을 제시함.</v>
          </cell>
        </row>
        <row r="39">
          <cell r="B39">
            <v>20413721</v>
          </cell>
          <cell r="C39" t="str">
            <v>지역기반</v>
          </cell>
          <cell r="D39" t="str">
            <v>정보ㆍ통신3</v>
          </cell>
          <cell r="E39" t="str">
            <v>실사 촬영 소스 기반 AI 비디오 생성 기술이 적용된, 예산 30% 절감 및 하이엔드 시네마틱 CG 혜택을 제공하는 B2G B2B 맞춤형 영상 제작 서비스</v>
          </cell>
          <cell r="F39" t="str">
            <v>0</v>
          </cell>
          <cell r="G39" t="str">
            <v>0</v>
          </cell>
          <cell r="H39" t="str">
            <v>예비</v>
          </cell>
          <cell r="I39" t="str">
            <v>청년</v>
          </cell>
          <cell r="J39">
            <v>0</v>
          </cell>
          <cell r="K39">
            <v>7</v>
          </cell>
          <cell r="L39">
            <v>7</v>
          </cell>
          <cell r="M39">
            <v>12</v>
          </cell>
          <cell r="N39">
            <v>12</v>
          </cell>
          <cell r="O39">
            <v>7</v>
          </cell>
          <cell r="P39">
            <v>7</v>
          </cell>
          <cell r="Q39">
            <v>13</v>
          </cell>
          <cell r="R39">
            <v>3</v>
          </cell>
          <cell r="S39">
            <v>68</v>
          </cell>
          <cell r="T39">
            <v>0</v>
          </cell>
          <cell r="U39">
            <v>68</v>
          </cell>
          <cell r="V39">
            <v>173</v>
          </cell>
          <cell r="W39" t="str">
            <v>아이템의 개발 배경과 목적이 비교적 명확하게 제시는 되어 있으나 사업화를 위한 전략은 다소 부족해 보임.</v>
          </cell>
        </row>
        <row r="40">
          <cell r="B40">
            <v>20422239</v>
          </cell>
          <cell r="C40" t="str">
            <v>지역기반</v>
          </cell>
          <cell r="D40" t="str">
            <v>정보ㆍ통신3</v>
          </cell>
          <cell r="E40" t="str">
            <v>AI 주도 게임 개발·운영 자동화 시스템 및 이를 활용한 게임 시리즈</v>
          </cell>
          <cell r="F40" t="str">
            <v>0</v>
          </cell>
          <cell r="G40" t="str">
            <v>0</v>
          </cell>
          <cell r="H40" t="str">
            <v>예비</v>
          </cell>
          <cell r="I40" t="str">
            <v>청년</v>
          </cell>
          <cell r="J40">
            <v>0</v>
          </cell>
          <cell r="K40">
            <v>7</v>
          </cell>
          <cell r="L40">
            <v>7</v>
          </cell>
          <cell r="M40">
            <v>12</v>
          </cell>
          <cell r="N40">
            <v>12</v>
          </cell>
          <cell r="O40">
            <v>6</v>
          </cell>
          <cell r="P40">
            <v>6</v>
          </cell>
          <cell r="Q40">
            <v>13</v>
          </cell>
          <cell r="R40">
            <v>3</v>
          </cell>
          <cell r="S40">
            <v>66</v>
          </cell>
          <cell r="T40">
            <v>0</v>
          </cell>
          <cell r="U40">
            <v>66</v>
          </cell>
          <cell r="V40">
            <v>188</v>
          </cell>
          <cell r="W40" t="str">
            <v>창업 아이템 개발과 관려하여 외부 네트워크 방안은 제시하였으나 협약기간내 인력 구성 및 사업화 전략에 대한 내용은 다소 부족해 보임.</v>
          </cell>
        </row>
        <row r="41">
          <cell r="B41">
            <v>20428575</v>
          </cell>
          <cell r="C41" t="str">
            <v>지역기반</v>
          </cell>
          <cell r="D41" t="str">
            <v>정보ㆍ통신3</v>
          </cell>
          <cell r="E41" t="str">
            <v>AI 기술이 적용된 통합 업무관리 기능의 여행 랜드사  운영 효율화를 제공하는 SaaS 플랫폼</v>
          </cell>
          <cell r="F41" t="str">
            <v>0</v>
          </cell>
          <cell r="G41" t="str">
            <v>0</v>
          </cell>
          <cell r="H41" t="str">
            <v>예비</v>
          </cell>
          <cell r="I41" t="str">
            <v>청년</v>
          </cell>
          <cell r="J41">
            <v>0</v>
          </cell>
          <cell r="K41">
            <v>7</v>
          </cell>
          <cell r="L41">
            <v>7</v>
          </cell>
          <cell r="M41">
            <v>12</v>
          </cell>
          <cell r="N41">
            <v>12</v>
          </cell>
          <cell r="O41">
            <v>7</v>
          </cell>
          <cell r="P41">
            <v>7</v>
          </cell>
          <cell r="Q41">
            <v>13</v>
          </cell>
          <cell r="R41">
            <v>3</v>
          </cell>
          <cell r="S41">
            <v>68</v>
          </cell>
          <cell r="T41">
            <v>0</v>
          </cell>
          <cell r="U41">
            <v>68</v>
          </cell>
          <cell r="V41">
            <v>173</v>
          </cell>
          <cell r="W41" t="str">
            <v>사업추진을 위한 단계별 투자 계획을 제시하고 있으나 사업화를 위한 경쟁사에 대한 기술우위 내용은 다소 부족해 보임.</v>
          </cell>
        </row>
        <row r="42">
          <cell r="B42">
            <v>20426287</v>
          </cell>
          <cell r="C42" t="str">
            <v>지역기반</v>
          </cell>
          <cell r="D42" t="str">
            <v>정보ㆍ통신3</v>
          </cell>
          <cell r="E42" t="str">
            <v>탭키(TAPKEY)</v>
          </cell>
          <cell r="F42" t="str">
            <v>0</v>
          </cell>
          <cell r="G42" t="str">
            <v>0</v>
          </cell>
          <cell r="H42" t="str">
            <v>예비</v>
          </cell>
          <cell r="I42" t="str">
            <v>청년</v>
          </cell>
          <cell r="J42">
            <v>0</v>
          </cell>
          <cell r="K42">
            <v>7</v>
          </cell>
          <cell r="L42">
            <v>7</v>
          </cell>
          <cell r="M42">
            <v>12</v>
          </cell>
          <cell r="N42">
            <v>12</v>
          </cell>
          <cell r="O42">
            <v>6</v>
          </cell>
          <cell r="P42">
            <v>6</v>
          </cell>
          <cell r="Q42">
            <v>12</v>
          </cell>
          <cell r="R42">
            <v>2</v>
          </cell>
          <cell r="S42">
            <v>64</v>
          </cell>
          <cell r="T42">
            <v>2</v>
          </cell>
          <cell r="U42">
            <v>66</v>
          </cell>
          <cell r="V42">
            <v>188</v>
          </cell>
          <cell r="W42" t="str">
            <v>창업 아이템의 개발 배경과 개발에 내용은 비교적 명확하나 사업화 차별화 계획 내용과 협약기간내 고용 계약에 대한 내용은 다소 부족해 보임.</v>
          </cell>
        </row>
        <row r="43">
          <cell r="B43">
            <v>20426465</v>
          </cell>
          <cell r="C43" t="str">
            <v>지역기반</v>
          </cell>
          <cell r="D43" t="str">
            <v>정보ㆍ통신3</v>
          </cell>
          <cell r="E43" t="str">
            <v>AI 기반 업종별 수익 구조를 반영한 실시간 순이익 분석과 지출 행동 교정을 통해 사업자의 숨은 이익을 발굴하고 확보하는 경영·재무 코칭 솔루션, 비즈캐스터(BIZCASTER)</v>
          </cell>
          <cell r="F43" t="str">
            <v>0</v>
          </cell>
          <cell r="G43" t="str">
            <v>0</v>
          </cell>
          <cell r="H43" t="str">
            <v>예비</v>
          </cell>
          <cell r="I43" t="str">
            <v>청년</v>
          </cell>
          <cell r="J43">
            <v>0</v>
          </cell>
          <cell r="K43">
            <v>8</v>
          </cell>
          <cell r="L43">
            <v>8</v>
          </cell>
          <cell r="M43">
            <v>16</v>
          </cell>
          <cell r="N43">
            <v>16</v>
          </cell>
          <cell r="O43">
            <v>8</v>
          </cell>
          <cell r="P43">
            <v>8</v>
          </cell>
          <cell r="Q43">
            <v>13</v>
          </cell>
          <cell r="R43">
            <v>3</v>
          </cell>
          <cell r="S43">
            <v>80</v>
          </cell>
          <cell r="T43">
            <v>2</v>
          </cell>
          <cell r="U43">
            <v>82</v>
          </cell>
          <cell r="V43">
            <v>37</v>
          </cell>
          <cell r="W43" t="str">
            <v>협약 기간내 고용계획을 가지고 있으며 경쟁사 분석을 통한 기능을 제시하고 있음. 다만 향후 수익과 연계될 수 있는 가능성에 대해 일부 검토가 필요해 보임.</v>
          </cell>
        </row>
        <row r="44">
          <cell r="B44">
            <v>20426088</v>
          </cell>
          <cell r="C44" t="str">
            <v>지역기반</v>
          </cell>
          <cell r="D44" t="str">
            <v>정보ㆍ통신3</v>
          </cell>
          <cell r="E44" t="str">
            <v>팬덤 참여형 Multi-modal AI 아이돌 서바이벌 스트리밍 플랫폼 “ERROR404”</v>
          </cell>
          <cell r="F44" t="str">
            <v>0</v>
          </cell>
          <cell r="G44" t="str">
            <v>0</v>
          </cell>
          <cell r="H44" t="str">
            <v>예비</v>
          </cell>
          <cell r="I44" t="str">
            <v>중장년</v>
          </cell>
          <cell r="J44">
            <v>0</v>
          </cell>
          <cell r="K44">
            <v>8</v>
          </cell>
          <cell r="L44">
            <v>8</v>
          </cell>
          <cell r="M44">
            <v>15</v>
          </cell>
          <cell r="N44">
            <v>15</v>
          </cell>
          <cell r="O44">
            <v>8</v>
          </cell>
          <cell r="P44">
            <v>8</v>
          </cell>
          <cell r="Q44">
            <v>14</v>
          </cell>
          <cell r="R44">
            <v>3</v>
          </cell>
          <cell r="S44">
            <v>79</v>
          </cell>
          <cell r="T44">
            <v>0</v>
          </cell>
          <cell r="U44">
            <v>79</v>
          </cell>
          <cell r="V44">
            <v>70</v>
          </cell>
          <cell r="W44" t="str">
            <v>데표자의 관련 경험과 전문성은 일부분 확인이 되었고 협약 기간내 핵심 기능 고도화에 대한 내용을 제시하고 있으나 사업화에 대한 구체성은 다소 부족해 보임.</v>
          </cell>
        </row>
        <row r="45">
          <cell r="B45">
            <v>20407993</v>
          </cell>
          <cell r="C45" t="str">
            <v>지역기반</v>
          </cell>
          <cell r="D45" t="str">
            <v>정보ㆍ통신3</v>
          </cell>
          <cell r="E45" t="str">
            <v>AI 대화 기반 요양시설 입소자 상태 관리 및 돌봄 인력 리포트 자동화 솔루션 개발</v>
          </cell>
          <cell r="F45" t="str">
            <v>0</v>
          </cell>
          <cell r="G45" t="str">
            <v>0</v>
          </cell>
          <cell r="H45" t="str">
            <v>예비</v>
          </cell>
          <cell r="I45" t="str">
            <v>청년</v>
          </cell>
          <cell r="J45">
            <v>0</v>
          </cell>
          <cell r="K45">
            <v>8</v>
          </cell>
          <cell r="L45">
            <v>8</v>
          </cell>
          <cell r="M45">
            <v>16</v>
          </cell>
          <cell r="N45">
            <v>16</v>
          </cell>
          <cell r="O45">
            <v>8</v>
          </cell>
          <cell r="P45">
            <v>8</v>
          </cell>
          <cell r="Q45">
            <v>14</v>
          </cell>
          <cell r="R45">
            <v>3</v>
          </cell>
          <cell r="S45">
            <v>81</v>
          </cell>
          <cell r="T45">
            <v>0</v>
          </cell>
          <cell r="U45">
            <v>81</v>
          </cell>
          <cell r="V45">
            <v>49</v>
          </cell>
          <cell r="W45" t="str">
            <v>경쟁사 분석을 통한 아이템의 차별화를 제시하였으며 협약기간내 고용계획을 가지고 있고 협력기업을 통한 매출 계획을 제시하고 있음.</v>
          </cell>
        </row>
        <row r="46">
          <cell r="B46">
            <v>20428806</v>
          </cell>
          <cell r="C46" t="str">
            <v>지역기반</v>
          </cell>
          <cell r="D46" t="str">
            <v>정보ㆍ통신3</v>
          </cell>
          <cell r="E46" t="str">
            <v>배우닷(LearnDot)</v>
          </cell>
          <cell r="F46" t="str">
            <v>0</v>
          </cell>
          <cell r="G46" t="str">
            <v>0</v>
          </cell>
          <cell r="H46" t="str">
            <v>예비</v>
          </cell>
          <cell r="I46" t="str">
            <v>청년</v>
          </cell>
          <cell r="J46">
            <v>0</v>
          </cell>
          <cell r="K46">
            <v>8</v>
          </cell>
          <cell r="L46">
            <v>8</v>
          </cell>
          <cell r="M46">
            <v>15</v>
          </cell>
          <cell r="N46">
            <v>15</v>
          </cell>
          <cell r="O46">
            <v>8</v>
          </cell>
          <cell r="P46">
            <v>8</v>
          </cell>
          <cell r="Q46">
            <v>13</v>
          </cell>
          <cell r="R46">
            <v>3</v>
          </cell>
          <cell r="S46">
            <v>78</v>
          </cell>
          <cell r="T46">
            <v>0</v>
          </cell>
          <cell r="U46">
            <v>78</v>
          </cell>
          <cell r="V46">
            <v>79</v>
          </cell>
          <cell r="W46" t="str">
            <v>저작권 등록으로 기술보호계획을 가지고 있으며 경쟁사 분석을 통해 기술우위를 제시하고 있음. 다만 사업화를 위한 구체적인 내용이 다소 부족해 보임.</v>
          </cell>
        </row>
        <row r="47">
          <cell r="B47">
            <v>20414823</v>
          </cell>
          <cell r="C47" t="str">
            <v>지역기반</v>
          </cell>
          <cell r="D47" t="str">
            <v>정보ㆍ통신3</v>
          </cell>
          <cell r="E47" t="str">
            <v>스크린골프 소상공인의 고객 데이터 기반 CRM·예약·매출경영 통합 플랫폼</v>
          </cell>
          <cell r="F47" t="str">
            <v>0</v>
          </cell>
          <cell r="G47" t="str">
            <v>0</v>
          </cell>
          <cell r="H47" t="str">
            <v>예비</v>
          </cell>
          <cell r="I47" t="str">
            <v>중장년</v>
          </cell>
          <cell r="J47">
            <v>0</v>
          </cell>
          <cell r="K47">
            <v>7</v>
          </cell>
          <cell r="L47">
            <v>7</v>
          </cell>
          <cell r="M47">
            <v>13</v>
          </cell>
          <cell r="N47">
            <v>13</v>
          </cell>
          <cell r="O47">
            <v>7</v>
          </cell>
          <cell r="P47">
            <v>7</v>
          </cell>
          <cell r="Q47">
            <v>13</v>
          </cell>
          <cell r="R47">
            <v>2</v>
          </cell>
          <cell r="S47">
            <v>69</v>
          </cell>
          <cell r="T47">
            <v>0</v>
          </cell>
          <cell r="U47">
            <v>69</v>
          </cell>
          <cell r="V47">
            <v>165</v>
          </cell>
          <cell r="W47" t="str">
            <v>창업 아이템에 대한 프로로 타입이 개발(90%)은 되어 있음. 다만 사업화를 위한 구제적인 전략 방안이 다소 부족해 보임.</v>
          </cell>
        </row>
        <row r="48">
          <cell r="B48">
            <v>20439498</v>
          </cell>
          <cell r="C48" t="str">
            <v>지역기반</v>
          </cell>
          <cell r="D48" t="str">
            <v>정보ㆍ통신3</v>
          </cell>
          <cell r="E48" t="str">
            <v>한국어 교원 피드백 결합형 AI 실전 말하기 한국어 학습 서비스</v>
          </cell>
          <cell r="F48" t="str">
            <v>0</v>
          </cell>
          <cell r="G48" t="str">
            <v>0</v>
          </cell>
          <cell r="H48" t="str">
            <v>예비</v>
          </cell>
          <cell r="I48" t="str">
            <v>청년</v>
          </cell>
          <cell r="J48">
            <v>0</v>
          </cell>
          <cell r="K48">
            <v>7</v>
          </cell>
          <cell r="L48">
            <v>7</v>
          </cell>
          <cell r="M48">
            <v>13</v>
          </cell>
          <cell r="N48">
            <v>13</v>
          </cell>
          <cell r="O48">
            <v>7</v>
          </cell>
          <cell r="P48">
            <v>7</v>
          </cell>
          <cell r="Q48">
            <v>13</v>
          </cell>
          <cell r="R48">
            <v>3</v>
          </cell>
          <cell r="S48">
            <v>70</v>
          </cell>
          <cell r="T48">
            <v>0</v>
          </cell>
          <cell r="U48">
            <v>70</v>
          </cell>
          <cell r="V48">
            <v>157</v>
          </cell>
          <cell r="W48" t="str">
            <v>대표자의 관련 경험과 전문성은 일정 부문 확인됨. 다만 매출 발생 경로와 시장 진입의 전략의 대한 구체성은 다소 부족해 보임.</v>
          </cell>
        </row>
        <row r="49">
          <cell r="B49">
            <v>20429950</v>
          </cell>
          <cell r="C49" t="str">
            <v>지역기반</v>
          </cell>
          <cell r="D49" t="str">
            <v>정보ㆍ통신3</v>
          </cell>
          <cell r="E49" t="str">
            <v>우울 불안 장애 완화를 위한 온라인 AI 생각 훈련 프로그램 ‘가짜 생각’</v>
          </cell>
          <cell r="F49" t="str">
            <v>0</v>
          </cell>
          <cell r="G49" t="str">
            <v>0</v>
          </cell>
          <cell r="H49" t="str">
            <v>예비</v>
          </cell>
          <cell r="I49" t="str">
            <v>중장년</v>
          </cell>
          <cell r="J49">
            <v>0</v>
          </cell>
          <cell r="K49">
            <v>8</v>
          </cell>
          <cell r="L49">
            <v>8</v>
          </cell>
          <cell r="M49">
            <v>15</v>
          </cell>
          <cell r="N49">
            <v>15</v>
          </cell>
          <cell r="O49">
            <v>8</v>
          </cell>
          <cell r="P49">
            <v>8</v>
          </cell>
          <cell r="Q49">
            <v>13</v>
          </cell>
          <cell r="R49">
            <v>3</v>
          </cell>
          <cell r="S49">
            <v>78</v>
          </cell>
          <cell r="T49">
            <v>0</v>
          </cell>
          <cell r="U49">
            <v>78</v>
          </cell>
          <cell r="V49">
            <v>79</v>
          </cell>
          <cell r="W49" t="str">
            <v>창업 아이템의 배경과 목적이 비교적 명확하게 기술되어 있음. 협약 기간내 서비스 운영에 대한 인력확보 계획을 가지고 있음. 다만 사업화를 위한 구체성은 다소 부족해 보임.</v>
          </cell>
        </row>
        <row r="50">
          <cell r="B50">
            <v>20431925</v>
          </cell>
          <cell r="C50" t="str">
            <v>지역기반</v>
          </cell>
          <cell r="D50" t="str">
            <v>정보ㆍ통신3</v>
          </cell>
          <cell r="E50" t="str">
            <v>Enterprise AI Hub</v>
          </cell>
          <cell r="F50" t="str">
            <v>0</v>
          </cell>
          <cell r="G50" t="str">
            <v>0</v>
          </cell>
          <cell r="H50" t="str">
            <v>예비</v>
          </cell>
          <cell r="I50" t="str">
            <v>청년</v>
          </cell>
          <cell r="J50">
            <v>0</v>
          </cell>
          <cell r="K50">
            <v>7</v>
          </cell>
          <cell r="L50">
            <v>7</v>
          </cell>
          <cell r="M50">
            <v>13</v>
          </cell>
          <cell r="N50">
            <v>13</v>
          </cell>
          <cell r="O50">
            <v>8</v>
          </cell>
          <cell r="P50">
            <v>8</v>
          </cell>
          <cell r="Q50">
            <v>13</v>
          </cell>
          <cell r="R50">
            <v>3</v>
          </cell>
          <cell r="S50">
            <v>72</v>
          </cell>
          <cell r="T50">
            <v>2</v>
          </cell>
          <cell r="U50">
            <v>74</v>
          </cell>
          <cell r="V50">
            <v>123</v>
          </cell>
          <cell r="W50" t="str">
            <v>대표자의 관련 경험과 전문성은 일정 부문 확인됨. 다만 차별성이 기술우위로 연결되어 사업화까지 연결되는 근거는 다소 부족해 보임.</v>
          </cell>
        </row>
        <row r="51">
          <cell r="B51">
            <v>20415825</v>
          </cell>
          <cell r="C51" t="str">
            <v>지역기반</v>
          </cell>
          <cell r="D51" t="str">
            <v>정보ㆍ통신3</v>
          </cell>
          <cell r="E51" t="str">
            <v>위성·공공데이터 기반 도시 열환경 위험 분석 및 정책 의사결정 지원 플랫폼 “HeatTwin”</v>
          </cell>
          <cell r="F51" t="str">
            <v>0</v>
          </cell>
          <cell r="G51" t="str">
            <v>0</v>
          </cell>
          <cell r="H51" t="str">
            <v>예비</v>
          </cell>
          <cell r="I51" t="str">
            <v>중장년</v>
          </cell>
          <cell r="J51">
            <v>0</v>
          </cell>
          <cell r="K51">
            <v>7</v>
          </cell>
          <cell r="L51">
            <v>7</v>
          </cell>
          <cell r="M51">
            <v>14</v>
          </cell>
          <cell r="N51">
            <v>14</v>
          </cell>
          <cell r="O51">
            <v>7</v>
          </cell>
          <cell r="P51">
            <v>7</v>
          </cell>
          <cell r="Q51">
            <v>13</v>
          </cell>
          <cell r="R51">
            <v>3</v>
          </cell>
          <cell r="S51">
            <v>72</v>
          </cell>
          <cell r="T51">
            <v>0</v>
          </cell>
          <cell r="U51">
            <v>72</v>
          </cell>
          <cell r="V51">
            <v>143</v>
          </cell>
          <cell r="W51" t="str">
            <v>창업아이템의 개발 배경과 목적이 비교적 명확하게 제시되어 있음. 다만 관련 데이터 수집 방법에 대한 내용이 다소 부족해 보이며 지자체 제안을 위한 사업화 계획이 다소 부족해 보임.</v>
          </cell>
        </row>
        <row r="52">
          <cell r="B52">
            <v>20426432</v>
          </cell>
          <cell r="C52" t="str">
            <v>지역기반</v>
          </cell>
          <cell r="D52" t="str">
            <v>정보ㆍ통신3</v>
          </cell>
          <cell r="E52" t="str">
            <v>IoT 기반 스마트 양조 모니터링 시스템을 활용한 팹리스(Fabless) 프리미엄 전통주</v>
          </cell>
          <cell r="F52" t="str">
            <v>0</v>
          </cell>
          <cell r="G52" t="str">
            <v>0</v>
          </cell>
          <cell r="H52" t="str">
            <v>예비</v>
          </cell>
          <cell r="I52" t="str">
            <v>중장년</v>
          </cell>
          <cell r="J52">
            <v>0</v>
          </cell>
          <cell r="K52">
            <v>8</v>
          </cell>
          <cell r="L52">
            <v>8</v>
          </cell>
          <cell r="M52">
            <v>15</v>
          </cell>
          <cell r="N52">
            <v>15</v>
          </cell>
          <cell r="O52">
            <v>7</v>
          </cell>
          <cell r="P52">
            <v>7</v>
          </cell>
          <cell r="Q52">
            <v>13</v>
          </cell>
          <cell r="R52">
            <v>3</v>
          </cell>
          <cell r="S52">
            <v>76</v>
          </cell>
          <cell r="T52">
            <v>0</v>
          </cell>
          <cell r="U52">
            <v>76</v>
          </cell>
          <cell r="V52">
            <v>101</v>
          </cell>
          <cell r="W52" t="str">
            <v>스마트 양조 통합 시스템에 대한 PoC 등 계획을 기술하고 있음. 정부사업 수주를 통한 강점을 제시하고 있으나 본 아이템에 대한 수익방안(BM, 매출액 등) 제시는 다소 부족해 보임.</v>
          </cell>
        </row>
        <row r="53">
          <cell r="B53">
            <v>20431972</v>
          </cell>
          <cell r="C53" t="str">
            <v>지역기반</v>
          </cell>
          <cell r="D53" t="str">
            <v>정보ㆍ통신3</v>
          </cell>
          <cell r="E53" t="str">
            <v>ai기반 데이터 운영 인사이트 표준 기능이 포함된 소셜링 플랫폼 pook</v>
          </cell>
          <cell r="F53" t="str">
            <v>0</v>
          </cell>
          <cell r="G53" t="str">
            <v>0</v>
          </cell>
          <cell r="H53" t="str">
            <v>예비</v>
          </cell>
          <cell r="I53" t="str">
            <v>청년</v>
          </cell>
          <cell r="J53">
            <v>0</v>
          </cell>
          <cell r="K53">
            <v>7</v>
          </cell>
          <cell r="L53">
            <v>7</v>
          </cell>
          <cell r="M53">
            <v>13</v>
          </cell>
          <cell r="N53">
            <v>13</v>
          </cell>
          <cell r="O53">
            <v>7</v>
          </cell>
          <cell r="P53">
            <v>7</v>
          </cell>
          <cell r="Q53">
            <v>13</v>
          </cell>
          <cell r="R53">
            <v>3</v>
          </cell>
          <cell r="S53">
            <v>70</v>
          </cell>
          <cell r="T53">
            <v>0</v>
          </cell>
          <cell r="U53">
            <v>70</v>
          </cell>
          <cell r="V53">
            <v>157</v>
          </cell>
          <cell r="W53" t="str">
            <v>MVP 웹사이트를 출시한 상태임. 다만 경쟁사 제품에 대한 분석이 다소 부족하며 수익방안에 대한 내용도 다소 부족해 보임.</v>
          </cell>
        </row>
        <row r="54">
          <cell r="B54">
            <v>20401288</v>
          </cell>
          <cell r="C54" t="str">
            <v>지역기반</v>
          </cell>
          <cell r="D54" t="str">
            <v>정보ㆍ통신3</v>
          </cell>
          <cell r="E54" t="str">
            <v>중소 제조기업 기술자산 기반 기술질의·애로 처리시간 단축 AX 솔루션</v>
          </cell>
          <cell r="F54" t="str">
            <v>0</v>
          </cell>
          <cell r="G54" t="str">
            <v>0</v>
          </cell>
          <cell r="H54" t="str">
            <v>예비</v>
          </cell>
          <cell r="I54" t="str">
            <v>중장년</v>
          </cell>
          <cell r="J54">
            <v>0</v>
          </cell>
          <cell r="K54">
            <v>7</v>
          </cell>
          <cell r="L54">
            <v>7</v>
          </cell>
          <cell r="M54">
            <v>12</v>
          </cell>
          <cell r="N54">
            <v>12</v>
          </cell>
          <cell r="O54">
            <v>7</v>
          </cell>
          <cell r="P54">
            <v>7</v>
          </cell>
          <cell r="Q54">
            <v>13</v>
          </cell>
          <cell r="R54">
            <v>3</v>
          </cell>
          <cell r="S54">
            <v>68</v>
          </cell>
          <cell r="T54">
            <v>0</v>
          </cell>
          <cell r="U54">
            <v>68</v>
          </cell>
          <cell r="V54">
            <v>173</v>
          </cell>
          <cell r="W54" t="str">
            <v xml:space="preserve">칭업아이템의 배경과 목적이 비교적 제시가 되어 있으나 사업화와 연결되는 방안은 다소 부족해 보임. </v>
          </cell>
        </row>
        <row r="55">
          <cell r="B55">
            <v>20423878</v>
          </cell>
          <cell r="C55" t="str">
            <v>지역기반</v>
          </cell>
          <cell r="D55" t="str">
            <v>정보ㆍ통신3</v>
          </cell>
          <cell r="E55" t="str">
            <v>리플(Ripple)</v>
          </cell>
          <cell r="F55" t="str">
            <v>0</v>
          </cell>
          <cell r="G55" t="str">
            <v>0</v>
          </cell>
          <cell r="H55" t="str">
            <v>예비</v>
          </cell>
          <cell r="I55" t="str">
            <v>청년</v>
          </cell>
          <cell r="J55">
            <v>0</v>
          </cell>
          <cell r="K55">
            <v>8</v>
          </cell>
          <cell r="L55">
            <v>8</v>
          </cell>
          <cell r="M55">
            <v>17</v>
          </cell>
          <cell r="N55">
            <v>17</v>
          </cell>
          <cell r="O55">
            <v>8</v>
          </cell>
          <cell r="P55">
            <v>8</v>
          </cell>
          <cell r="Q55">
            <v>14</v>
          </cell>
          <cell r="R55">
            <v>3</v>
          </cell>
          <cell r="S55">
            <v>83</v>
          </cell>
          <cell r="T55">
            <v>0</v>
          </cell>
          <cell r="U55">
            <v>83</v>
          </cell>
          <cell r="V55">
            <v>32</v>
          </cell>
          <cell r="W55" t="str">
            <v>협약 기간내 사업화 계획이 세부적으로 기술되어 있으며 조직구성이 되어 있아 사업화 가능성을 검토한 수준이 앵호하다고 판단됨.</v>
          </cell>
        </row>
        <row r="56">
          <cell r="B56">
            <v>20423383</v>
          </cell>
          <cell r="C56" t="str">
            <v>지역기반</v>
          </cell>
          <cell r="D56" t="str">
            <v>정보ㆍ통신3</v>
          </cell>
          <cell r="E56" t="str">
            <v>일인칭(1st Person)- 고통의 원인을 이해하고 관점을 전환하는 멘탈케어 서비스</v>
          </cell>
          <cell r="F56" t="str">
            <v>0</v>
          </cell>
          <cell r="G56" t="str">
            <v>0</v>
          </cell>
          <cell r="H56" t="str">
            <v>예비</v>
          </cell>
          <cell r="I56" t="str">
            <v>중장년</v>
          </cell>
          <cell r="J56">
            <v>0</v>
          </cell>
          <cell r="K56">
            <v>7</v>
          </cell>
          <cell r="L56">
            <v>7</v>
          </cell>
          <cell r="M56">
            <v>12</v>
          </cell>
          <cell r="N56">
            <v>12</v>
          </cell>
          <cell r="O56">
            <v>7</v>
          </cell>
          <cell r="P56">
            <v>7</v>
          </cell>
          <cell r="Q56">
            <v>13</v>
          </cell>
          <cell r="R56">
            <v>3</v>
          </cell>
          <cell r="S56">
            <v>68</v>
          </cell>
          <cell r="T56">
            <v>0</v>
          </cell>
          <cell r="U56">
            <v>68</v>
          </cell>
          <cell r="V56">
            <v>173</v>
          </cell>
          <cell r="W56" t="str">
            <v>서비스 프로타입까지 개발이 되어 있으나 다만 경쟁자 분석 등을 통한 수익방안 제시가 다소 부족해 보임.</v>
          </cell>
        </row>
        <row r="57">
          <cell r="B57">
            <v>20412983</v>
          </cell>
          <cell r="C57" t="str">
            <v>지역기반</v>
          </cell>
          <cell r="D57" t="str">
            <v>정보ㆍ통신3</v>
          </cell>
          <cell r="E57" t="str">
            <v>지능형 데이터 기반의 B2B 건자재 유통 플랫폼</v>
          </cell>
          <cell r="F57" t="str">
            <v>0</v>
          </cell>
          <cell r="G57" t="str">
            <v>0</v>
          </cell>
          <cell r="H57" t="str">
            <v>예비</v>
          </cell>
          <cell r="I57" t="str">
            <v>청년</v>
          </cell>
          <cell r="J57">
            <v>0</v>
          </cell>
          <cell r="K57">
            <v>8</v>
          </cell>
          <cell r="L57">
            <v>8</v>
          </cell>
          <cell r="M57">
            <v>15</v>
          </cell>
          <cell r="N57">
            <v>15</v>
          </cell>
          <cell r="O57">
            <v>7</v>
          </cell>
          <cell r="P57">
            <v>7</v>
          </cell>
          <cell r="Q57">
            <v>13</v>
          </cell>
          <cell r="R57">
            <v>3</v>
          </cell>
          <cell r="S57">
            <v>76</v>
          </cell>
          <cell r="T57">
            <v>2</v>
          </cell>
          <cell r="U57">
            <v>78</v>
          </cell>
          <cell r="V57">
            <v>79</v>
          </cell>
          <cell r="W57" t="str">
            <v>창업 아이템과 관려내하여 경쟁사 분석 내용을 제시하고 있으나 다만 사업화와 연결될 수 있는 방안은 다소 미흡함. 협약기간내 고용인력 계획을 가지고 있음.</v>
          </cell>
        </row>
        <row r="58">
          <cell r="B58">
            <v>20431640</v>
          </cell>
          <cell r="C58" t="str">
            <v>지역기반</v>
          </cell>
          <cell r="D58" t="str">
            <v>정보ㆍ통신3</v>
          </cell>
          <cell r="E58" t="str">
            <v>HOME MEAL  : AI매칭기술이 적용된 일상 식사 공유를 통한 글로벌 소셜 다이닝 및 관계 형성 플랫폼</v>
          </cell>
          <cell r="F58" t="str">
            <v>0</v>
          </cell>
          <cell r="G58" t="str">
            <v>0</v>
          </cell>
          <cell r="H58" t="str">
            <v>예비</v>
          </cell>
          <cell r="I58" t="str">
            <v>중장년</v>
          </cell>
          <cell r="J58">
            <v>0</v>
          </cell>
          <cell r="K58">
            <v>8</v>
          </cell>
          <cell r="L58">
            <v>8</v>
          </cell>
          <cell r="M58">
            <v>15</v>
          </cell>
          <cell r="N58">
            <v>15</v>
          </cell>
          <cell r="O58">
            <v>8</v>
          </cell>
          <cell r="P58">
            <v>8</v>
          </cell>
          <cell r="Q58">
            <v>13</v>
          </cell>
          <cell r="R58">
            <v>3</v>
          </cell>
          <cell r="S58">
            <v>78</v>
          </cell>
          <cell r="T58">
            <v>0</v>
          </cell>
          <cell r="U58">
            <v>78</v>
          </cell>
          <cell r="V58">
            <v>79</v>
          </cell>
          <cell r="W58" t="str">
            <v>국내외 유사 서비스에 대한 내용을 제시히고 있음. 다만 사업화과 연결되는 BM모델 내용이 다소 구체성이 부족해 보임.</v>
          </cell>
        </row>
        <row r="59">
          <cell r="B59">
            <v>20419462</v>
          </cell>
          <cell r="C59" t="str">
            <v>지역기반</v>
          </cell>
          <cell r="D59" t="str">
            <v>정보ㆍ통신3</v>
          </cell>
          <cell r="E59" t="str">
            <v>누루구루: AI 응용 기반 차·다구 경험 서비스플랫폼형 커머스</v>
          </cell>
          <cell r="F59" t="str">
            <v>0</v>
          </cell>
          <cell r="G59" t="str">
            <v>0</v>
          </cell>
          <cell r="H59" t="str">
            <v>예비</v>
          </cell>
          <cell r="I59" t="str">
            <v>청년</v>
          </cell>
          <cell r="J59">
            <v>0</v>
          </cell>
          <cell r="K59">
            <v>7</v>
          </cell>
          <cell r="L59">
            <v>7</v>
          </cell>
          <cell r="M59">
            <v>12</v>
          </cell>
          <cell r="N59">
            <v>12</v>
          </cell>
          <cell r="O59">
            <v>6</v>
          </cell>
          <cell r="P59">
            <v>6</v>
          </cell>
          <cell r="Q59">
            <v>12</v>
          </cell>
          <cell r="R59">
            <v>3</v>
          </cell>
          <cell r="S59">
            <v>65</v>
          </cell>
          <cell r="T59">
            <v>0</v>
          </cell>
          <cell r="U59">
            <v>65</v>
          </cell>
          <cell r="V59">
            <v>193</v>
          </cell>
          <cell r="W59" t="str">
            <v>창업 이이템의 관련된 개발 배경을 제시하고 있음. 다만 수익모델 및 차별성 제시, 대표자의 역할 등 다소구체성이 부족해 보임.</v>
          </cell>
        </row>
        <row r="60">
          <cell r="B60">
            <v>20427423</v>
          </cell>
          <cell r="C60" t="str">
            <v>지역기반</v>
          </cell>
          <cell r="D60" t="str">
            <v>정보ㆍ통신3</v>
          </cell>
          <cell r="E60" t="str">
            <v xml:space="preserve">레바트(LEVART): 인바운드 관광 공급망 데이터 자산화를 위한  AI 기반 견적 자동화 및 B2B DX 통합 플랫폼 </v>
          </cell>
          <cell r="F60" t="str">
            <v>0</v>
          </cell>
          <cell r="G60" t="str">
            <v>0</v>
          </cell>
          <cell r="H60" t="str">
            <v>예비</v>
          </cell>
          <cell r="I60" t="str">
            <v>중장년</v>
          </cell>
          <cell r="J60">
            <v>0</v>
          </cell>
          <cell r="K60">
            <v>7</v>
          </cell>
          <cell r="L60">
            <v>7</v>
          </cell>
          <cell r="M60">
            <v>12</v>
          </cell>
          <cell r="N60">
            <v>12</v>
          </cell>
          <cell r="O60">
            <v>6</v>
          </cell>
          <cell r="P60">
            <v>7</v>
          </cell>
          <cell r="Q60">
            <v>12</v>
          </cell>
          <cell r="R60">
            <v>3</v>
          </cell>
          <cell r="S60">
            <v>66</v>
          </cell>
          <cell r="T60">
            <v>0</v>
          </cell>
          <cell r="U60">
            <v>66</v>
          </cell>
          <cell r="V60">
            <v>188</v>
          </cell>
          <cell r="W60" t="str">
            <v>창업 아이템의 개발 배경과 목적의 비교적 명확하게 제시하였으나 다만 현재 개발 단계와 시장 진입의 전략이 다소 부족해 보임.</v>
          </cell>
        </row>
        <row r="61">
          <cell r="B61">
            <v>20427699</v>
          </cell>
          <cell r="C61" t="str">
            <v>지역기반</v>
          </cell>
          <cell r="D61" t="str">
            <v>정보ㆍ통신3</v>
          </cell>
          <cell r="E61" t="str">
            <v>음원 표절 리스크를 해결하기 위한 AI 음원 유사도 분석 SW 개발</v>
          </cell>
          <cell r="F61" t="str">
            <v>0</v>
          </cell>
          <cell r="G61" t="str">
            <v>0</v>
          </cell>
          <cell r="H61" t="str">
            <v>예비</v>
          </cell>
          <cell r="I61" t="str">
            <v>청년</v>
          </cell>
          <cell r="J61">
            <v>0</v>
          </cell>
          <cell r="K61">
            <v>7</v>
          </cell>
          <cell r="L61">
            <v>7</v>
          </cell>
          <cell r="M61">
            <v>12</v>
          </cell>
          <cell r="N61">
            <v>12</v>
          </cell>
          <cell r="O61">
            <v>7</v>
          </cell>
          <cell r="P61">
            <v>7</v>
          </cell>
          <cell r="Q61">
            <v>13</v>
          </cell>
          <cell r="R61">
            <v>3</v>
          </cell>
          <cell r="S61">
            <v>68</v>
          </cell>
          <cell r="T61">
            <v>0</v>
          </cell>
          <cell r="U61">
            <v>68</v>
          </cell>
          <cell r="V61">
            <v>173</v>
          </cell>
          <cell r="W61" t="str">
            <v>경쟁사에 대한 분석 및 개발방향은 제시하였으나 사업화에 대한 전략방안 제시는 다소 부족해 보임.</v>
          </cell>
        </row>
        <row r="62">
          <cell r="B62">
            <v>20423222</v>
          </cell>
          <cell r="C62" t="str">
            <v>지역기반</v>
          </cell>
          <cell r="D62" t="str">
            <v>정보ㆍ통신3</v>
          </cell>
          <cell r="E62" t="str">
            <v>이메일 및 채팅 분석과 비정형 메모의 ‘AI 자동 구조화’로 업무 기획 시간을 절감하고, ‘역량 맵핑’으로 실행과 평가를 통합하는 실무자 중심의 성과관리 SaaS (B2C→B2B확장형), Growork</v>
          </cell>
          <cell r="F62" t="str">
            <v>0</v>
          </cell>
          <cell r="G62" t="str">
            <v>0</v>
          </cell>
          <cell r="H62" t="str">
            <v>예비</v>
          </cell>
          <cell r="I62" t="str">
            <v>청년</v>
          </cell>
          <cell r="J62">
            <v>0</v>
          </cell>
          <cell r="K62">
            <v>8</v>
          </cell>
          <cell r="L62">
            <v>8</v>
          </cell>
          <cell r="M62">
            <v>15</v>
          </cell>
          <cell r="N62">
            <v>15</v>
          </cell>
          <cell r="O62">
            <v>7</v>
          </cell>
          <cell r="P62">
            <v>7</v>
          </cell>
          <cell r="Q62">
            <v>13</v>
          </cell>
          <cell r="R62">
            <v>3</v>
          </cell>
          <cell r="S62">
            <v>76</v>
          </cell>
          <cell r="T62">
            <v>2</v>
          </cell>
          <cell r="U62">
            <v>78</v>
          </cell>
          <cell r="V62">
            <v>79</v>
          </cell>
          <cell r="W62" t="str">
            <v>창업 아이템과 관련하여 협약 기간내 서비스 안정화, 모바일 앱 개발이 가능하다고 제시하었음. 디민 시장진입 전략의 구체성은 다소 부족해 보임.</v>
          </cell>
        </row>
        <row r="63">
          <cell r="B63">
            <v>20406311</v>
          </cell>
          <cell r="C63" t="str">
            <v>지역기반</v>
          </cell>
          <cell r="D63" t="str">
            <v>정보ㆍ통신3</v>
          </cell>
          <cell r="E63" t="str">
            <v>AI 성분 분석 기술이 적용된 반려묘 맞춤 사료/간식 큐레이션 플랫폼 inPAWmation</v>
          </cell>
          <cell r="F63" t="str">
            <v>0</v>
          </cell>
          <cell r="G63" t="str">
            <v>0</v>
          </cell>
          <cell r="H63" t="str">
            <v>예비</v>
          </cell>
          <cell r="I63" t="str">
            <v>청년</v>
          </cell>
          <cell r="J63">
            <v>0</v>
          </cell>
          <cell r="K63">
            <v>7</v>
          </cell>
          <cell r="L63">
            <v>7</v>
          </cell>
          <cell r="M63">
            <v>12</v>
          </cell>
          <cell r="N63">
            <v>12</v>
          </cell>
          <cell r="O63">
            <v>7</v>
          </cell>
          <cell r="P63">
            <v>7</v>
          </cell>
          <cell r="Q63">
            <v>13</v>
          </cell>
          <cell r="R63">
            <v>3</v>
          </cell>
          <cell r="S63">
            <v>68</v>
          </cell>
          <cell r="T63">
            <v>0</v>
          </cell>
          <cell r="U63">
            <v>68</v>
          </cell>
          <cell r="V63">
            <v>173</v>
          </cell>
          <cell r="W63" t="str">
            <v>아이템의 핵심기능과 활용 방안이 구체적으로 제시되어 있으나 사업화를 위한 시장진입 방안이 다소 부족해 보임.</v>
          </cell>
        </row>
        <row r="64">
          <cell r="B64">
            <v>20426370</v>
          </cell>
          <cell r="C64" t="str">
            <v>지역기반</v>
          </cell>
          <cell r="D64" t="str">
            <v>정보ㆍ통신3</v>
          </cell>
          <cell r="E64" t="str">
            <v>RE:BLOOM</v>
          </cell>
          <cell r="F64" t="str">
            <v>0</v>
          </cell>
          <cell r="G64" t="str">
            <v>0</v>
          </cell>
          <cell r="H64" t="str">
            <v>예비</v>
          </cell>
          <cell r="I64" t="str">
            <v>청년</v>
          </cell>
          <cell r="J64">
            <v>0</v>
          </cell>
          <cell r="K64">
            <v>7</v>
          </cell>
          <cell r="L64">
            <v>7</v>
          </cell>
          <cell r="M64">
            <v>13</v>
          </cell>
          <cell r="N64">
            <v>13</v>
          </cell>
          <cell r="O64">
            <v>7</v>
          </cell>
          <cell r="P64">
            <v>7</v>
          </cell>
          <cell r="Q64">
            <v>13</v>
          </cell>
          <cell r="R64">
            <v>2</v>
          </cell>
          <cell r="S64">
            <v>69</v>
          </cell>
          <cell r="T64">
            <v>0</v>
          </cell>
          <cell r="U64">
            <v>69</v>
          </cell>
          <cell r="V64">
            <v>165</v>
          </cell>
          <cell r="W64" t="str">
            <v>창업아이템과 관련하여 MVP를 운영하고 있음. 다만 데이터 확대방안 및 차별화 기술우위에 대한 구체성은 다소 부족해 보임.</v>
          </cell>
        </row>
        <row r="65">
          <cell r="B65">
            <v>20423944</v>
          </cell>
          <cell r="C65" t="str">
            <v>지역기반</v>
          </cell>
          <cell r="D65" t="str">
            <v>정보ㆍ통신3</v>
          </cell>
          <cell r="E65" t="str">
            <v>AI 다국어 번역 기술이 적용된 외국인 노동자 정보 공유 플랫폼</v>
          </cell>
          <cell r="F65" t="str">
            <v>0</v>
          </cell>
          <cell r="G65" t="str">
            <v>0</v>
          </cell>
          <cell r="H65" t="str">
            <v>예비</v>
          </cell>
          <cell r="I65" t="str">
            <v>청년</v>
          </cell>
          <cell r="J65">
            <v>0</v>
          </cell>
          <cell r="K65">
            <v>7</v>
          </cell>
          <cell r="L65">
            <v>8</v>
          </cell>
          <cell r="M65">
            <v>12</v>
          </cell>
          <cell r="N65">
            <v>12</v>
          </cell>
          <cell r="O65">
            <v>7</v>
          </cell>
          <cell r="P65">
            <v>7</v>
          </cell>
          <cell r="Q65">
            <v>13</v>
          </cell>
          <cell r="R65">
            <v>3</v>
          </cell>
          <cell r="S65">
            <v>69</v>
          </cell>
          <cell r="T65">
            <v>0</v>
          </cell>
          <cell r="U65">
            <v>69</v>
          </cell>
          <cell r="V65">
            <v>165</v>
          </cell>
          <cell r="W65" t="str">
            <v>창업동기와 문제인식은 비교적 명확하게 제시 되었음. 다만 사업화를 위한 전략의 구체성은 다소 부족해 보임.</v>
          </cell>
        </row>
        <row r="66">
          <cell r="B66">
            <v>20419016</v>
          </cell>
          <cell r="C66" t="str">
            <v>지역기반</v>
          </cell>
          <cell r="D66" t="str">
            <v>정보ㆍ통신3</v>
          </cell>
          <cell r="E66" t="str">
            <v>행동·성향 데이터 기반 AI 분석으로 효율적인 관계 형성을 돕는 맞춤형 커뮤니티 서비스, U,ram(유람) - Universe, Report About Me</v>
          </cell>
          <cell r="F66" t="str">
            <v>0</v>
          </cell>
          <cell r="G66" t="str">
            <v>0</v>
          </cell>
          <cell r="H66" t="str">
            <v>예비</v>
          </cell>
          <cell r="I66" t="str">
            <v>청년</v>
          </cell>
          <cell r="J66">
            <v>0</v>
          </cell>
          <cell r="K66">
            <v>8</v>
          </cell>
          <cell r="L66">
            <v>8</v>
          </cell>
          <cell r="M66">
            <v>15</v>
          </cell>
          <cell r="N66">
            <v>15</v>
          </cell>
          <cell r="O66">
            <v>7</v>
          </cell>
          <cell r="P66">
            <v>7</v>
          </cell>
          <cell r="Q66">
            <v>14</v>
          </cell>
          <cell r="R66">
            <v>2</v>
          </cell>
          <cell r="S66">
            <v>76</v>
          </cell>
          <cell r="T66">
            <v>0</v>
          </cell>
          <cell r="U66">
            <v>76</v>
          </cell>
          <cell r="V66">
            <v>101</v>
          </cell>
          <cell r="W66" t="str">
            <v>창압 어이템 개발을 위한 인력 구성은 구성되어 있으며 경쟁사 분석도 제시되어 있음. 다만 협약 기간내 사업화 계획에 대한 구체성은 다소 부족해 보임.</v>
          </cell>
        </row>
        <row r="67">
          <cell r="B67">
            <v>20425068</v>
          </cell>
          <cell r="C67" t="str">
            <v>지역기반</v>
          </cell>
          <cell r="D67" t="str">
            <v>정보ㆍ통신3</v>
          </cell>
          <cell r="E67" t="str">
            <v>노후 미니태양광 설비 점검 데이터 기반 유지·철거 판단 플랫폼</v>
          </cell>
          <cell r="F67" t="str">
            <v>0</v>
          </cell>
          <cell r="G67" t="str">
            <v>0</v>
          </cell>
          <cell r="H67" t="str">
            <v>예비</v>
          </cell>
          <cell r="I67" t="str">
            <v>청년</v>
          </cell>
          <cell r="J67">
            <v>0</v>
          </cell>
          <cell r="K67">
            <v>9</v>
          </cell>
          <cell r="L67">
            <v>9</v>
          </cell>
          <cell r="M67">
            <v>19</v>
          </cell>
          <cell r="N67">
            <v>19</v>
          </cell>
          <cell r="O67">
            <v>9</v>
          </cell>
          <cell r="P67">
            <v>9</v>
          </cell>
          <cell r="Q67">
            <v>14</v>
          </cell>
          <cell r="R67">
            <v>4</v>
          </cell>
          <cell r="S67">
            <v>92</v>
          </cell>
          <cell r="T67">
            <v>0</v>
          </cell>
          <cell r="U67">
            <v>92</v>
          </cell>
          <cell r="V67">
            <v>5</v>
          </cell>
          <cell r="W67" t="str">
            <v xml:space="preserve">협약 기간내 개발 내용에 대해 제시를 하고 있음. 차별화 있는 플랫폼 고도화 및 사업 전략을 가지고 있음. </v>
          </cell>
        </row>
        <row r="68">
          <cell r="B68">
            <v>20425198</v>
          </cell>
          <cell r="C68" t="str">
            <v>지역기반</v>
          </cell>
          <cell r="D68" t="str">
            <v>정보ㆍ통신3</v>
          </cell>
          <cell r="E68" t="str">
            <v>마이크로 포토 스팟 공유 및 오버레이 인증샷 가이드 플랫폼 모바일 앱 개발</v>
          </cell>
          <cell r="F68" t="str">
            <v>0</v>
          </cell>
          <cell r="G68" t="str">
            <v>0</v>
          </cell>
          <cell r="H68" t="str">
            <v>예비</v>
          </cell>
          <cell r="I68" t="str">
            <v>청년</v>
          </cell>
          <cell r="J68">
            <v>0</v>
          </cell>
          <cell r="K68">
            <v>7</v>
          </cell>
          <cell r="L68">
            <v>7</v>
          </cell>
          <cell r="M68">
            <v>13</v>
          </cell>
          <cell r="N68">
            <v>13</v>
          </cell>
          <cell r="O68">
            <v>7</v>
          </cell>
          <cell r="P68">
            <v>7</v>
          </cell>
          <cell r="Q68">
            <v>13</v>
          </cell>
          <cell r="R68">
            <v>3</v>
          </cell>
          <cell r="S68">
            <v>70</v>
          </cell>
          <cell r="T68">
            <v>2</v>
          </cell>
          <cell r="U68">
            <v>72</v>
          </cell>
          <cell r="V68">
            <v>143</v>
          </cell>
          <cell r="W68" t="str">
            <v>창업 아이템에 대한 개발 배경과 목적이 비교적 명확하게 제시되어 있음. 다만 수익화를 위한 BM 구체성이 다소 부족해 보임.</v>
          </cell>
        </row>
        <row r="69">
          <cell r="B69">
            <v>20417194</v>
          </cell>
          <cell r="C69" t="str">
            <v>지역기반</v>
          </cell>
          <cell r="D69" t="str">
            <v>정보ㆍ통신3</v>
          </cell>
          <cell r="E69" t="str">
            <v>AI 기반 공간 맞춤형 아트워크 큐레이팅·프린팅 서비스</v>
          </cell>
          <cell r="F69" t="str">
            <v>0</v>
          </cell>
          <cell r="G69" t="str">
            <v>0</v>
          </cell>
          <cell r="H69" t="str">
            <v>예비</v>
          </cell>
          <cell r="I69" t="str">
            <v>청년</v>
          </cell>
          <cell r="J69">
            <v>0</v>
          </cell>
          <cell r="K69">
            <v>7</v>
          </cell>
          <cell r="L69">
            <v>7</v>
          </cell>
          <cell r="M69">
            <v>13</v>
          </cell>
          <cell r="N69">
            <v>13</v>
          </cell>
          <cell r="O69">
            <v>7</v>
          </cell>
          <cell r="P69">
            <v>7</v>
          </cell>
          <cell r="Q69">
            <v>12</v>
          </cell>
          <cell r="R69">
            <v>3</v>
          </cell>
          <cell r="S69">
            <v>69</v>
          </cell>
          <cell r="T69">
            <v>0</v>
          </cell>
          <cell r="U69">
            <v>69</v>
          </cell>
          <cell r="V69">
            <v>165</v>
          </cell>
          <cell r="W69" t="str">
            <v>창업 아이템과 관련하여 핵심기능과 활용 방안이 구체적으로 정리가 되어 있음. 다만 사업화와 연결되는 전략 및 계획 부분은 다소 부족해 보임.</v>
          </cell>
        </row>
        <row r="70">
          <cell r="B70">
            <v>20424698</v>
          </cell>
          <cell r="C70" t="str">
            <v>지역기반</v>
          </cell>
          <cell r="D70" t="str">
            <v>정보ㆍ통신3</v>
          </cell>
          <cell r="E70" t="str">
            <v>AI 실거래 데이터 기반 인플루언서 적정 단가 산출 및 다이렉트 매칭 플랫폼</v>
          </cell>
          <cell r="F70" t="str">
            <v>0</v>
          </cell>
          <cell r="G70" t="str">
            <v>0</v>
          </cell>
          <cell r="H70" t="str">
            <v>예비</v>
          </cell>
          <cell r="I70" t="str">
            <v>청년</v>
          </cell>
          <cell r="J70">
            <v>0</v>
          </cell>
          <cell r="K70">
            <v>8</v>
          </cell>
          <cell r="L70">
            <v>8</v>
          </cell>
          <cell r="M70">
            <v>16</v>
          </cell>
          <cell r="N70">
            <v>16</v>
          </cell>
          <cell r="O70">
            <v>8</v>
          </cell>
          <cell r="P70">
            <v>8</v>
          </cell>
          <cell r="Q70">
            <v>14</v>
          </cell>
          <cell r="R70">
            <v>3</v>
          </cell>
          <cell r="S70">
            <v>81</v>
          </cell>
          <cell r="T70">
            <v>0</v>
          </cell>
          <cell r="U70">
            <v>81</v>
          </cell>
          <cell r="V70">
            <v>49</v>
          </cell>
          <cell r="W70" t="str">
            <v>목표시장 및 사업화 전략은 구체적으로 제시되어 있음. 사업화를 위한 조직 구성은 되어 있으며 협약 기간내 고용계획을 가지고 있음.</v>
          </cell>
        </row>
        <row r="71">
          <cell r="B71">
            <v>20416698</v>
          </cell>
          <cell r="C71" t="str">
            <v>지역기반</v>
          </cell>
          <cell r="D71" t="str">
            <v>정보ㆍ통신3</v>
          </cell>
          <cell r="E71" t="str">
            <v>개인 투자자가 30초 만에 이해할 수 있는 AI 전자공시 요약·인사이트 구독 앱</v>
          </cell>
          <cell r="F71" t="str">
            <v>0</v>
          </cell>
          <cell r="G71" t="str">
            <v>0</v>
          </cell>
          <cell r="H71" t="str">
            <v>예비</v>
          </cell>
          <cell r="I71" t="str">
            <v>중장년</v>
          </cell>
          <cell r="J71">
            <v>0</v>
          </cell>
          <cell r="K71">
            <v>8</v>
          </cell>
          <cell r="L71">
            <v>8</v>
          </cell>
          <cell r="M71">
            <v>15</v>
          </cell>
          <cell r="N71">
            <v>15</v>
          </cell>
          <cell r="O71">
            <v>8</v>
          </cell>
          <cell r="P71">
            <v>8</v>
          </cell>
          <cell r="Q71">
            <v>13</v>
          </cell>
          <cell r="R71">
            <v>3</v>
          </cell>
          <cell r="S71">
            <v>78</v>
          </cell>
          <cell r="T71">
            <v>0</v>
          </cell>
          <cell r="U71">
            <v>78</v>
          </cell>
          <cell r="V71">
            <v>79</v>
          </cell>
          <cell r="W71" t="str">
            <v>창업 아이템의 고도화를 위한 추진계획이 제시되어 있음. 경쟝사에 대한 분석은 되어 있으나 제공되는 서비스에 대한 정확도를 높이는 데이터 수집 및 활용에 대한 내용은 다소 부족해 보임.</v>
          </cell>
        </row>
        <row r="72">
          <cell r="B72">
            <v>20426148</v>
          </cell>
          <cell r="C72" t="str">
            <v>지역기반</v>
          </cell>
          <cell r="D72" t="str">
            <v>정보ㆍ통신3</v>
          </cell>
          <cell r="E72" t="str">
            <v>소상공인에게는 매출전환 콘텐츠를, 청년에게는 실무·수익화를 연결하는 양면 콘텐츠 운영 플랫폼, 컨테니파이</v>
          </cell>
          <cell r="F72" t="str">
            <v>0</v>
          </cell>
          <cell r="G72" t="str">
            <v>0</v>
          </cell>
          <cell r="H72" t="str">
            <v>예비</v>
          </cell>
          <cell r="I72" t="str">
            <v>청년</v>
          </cell>
          <cell r="J72">
            <v>0</v>
          </cell>
          <cell r="K72">
            <v>8</v>
          </cell>
          <cell r="L72">
            <v>8</v>
          </cell>
          <cell r="M72">
            <v>17</v>
          </cell>
          <cell r="N72">
            <v>17</v>
          </cell>
          <cell r="O72">
            <v>8</v>
          </cell>
          <cell r="P72">
            <v>8</v>
          </cell>
          <cell r="Q72">
            <v>14</v>
          </cell>
          <cell r="R72">
            <v>4</v>
          </cell>
          <cell r="S72">
            <v>84</v>
          </cell>
          <cell r="T72">
            <v>2</v>
          </cell>
          <cell r="U72">
            <v>86</v>
          </cell>
          <cell r="V72">
            <v>20</v>
          </cell>
          <cell r="W72" t="str">
            <v>경쟁사 분석을 통해 차별점을 제시하고 있음. 특허 출원을 통해 기술보호를 추진하고 있음. 조직구성이 일부되어 있으며 협약기간내 고용 계획을 가지고 있음.</v>
          </cell>
        </row>
        <row r="73">
          <cell r="B73">
            <v>20412588</v>
          </cell>
          <cell r="C73" t="str">
            <v>지역기반</v>
          </cell>
          <cell r="D73" t="str">
            <v>정보ㆍ통신3</v>
          </cell>
          <cell r="E73" t="str">
            <v>건강수명 연장을 위한 능동형 AI 기반 초개인화 헬스케어 플랫폼</v>
          </cell>
          <cell r="F73" t="str">
            <v>0</v>
          </cell>
          <cell r="G73" t="str">
            <v>0</v>
          </cell>
          <cell r="H73" t="str">
            <v>예비</v>
          </cell>
          <cell r="I73" t="str">
            <v>중장년</v>
          </cell>
          <cell r="J73">
            <v>0</v>
          </cell>
          <cell r="K73">
            <v>8</v>
          </cell>
          <cell r="L73">
            <v>8</v>
          </cell>
          <cell r="M73">
            <v>16</v>
          </cell>
          <cell r="N73">
            <v>16</v>
          </cell>
          <cell r="O73">
            <v>8</v>
          </cell>
          <cell r="P73">
            <v>8</v>
          </cell>
          <cell r="Q73">
            <v>13</v>
          </cell>
          <cell r="R73">
            <v>3</v>
          </cell>
          <cell r="S73">
            <v>80</v>
          </cell>
          <cell r="T73">
            <v>0</v>
          </cell>
          <cell r="U73">
            <v>80</v>
          </cell>
          <cell r="V73">
            <v>57</v>
          </cell>
          <cell r="W73" t="str">
            <v>경쟁사 분석을 통해 기술 우위를 제시하고 있음. 협약기간내 4명의 고용 추가계획을 가지고 있음. 다만 사업화 연결에 대한 일부 내용은 추가 검토가 필요함.</v>
          </cell>
        </row>
        <row r="74">
          <cell r="B74">
            <v>20428433</v>
          </cell>
          <cell r="C74" t="str">
            <v>지역기반</v>
          </cell>
          <cell r="D74" t="str">
            <v>정보ㆍ통신3</v>
          </cell>
          <cell r="E74" t="str">
            <v>AI 기반 노코드 통계 분석 및 자동 리포팅 통합 플랫폼</v>
          </cell>
          <cell r="F74" t="str">
            <v>0</v>
          </cell>
          <cell r="G74" t="str">
            <v>0</v>
          </cell>
          <cell r="H74" t="str">
            <v>예비</v>
          </cell>
          <cell r="I74" t="str">
            <v>청년</v>
          </cell>
          <cell r="J74">
            <v>0</v>
          </cell>
          <cell r="K74">
            <v>8</v>
          </cell>
          <cell r="L74">
            <v>8</v>
          </cell>
          <cell r="M74">
            <v>15</v>
          </cell>
          <cell r="N74">
            <v>15</v>
          </cell>
          <cell r="O74">
            <v>7</v>
          </cell>
          <cell r="P74">
            <v>7</v>
          </cell>
          <cell r="Q74">
            <v>13</v>
          </cell>
          <cell r="R74">
            <v>3</v>
          </cell>
          <cell r="S74">
            <v>76</v>
          </cell>
          <cell r="T74">
            <v>0</v>
          </cell>
          <cell r="U74">
            <v>76</v>
          </cell>
          <cell r="V74">
            <v>101</v>
          </cell>
          <cell r="W74" t="str">
            <v>핵심 기술 구성 및 구현내용을 제시히고 있음. 다만 사업화를 위한 신뢰도 등 향상할 수 있는 외부 데이터 수집 방안 제시가 다소 부족해 보임.</v>
          </cell>
        </row>
        <row r="75">
          <cell r="B75">
            <v>20418789</v>
          </cell>
          <cell r="C75" t="str">
            <v>지역기반</v>
          </cell>
          <cell r="D75" t="str">
            <v>정보ㆍ통신3</v>
          </cell>
          <cell r="E75" t="str">
            <v>생성형 AI 기반 영상 제작 스튜디오 및 유통을 위한 All-in-One 플랫폼</v>
          </cell>
          <cell r="F75" t="str">
            <v>0</v>
          </cell>
          <cell r="G75" t="str">
            <v>0</v>
          </cell>
          <cell r="H75" t="str">
            <v>예비</v>
          </cell>
          <cell r="I75" t="str">
            <v>중장년</v>
          </cell>
          <cell r="J75">
            <v>0</v>
          </cell>
          <cell r="K75">
            <v>8</v>
          </cell>
          <cell r="L75">
            <v>8</v>
          </cell>
          <cell r="M75">
            <v>16</v>
          </cell>
          <cell r="N75">
            <v>16</v>
          </cell>
          <cell r="O75">
            <v>8</v>
          </cell>
          <cell r="P75">
            <v>8</v>
          </cell>
          <cell r="Q75">
            <v>13</v>
          </cell>
          <cell r="R75">
            <v>3</v>
          </cell>
          <cell r="S75">
            <v>80</v>
          </cell>
          <cell r="T75">
            <v>0</v>
          </cell>
          <cell r="U75">
            <v>80</v>
          </cell>
          <cell r="V75">
            <v>57</v>
          </cell>
          <cell r="W75" t="str">
            <v>경쟝사 분석과 진입전략을 제시하고 있음. 협력기간내 추가 고용계획을 가지고 있음. 다만 실현가능성을 제시하고 있으나 사업화와 연결 가능성은 다소 부족해 보임.</v>
          </cell>
        </row>
        <row r="76">
          <cell r="B76">
            <v>20427663</v>
          </cell>
          <cell r="C76" t="str">
            <v>지역기반</v>
          </cell>
          <cell r="D76" t="str">
            <v>정보ㆍ통신3</v>
          </cell>
          <cell r="E76" t="str">
            <v>학사 행정 자동화 솔루션을 적용한 인도 대학생 대상 K-Culture 단기 연수 통합 관리 플랫폼</v>
          </cell>
          <cell r="F76" t="str">
            <v>0</v>
          </cell>
          <cell r="G76" t="str">
            <v>0</v>
          </cell>
          <cell r="H76" t="str">
            <v>예비</v>
          </cell>
          <cell r="I76" t="str">
            <v>청년</v>
          </cell>
          <cell r="J76">
            <v>0</v>
          </cell>
          <cell r="K76">
            <v>8</v>
          </cell>
          <cell r="L76">
            <v>8</v>
          </cell>
          <cell r="M76">
            <v>15</v>
          </cell>
          <cell r="N76">
            <v>15</v>
          </cell>
          <cell r="O76">
            <v>7</v>
          </cell>
          <cell r="P76">
            <v>7</v>
          </cell>
          <cell r="Q76">
            <v>14</v>
          </cell>
          <cell r="R76">
            <v>4</v>
          </cell>
          <cell r="S76">
            <v>78</v>
          </cell>
          <cell r="T76">
            <v>2</v>
          </cell>
          <cell r="U76">
            <v>80</v>
          </cell>
          <cell r="V76">
            <v>57</v>
          </cell>
          <cell r="W76" t="str">
            <v>시장진입 대상과 수익구조가 비교적 명확하게 제시되어 있음. 다만 교육생 확대 모집에 대한 구체성이 다소 부족해 보임.</v>
          </cell>
        </row>
        <row r="77">
          <cell r="B77">
            <v>20402837</v>
          </cell>
          <cell r="C77" t="str">
            <v>지역기반</v>
          </cell>
          <cell r="D77" t="str">
            <v>정보ㆍ통신3</v>
          </cell>
          <cell r="E77" t="str">
            <v>1,024만 시니어(만 65세 이상)를 위한 라이프(병원 동행, 스마트 디바이스 학습 등)개선 어플리케이션</v>
          </cell>
          <cell r="F77" t="str">
            <v>0</v>
          </cell>
          <cell r="G77" t="str">
            <v>0</v>
          </cell>
          <cell r="H77" t="str">
            <v>예비</v>
          </cell>
          <cell r="I77" t="str">
            <v>청년</v>
          </cell>
          <cell r="J77">
            <v>0</v>
          </cell>
          <cell r="K77">
            <v>9</v>
          </cell>
          <cell r="L77">
            <v>9</v>
          </cell>
          <cell r="M77">
            <v>17</v>
          </cell>
          <cell r="N77">
            <v>17</v>
          </cell>
          <cell r="O77">
            <v>8</v>
          </cell>
          <cell r="P77">
            <v>8</v>
          </cell>
          <cell r="Q77">
            <v>14</v>
          </cell>
          <cell r="R77">
            <v>4</v>
          </cell>
          <cell r="S77">
            <v>86</v>
          </cell>
          <cell r="T77">
            <v>0</v>
          </cell>
          <cell r="U77">
            <v>86</v>
          </cell>
          <cell r="V77">
            <v>20</v>
          </cell>
          <cell r="W77" t="str">
            <v>전반적으로 추진 계획이 양호한 것으로 보임. 다만 경쟁 제품에 대한 차별화 요소가 다소 부족해 보임. 협약 기간내 3명을 채용 예정을 두고 있음.</v>
          </cell>
        </row>
        <row r="78">
          <cell r="B78">
            <v>20418266</v>
          </cell>
          <cell r="C78" t="str">
            <v>지역기반</v>
          </cell>
          <cell r="D78" t="str">
            <v>정보ㆍ통신3</v>
          </cell>
          <cell r="E78" t="str">
            <v>AI 기반 대화형 주문 실행 시스템 &amp;quot;사이(SAI)&amp;quot;</v>
          </cell>
          <cell r="F78" t="str">
            <v>0</v>
          </cell>
          <cell r="G78" t="str">
            <v>0</v>
          </cell>
          <cell r="H78" t="str">
            <v>예비</v>
          </cell>
          <cell r="I78" t="str">
            <v>중장년</v>
          </cell>
          <cell r="J78">
            <v>0</v>
          </cell>
          <cell r="K78">
            <v>8</v>
          </cell>
          <cell r="L78">
            <v>8</v>
          </cell>
          <cell r="M78">
            <v>16</v>
          </cell>
          <cell r="N78">
            <v>16</v>
          </cell>
          <cell r="O78">
            <v>7</v>
          </cell>
          <cell r="P78">
            <v>8</v>
          </cell>
          <cell r="Q78">
            <v>13</v>
          </cell>
          <cell r="R78">
            <v>3</v>
          </cell>
          <cell r="S78">
            <v>79</v>
          </cell>
          <cell r="T78">
            <v>0</v>
          </cell>
          <cell r="U78">
            <v>79</v>
          </cell>
          <cell r="V78">
            <v>70</v>
          </cell>
          <cell r="W78" t="str">
            <v>아이템의 핵심 기능과 활용방안이 구체적으로 제시되어 있음. 다만 사용처 확장에 대한 구체성은 다소 부족해 보임.</v>
          </cell>
        </row>
        <row r="79">
          <cell r="B79">
            <v>20424035</v>
          </cell>
          <cell r="C79" t="str">
            <v>지역기반</v>
          </cell>
          <cell r="D79" t="str">
            <v>정보ㆍ통신3</v>
          </cell>
          <cell r="E79" t="str">
            <v>AI 자동 기록·통합 검색 기반 커플 소비 의사결정 엔진 '메모리즈'</v>
          </cell>
          <cell r="F79" t="str">
            <v>0</v>
          </cell>
          <cell r="G79" t="str">
            <v>0</v>
          </cell>
          <cell r="H79" t="str">
            <v>예비</v>
          </cell>
          <cell r="I79" t="str">
            <v>청년</v>
          </cell>
          <cell r="J79">
            <v>0</v>
          </cell>
          <cell r="K79">
            <v>8</v>
          </cell>
          <cell r="L79">
            <v>8</v>
          </cell>
          <cell r="M79">
            <v>16</v>
          </cell>
          <cell r="N79">
            <v>16</v>
          </cell>
          <cell r="O79">
            <v>8</v>
          </cell>
          <cell r="P79">
            <v>8</v>
          </cell>
          <cell r="Q79">
            <v>14</v>
          </cell>
          <cell r="R79">
            <v>3</v>
          </cell>
          <cell r="S79">
            <v>81</v>
          </cell>
          <cell r="T79">
            <v>2</v>
          </cell>
          <cell r="U79">
            <v>83</v>
          </cell>
          <cell r="V79">
            <v>32</v>
          </cell>
          <cell r="W79" t="str">
            <v>경쟝사 제품 분석을 통한 고도화 계획을 제시하고 있음. 협약 기간내 사업화 성과 목표가 구체적으로 작성되어 있음.</v>
          </cell>
        </row>
        <row r="80">
          <cell r="B80">
            <v>20412234</v>
          </cell>
          <cell r="C80" t="str">
            <v>지역기반</v>
          </cell>
          <cell r="D80" t="str">
            <v>정보ㆍ통신3</v>
          </cell>
          <cell r="E80" t="str">
            <v>구직 단념 청년을 위한 오프라인 커리어 시뮬레이션 플랫폼, ‘공유사(0U4)’</v>
          </cell>
          <cell r="F80" t="str">
            <v>0</v>
          </cell>
          <cell r="G80" t="str">
            <v>0</v>
          </cell>
          <cell r="H80" t="str">
            <v>예비</v>
          </cell>
          <cell r="I80" t="str">
            <v>청년</v>
          </cell>
          <cell r="J80">
            <v>0</v>
          </cell>
          <cell r="K80">
            <v>7</v>
          </cell>
          <cell r="L80">
            <v>7</v>
          </cell>
          <cell r="M80">
            <v>14</v>
          </cell>
          <cell r="N80">
            <v>14</v>
          </cell>
          <cell r="O80">
            <v>7</v>
          </cell>
          <cell r="P80">
            <v>7</v>
          </cell>
          <cell r="Q80">
            <v>13</v>
          </cell>
          <cell r="R80">
            <v>3</v>
          </cell>
          <cell r="S80">
            <v>72</v>
          </cell>
          <cell r="T80">
            <v>0</v>
          </cell>
          <cell r="U80">
            <v>72</v>
          </cell>
          <cell r="V80">
            <v>143</v>
          </cell>
          <cell r="W80" t="str">
            <v>창업아이템의 배경과 목적이 비교적 명확하게 제시되어 있음. 다만 사업화를 위한 운영 모델에 대한 차별화 요소가 다소 부족해 보임.</v>
          </cell>
        </row>
        <row r="81">
          <cell r="B81">
            <v>20424957</v>
          </cell>
          <cell r="C81" t="str">
            <v>지역기반</v>
          </cell>
          <cell r="D81" t="str">
            <v>정보ㆍ통신3</v>
          </cell>
          <cell r="E81" t="str">
            <v>AI기반 중소 K-beauty 브랜드 글로벌 링크 플랫폼</v>
          </cell>
          <cell r="F81" t="str">
            <v>0</v>
          </cell>
          <cell r="G81" t="str">
            <v>0</v>
          </cell>
          <cell r="H81" t="str">
            <v>예비</v>
          </cell>
          <cell r="I81" t="str">
            <v>중장년</v>
          </cell>
          <cell r="J81">
            <v>0</v>
          </cell>
          <cell r="K81">
            <v>8</v>
          </cell>
          <cell r="L81">
            <v>8</v>
          </cell>
          <cell r="M81">
            <v>15</v>
          </cell>
          <cell r="N81">
            <v>15</v>
          </cell>
          <cell r="O81">
            <v>7</v>
          </cell>
          <cell r="P81">
            <v>7</v>
          </cell>
          <cell r="Q81">
            <v>13</v>
          </cell>
          <cell r="R81">
            <v>4</v>
          </cell>
          <cell r="S81">
            <v>77</v>
          </cell>
          <cell r="T81">
            <v>0</v>
          </cell>
          <cell r="U81">
            <v>77</v>
          </cell>
          <cell r="V81">
            <v>93</v>
          </cell>
          <cell r="W81" t="str">
            <v>창업 아이템의 대한 비즈니스 모델, 사업화 전략을 제시하고 있음. 다만 기술우위에 대한 차별화 및 구체성은 다소 부족해 보임.</v>
          </cell>
        </row>
        <row r="82">
          <cell r="B82">
            <v>20427122</v>
          </cell>
          <cell r="C82" t="str">
            <v>지역기반</v>
          </cell>
          <cell r="D82" t="str">
            <v>정보ㆍ통신3</v>
          </cell>
          <cell r="E82" t="str">
            <v>Ai 기반 맞춤형 전통주 취향 찾기 서비스를 기반으로 한 전통주 판매 플랫폼</v>
          </cell>
          <cell r="F82" t="str">
            <v>0</v>
          </cell>
          <cell r="G82" t="str">
            <v>0</v>
          </cell>
          <cell r="H82" t="str">
            <v>예비</v>
          </cell>
          <cell r="I82" t="str">
            <v>청년</v>
          </cell>
          <cell r="J82">
            <v>0</v>
          </cell>
          <cell r="K82">
            <v>7</v>
          </cell>
          <cell r="L82">
            <v>7</v>
          </cell>
          <cell r="M82">
            <v>13</v>
          </cell>
          <cell r="N82">
            <v>13</v>
          </cell>
          <cell r="O82">
            <v>7</v>
          </cell>
          <cell r="P82">
            <v>7</v>
          </cell>
          <cell r="Q82">
            <v>13</v>
          </cell>
          <cell r="R82">
            <v>3</v>
          </cell>
          <cell r="S82">
            <v>70</v>
          </cell>
          <cell r="T82">
            <v>2</v>
          </cell>
          <cell r="U82">
            <v>72</v>
          </cell>
          <cell r="V82">
            <v>143</v>
          </cell>
          <cell r="W82" t="str">
            <v xml:space="preserve">창업 아이템의 대한 배경과 목적은 구체적으로 기술되어 있음. 다만 AI매칭 플랫홈에 대한 데이터 수집 부터 개발에 대한 구체성과 자금 집행 계획이 다소 부족해 보임. </v>
          </cell>
        </row>
        <row r="83">
          <cell r="B83">
            <v>20409745</v>
          </cell>
          <cell r="C83" t="str">
            <v>지역기반</v>
          </cell>
          <cell r="D83" t="str">
            <v>정보ㆍ통신3</v>
          </cell>
          <cell r="E83" t="str">
            <v>[K-TOUR] 지자체·기업용 공공/현장데이터 기반 테마지도 자동생성 구독형(SaaS) 플랫폼</v>
          </cell>
          <cell r="F83" t="str">
            <v>0</v>
          </cell>
          <cell r="G83" t="str">
            <v>0</v>
          </cell>
          <cell r="H83" t="str">
            <v>예비</v>
          </cell>
          <cell r="I83" t="str">
            <v>중장년</v>
          </cell>
          <cell r="J83">
            <v>0</v>
          </cell>
          <cell r="K83">
            <v>8</v>
          </cell>
          <cell r="L83">
            <v>8</v>
          </cell>
          <cell r="M83">
            <v>16</v>
          </cell>
          <cell r="N83">
            <v>16</v>
          </cell>
          <cell r="O83">
            <v>8</v>
          </cell>
          <cell r="P83">
            <v>8</v>
          </cell>
          <cell r="Q83">
            <v>13</v>
          </cell>
          <cell r="R83">
            <v>4</v>
          </cell>
          <cell r="S83">
            <v>81</v>
          </cell>
          <cell r="T83">
            <v>0</v>
          </cell>
          <cell r="U83">
            <v>81</v>
          </cell>
          <cell r="V83">
            <v>49</v>
          </cell>
          <cell r="W83" t="str">
            <v xml:space="preserve">창업아이템의 대한 활용방안과 외부 네트워크 현황에 대한 내용이 구체적으로 기술되어 있음. 협약기간내 3명의 채용계획을 가지고 있음. </v>
          </cell>
        </row>
        <row r="84">
          <cell r="B84">
            <v>20431918</v>
          </cell>
          <cell r="C84" t="str">
            <v>지역기반</v>
          </cell>
          <cell r="D84" t="str">
            <v>정보ㆍ통신3</v>
          </cell>
          <cell r="E84" t="str">
            <v>멀티플레이가 가능한 몰입형 인터랙션 파크골프 시뮬레이터</v>
          </cell>
          <cell r="F84" t="str">
            <v>0</v>
          </cell>
          <cell r="G84" t="str">
            <v>0</v>
          </cell>
          <cell r="H84" t="str">
            <v>예비</v>
          </cell>
          <cell r="I84" t="str">
            <v>청년</v>
          </cell>
          <cell r="J84">
            <v>0</v>
          </cell>
          <cell r="K84">
            <v>8</v>
          </cell>
          <cell r="L84">
            <v>8</v>
          </cell>
          <cell r="M84">
            <v>14</v>
          </cell>
          <cell r="N84">
            <v>14</v>
          </cell>
          <cell r="O84">
            <v>8</v>
          </cell>
          <cell r="P84">
            <v>8</v>
          </cell>
          <cell r="Q84">
            <v>13</v>
          </cell>
          <cell r="R84">
            <v>3</v>
          </cell>
          <cell r="S84">
            <v>76</v>
          </cell>
          <cell r="T84">
            <v>0</v>
          </cell>
          <cell r="U84">
            <v>76</v>
          </cell>
          <cell r="V84">
            <v>101</v>
          </cell>
          <cell r="W84" t="str">
            <v>창업 아이템에 대한 경쟁사 분석 등 구체적으로 제시되어 있음. 디민 제품에 대한 기술 차별성 및 기술보호에 대한 구체성은 다소 부족해 보임.</v>
          </cell>
        </row>
        <row r="85">
          <cell r="B85">
            <v>20422494</v>
          </cell>
          <cell r="C85" t="str">
            <v>지역기반</v>
          </cell>
          <cell r="D85" t="str">
            <v>정보ㆍ통신3</v>
          </cell>
          <cell r="E85" t="str">
            <v>3D 공간 기반 스마트홈 통합 제어 플랫폼</v>
          </cell>
          <cell r="F85" t="str">
            <v>0</v>
          </cell>
          <cell r="G85" t="str">
            <v>0</v>
          </cell>
          <cell r="H85" t="str">
            <v>예비</v>
          </cell>
          <cell r="I85" t="str">
            <v>중장년</v>
          </cell>
          <cell r="J85">
            <v>0</v>
          </cell>
          <cell r="K85">
            <v>7</v>
          </cell>
          <cell r="L85">
            <v>7</v>
          </cell>
          <cell r="M85">
            <v>15</v>
          </cell>
          <cell r="N85">
            <v>15</v>
          </cell>
          <cell r="O85">
            <v>7</v>
          </cell>
          <cell r="P85">
            <v>7</v>
          </cell>
          <cell r="Q85">
            <v>13</v>
          </cell>
          <cell r="R85">
            <v>3</v>
          </cell>
          <cell r="S85">
            <v>74</v>
          </cell>
          <cell r="T85">
            <v>0</v>
          </cell>
          <cell r="U85">
            <v>74</v>
          </cell>
          <cell r="V85">
            <v>123</v>
          </cell>
          <cell r="W85" t="str">
            <v>대표자의 경험을 기반으로 창업아이템의 배경과 목적이 구체적으로 기술되어 있음. 다만 사업화에 대한 수익 방안이 다소 구체적이지 않음. 협약 기간내 추가 고용 계획이 없음.</v>
          </cell>
        </row>
        <row r="86">
          <cell r="B86">
            <v>20439620</v>
          </cell>
          <cell r="C86" t="str">
            <v>지역기반</v>
          </cell>
          <cell r="D86" t="str">
            <v>정보ㆍ통신3</v>
          </cell>
          <cell r="E86" t="str">
            <v>음악 창작자를 위한 AI 협업 및 포트폴리오 플랫폼, 위링크</v>
          </cell>
          <cell r="F86" t="str">
            <v>0</v>
          </cell>
          <cell r="G86" t="str">
            <v>0</v>
          </cell>
          <cell r="H86" t="str">
            <v>예비</v>
          </cell>
          <cell r="I86" t="str">
            <v>청년</v>
          </cell>
          <cell r="J86">
            <v>0</v>
          </cell>
          <cell r="K86">
            <v>7</v>
          </cell>
          <cell r="L86">
            <v>7</v>
          </cell>
          <cell r="M86">
            <v>13</v>
          </cell>
          <cell r="N86">
            <v>13</v>
          </cell>
          <cell r="O86">
            <v>6</v>
          </cell>
          <cell r="P86">
            <v>6</v>
          </cell>
          <cell r="Q86">
            <v>12</v>
          </cell>
          <cell r="R86">
            <v>3</v>
          </cell>
          <cell r="S86">
            <v>67</v>
          </cell>
          <cell r="T86">
            <v>0</v>
          </cell>
          <cell r="U86">
            <v>67</v>
          </cell>
          <cell r="V86">
            <v>185</v>
          </cell>
          <cell r="W86" t="str">
            <v>창업 아이템의 대한 배경과 목적이 비교적 구체적으로 제시되어 있음. 다만 사업화 전략 및 수익확보 방안에 대한 구체성이 다소 부족해 보임.</v>
          </cell>
        </row>
        <row r="87">
          <cell r="B87">
            <v>20432050</v>
          </cell>
          <cell r="C87" t="str">
            <v>지역기반</v>
          </cell>
          <cell r="D87" t="str">
            <v>정보ㆍ통신3</v>
          </cell>
          <cell r="E87" t="str">
            <v>화훼 소상공인을 위한 AI 기반 매입·경영 관리 플랫폼</v>
          </cell>
          <cell r="F87" t="str">
            <v>0</v>
          </cell>
          <cell r="G87" t="str">
            <v>0</v>
          </cell>
          <cell r="H87" t="str">
            <v>예비</v>
          </cell>
          <cell r="I87" t="str">
            <v>청년</v>
          </cell>
          <cell r="J87">
            <v>0</v>
          </cell>
          <cell r="K87">
            <v>8</v>
          </cell>
          <cell r="L87">
            <v>8</v>
          </cell>
          <cell r="M87">
            <v>16</v>
          </cell>
          <cell r="N87">
            <v>16</v>
          </cell>
          <cell r="O87">
            <v>8</v>
          </cell>
          <cell r="P87">
            <v>8</v>
          </cell>
          <cell r="Q87">
            <v>14</v>
          </cell>
          <cell r="R87">
            <v>3</v>
          </cell>
          <cell r="S87">
            <v>81</v>
          </cell>
          <cell r="T87">
            <v>0</v>
          </cell>
          <cell r="U87">
            <v>81</v>
          </cell>
          <cell r="V87">
            <v>49</v>
          </cell>
          <cell r="W87" t="str">
            <v>기술 구현과 사업화 계획 간 연결성에 대한 기술이 되어 있으며 다만 OCR 개선과 누적된 데이터로 AI 모델을 개발하는 것이 중요할 것으로 판단되며 협약기간내 3명 고용 계획을 가지고 있음.</v>
          </cell>
        </row>
        <row r="88">
          <cell r="B88">
            <v>20433065</v>
          </cell>
          <cell r="C88" t="str">
            <v>지역기반</v>
          </cell>
          <cell r="D88" t="str">
            <v>정보ㆍ통신3</v>
          </cell>
          <cell r="E88" t="str">
            <v xml:space="preserve">K-뷰티 기술결합형 더마코스메틱+이너뷰티 통합관리 및 인공지능(AI) 기반   프리미엄 개인 맞춤형 Beauty-Tech 솔루션 </v>
          </cell>
          <cell r="F88" t="str">
            <v>0</v>
          </cell>
          <cell r="G88" t="str">
            <v>0</v>
          </cell>
          <cell r="H88" t="str">
            <v>예비</v>
          </cell>
          <cell r="I88" t="str">
            <v>청년</v>
          </cell>
          <cell r="J88">
            <v>0</v>
          </cell>
          <cell r="K88">
            <v>8</v>
          </cell>
          <cell r="L88">
            <v>8</v>
          </cell>
          <cell r="M88">
            <v>17</v>
          </cell>
          <cell r="N88">
            <v>17</v>
          </cell>
          <cell r="O88">
            <v>8</v>
          </cell>
          <cell r="P88">
            <v>8</v>
          </cell>
          <cell r="Q88">
            <v>14</v>
          </cell>
          <cell r="R88">
            <v>4</v>
          </cell>
          <cell r="S88">
            <v>84</v>
          </cell>
          <cell r="T88">
            <v>0</v>
          </cell>
          <cell r="U88">
            <v>84</v>
          </cell>
          <cell r="V88">
            <v>26</v>
          </cell>
          <cell r="W88" t="str">
            <v>경쟁 제품 대비 차별화 요소를 비교적 명확하게 제시함. 시장 진입을 위한 사업화 전략을 추진하기 위한 시제품 제작일정 등 보완이 필요함. 협약기간내 3명 고용계획을 가지고 있음.</v>
          </cell>
        </row>
        <row r="89">
          <cell r="B89">
            <v>20423364</v>
          </cell>
          <cell r="C89" t="str">
            <v>지역기반</v>
          </cell>
          <cell r="D89" t="str">
            <v>정보ㆍ통신3</v>
          </cell>
          <cell r="E89" t="str">
            <v>고객을 기억하는 AI, 1인 뷰티샵 음성 기반 고객관리 서비스</v>
          </cell>
          <cell r="F89" t="str">
            <v>0</v>
          </cell>
          <cell r="G89" t="str">
            <v>0</v>
          </cell>
          <cell r="H89" t="str">
            <v>예비</v>
          </cell>
          <cell r="I89" t="str">
            <v>중장년</v>
          </cell>
          <cell r="J89">
            <v>0</v>
          </cell>
          <cell r="K89">
            <v>7</v>
          </cell>
          <cell r="L89">
            <v>7</v>
          </cell>
          <cell r="M89">
            <v>15</v>
          </cell>
          <cell r="N89">
            <v>15</v>
          </cell>
          <cell r="O89">
            <v>7</v>
          </cell>
          <cell r="P89">
            <v>8</v>
          </cell>
          <cell r="Q89">
            <v>14</v>
          </cell>
          <cell r="R89">
            <v>3</v>
          </cell>
          <cell r="S89">
            <v>76</v>
          </cell>
          <cell r="T89">
            <v>0</v>
          </cell>
          <cell r="U89">
            <v>76</v>
          </cell>
          <cell r="V89">
            <v>101</v>
          </cell>
          <cell r="W89" t="str">
            <v>창업 동기와 문제인식은 비교적 명확하게 제시되었음. 경쟁 우위를 가지는 요소(데이터 보유 및 분석 모델)에 대한 내용과 사업화에 대한 구체성이 다소 부족해 보임.</v>
          </cell>
        </row>
        <row r="90">
          <cell r="B90">
            <v>20427034</v>
          </cell>
          <cell r="C90" t="str">
            <v>지역기반</v>
          </cell>
          <cell r="D90" t="str">
            <v>정보ㆍ통신3</v>
          </cell>
          <cell r="E90" t="str">
            <v>실시간 행동 분석 AI와 부모의 목소리 가이드로,  AI 시대에 필요한 코딩 사고력을 향상 시켜주는 영유아 교육 서비스</v>
          </cell>
          <cell r="F90" t="str">
            <v>0</v>
          </cell>
          <cell r="G90" t="str">
            <v>0</v>
          </cell>
          <cell r="H90" t="str">
            <v>예비</v>
          </cell>
          <cell r="I90" t="str">
            <v>청년</v>
          </cell>
          <cell r="J90">
            <v>0</v>
          </cell>
          <cell r="K90">
            <v>8</v>
          </cell>
          <cell r="L90">
            <v>8</v>
          </cell>
          <cell r="M90">
            <v>17</v>
          </cell>
          <cell r="N90">
            <v>17</v>
          </cell>
          <cell r="O90">
            <v>8</v>
          </cell>
          <cell r="P90">
            <v>8</v>
          </cell>
          <cell r="Q90">
            <v>14</v>
          </cell>
          <cell r="R90">
            <v>3</v>
          </cell>
          <cell r="S90">
            <v>83</v>
          </cell>
          <cell r="T90">
            <v>0</v>
          </cell>
          <cell r="U90">
            <v>83</v>
          </cell>
          <cell r="V90">
            <v>32</v>
          </cell>
          <cell r="W90" t="str">
            <v xml:space="preserve">경쟁 제품 대비 차별화 요소를 구체적으로 제시하였음. 전반적으로 사업추진 계획의 완성도가 양호함. 협약기간내 4명 추가 고용 계획을 가지고 있음. </v>
          </cell>
        </row>
        <row r="91">
          <cell r="B91">
            <v>20428431</v>
          </cell>
          <cell r="C91" t="str">
            <v>지역기반</v>
          </cell>
          <cell r="D91" t="str">
            <v>정보ㆍ통신3</v>
          </cell>
          <cell r="E91" t="str">
            <v>AI 외형 분석기반 반려동물 개체식별 및 펫-핀테크 플랫폼 ‘포옹(paw-on)’</v>
          </cell>
          <cell r="F91" t="str">
            <v>0</v>
          </cell>
          <cell r="G91" t="str">
            <v>0</v>
          </cell>
          <cell r="H91" t="str">
            <v>예비</v>
          </cell>
          <cell r="I91" t="str">
            <v>중장년</v>
          </cell>
          <cell r="J91">
            <v>0</v>
          </cell>
          <cell r="K91">
            <v>8</v>
          </cell>
          <cell r="L91">
            <v>8</v>
          </cell>
          <cell r="M91">
            <v>17</v>
          </cell>
          <cell r="N91">
            <v>16</v>
          </cell>
          <cell r="O91">
            <v>8</v>
          </cell>
          <cell r="P91">
            <v>8</v>
          </cell>
          <cell r="Q91">
            <v>14</v>
          </cell>
          <cell r="R91">
            <v>3</v>
          </cell>
          <cell r="S91">
            <v>82</v>
          </cell>
          <cell r="T91">
            <v>0</v>
          </cell>
          <cell r="U91">
            <v>82</v>
          </cell>
          <cell r="V91">
            <v>37</v>
          </cell>
          <cell r="W91" t="str">
            <v>창업 아이템과 관련된 데이터 및 시장 검증을 추진하였음. 추가 인력을 통해 데이터 가공 및 AI 모델 개발을 추진하고 사업화 일정 등 보완이 필요할 것으로 보임.</v>
          </cell>
        </row>
        <row r="92">
          <cell r="B92">
            <v>20425327</v>
          </cell>
          <cell r="C92" t="str">
            <v>지역기반</v>
          </cell>
          <cell r="D92" t="str">
            <v>정보ㆍ통신3</v>
          </cell>
          <cell r="E92" t="str">
            <v>프록시 구매 기술이 적용된 개인정보 보호 기능의 C커머스 안심 구매대행 서비스</v>
          </cell>
          <cell r="F92" t="str">
            <v>0</v>
          </cell>
          <cell r="G92" t="str">
            <v>0</v>
          </cell>
          <cell r="H92" t="str">
            <v>예비</v>
          </cell>
          <cell r="I92" t="str">
            <v>청년</v>
          </cell>
          <cell r="J92">
            <v>0</v>
          </cell>
          <cell r="K92">
            <v>7</v>
          </cell>
          <cell r="L92">
            <v>7</v>
          </cell>
          <cell r="M92">
            <v>15</v>
          </cell>
          <cell r="N92">
            <v>15</v>
          </cell>
          <cell r="O92">
            <v>6</v>
          </cell>
          <cell r="P92">
            <v>6</v>
          </cell>
          <cell r="Q92">
            <v>13</v>
          </cell>
          <cell r="R92">
            <v>3</v>
          </cell>
          <cell r="S92">
            <v>72</v>
          </cell>
          <cell r="T92">
            <v>0</v>
          </cell>
          <cell r="U92">
            <v>72</v>
          </cell>
          <cell r="V92">
            <v>143</v>
          </cell>
          <cell r="W92" t="str">
            <v>목표시장 및 사업화 전략은 구체적으로 제시되어 있음. 다만 매출 발생 경로와 고객 확보 등 시장진입의 구체성은 다소 부족해 보임.</v>
          </cell>
        </row>
        <row r="93">
          <cell r="B93">
            <v>20421118</v>
          </cell>
          <cell r="C93" t="str">
            <v>지역기반</v>
          </cell>
          <cell r="D93" t="str">
            <v>정보ㆍ통신3</v>
          </cell>
          <cell r="E93" t="str">
            <v>PC방 휴게음식점 등을 위한 AI 자동발주 기술이 적용된 레시피 기반 원가·재고·발주 통합관리 F&amp;B 운영 자동화 플랫폼</v>
          </cell>
          <cell r="F93" t="str">
            <v>0</v>
          </cell>
          <cell r="G93" t="str">
            <v>0</v>
          </cell>
          <cell r="H93" t="str">
            <v>예비</v>
          </cell>
          <cell r="I93" t="str">
            <v>중장년</v>
          </cell>
          <cell r="J93">
            <v>0</v>
          </cell>
          <cell r="K93">
            <v>8</v>
          </cell>
          <cell r="L93">
            <v>8</v>
          </cell>
          <cell r="M93">
            <v>16</v>
          </cell>
          <cell r="N93">
            <v>16</v>
          </cell>
          <cell r="O93">
            <v>8</v>
          </cell>
          <cell r="P93">
            <v>8</v>
          </cell>
          <cell r="Q93">
            <v>14</v>
          </cell>
          <cell r="R93">
            <v>4</v>
          </cell>
          <cell r="S93">
            <v>82</v>
          </cell>
          <cell r="T93">
            <v>0</v>
          </cell>
          <cell r="U93">
            <v>82</v>
          </cell>
          <cell r="V93">
            <v>37</v>
          </cell>
          <cell r="W93" t="str">
            <v>아이템 개발 및 추진을 위한 기본 역량을 갖춘것으로 보임. 협약 기간내 8개 테스트 베드를 통한 실증 완료로 사업화가 예상됨.</v>
          </cell>
        </row>
        <row r="94">
          <cell r="B94">
            <v>20409364</v>
          </cell>
          <cell r="C94" t="str">
            <v>지역기반</v>
          </cell>
          <cell r="D94" t="str">
            <v>정보ㆍ통신7</v>
          </cell>
          <cell r="E94" t="str">
            <v>공간정보 기반의 산업현장 안전관리 시스템 개발 및 사업화</v>
          </cell>
          <cell r="F94" t="str">
            <v>0</v>
          </cell>
          <cell r="G94" t="str">
            <v>0</v>
          </cell>
          <cell r="H94" t="str">
            <v>예비</v>
          </cell>
          <cell r="I94" t="str">
            <v>중장년</v>
          </cell>
          <cell r="J94">
            <v>0</v>
          </cell>
          <cell r="K94">
            <v>8</v>
          </cell>
          <cell r="L94">
            <v>8</v>
          </cell>
          <cell r="M94">
            <v>15</v>
          </cell>
          <cell r="N94">
            <v>15</v>
          </cell>
          <cell r="O94">
            <v>7</v>
          </cell>
          <cell r="P94">
            <v>8</v>
          </cell>
          <cell r="Q94">
            <v>13</v>
          </cell>
          <cell r="R94">
            <v>3</v>
          </cell>
          <cell r="S94">
            <v>77</v>
          </cell>
          <cell r="T94">
            <v>0</v>
          </cell>
          <cell r="U94">
            <v>77</v>
          </cell>
          <cell r="V94">
            <v>93</v>
          </cell>
          <cell r="W94" t="str">
            <v>기구축 경험이 있어 창업 아이템 개발 및 추진을 기본 역량은 갖춘것으로 보임. 사업화가 협약 기간내 일부만 추진되고 있는 것으로 판단되어 일정 보완이 필요함. 협약 기간내 3명 추가 고용계획을 가지고 있음.</v>
          </cell>
        </row>
        <row r="95">
          <cell r="B95">
            <v>20420132</v>
          </cell>
          <cell r="C95" t="str">
            <v>지역기반</v>
          </cell>
          <cell r="D95" t="str">
            <v>정보ㆍ통신3</v>
          </cell>
          <cell r="E95" t="str">
            <v>다국어 어린이동요 유튜브 채널 [K-키즈송]</v>
          </cell>
          <cell r="F95" t="str">
            <v>0</v>
          </cell>
          <cell r="G95" t="str">
            <v>0</v>
          </cell>
          <cell r="H95" t="str">
            <v>초기</v>
          </cell>
          <cell r="I95" t="str">
            <v>중장년</v>
          </cell>
          <cell r="J95">
            <v>0</v>
          </cell>
          <cell r="K95">
            <v>7</v>
          </cell>
          <cell r="L95">
            <v>7</v>
          </cell>
          <cell r="M95">
            <v>15</v>
          </cell>
          <cell r="N95">
            <v>15</v>
          </cell>
          <cell r="O95">
            <v>7</v>
          </cell>
          <cell r="P95">
            <v>7</v>
          </cell>
          <cell r="Q95">
            <v>13</v>
          </cell>
          <cell r="R95">
            <v>4</v>
          </cell>
          <cell r="S95">
            <v>75</v>
          </cell>
          <cell r="T95">
            <v>0</v>
          </cell>
          <cell r="U95">
            <v>75</v>
          </cell>
          <cell r="V95">
            <v>113</v>
          </cell>
          <cell r="W95" t="str">
            <v xml:space="preserve">경쟁 제품 대비 차별화 요소를 비교적 명확하게 기술하였음. 핵심 차별화 기능인 국가별 검색 알고리즘 최적화 및 확장방안에 대한 구체성은 다소 부족해 보임. </v>
          </cell>
        </row>
        <row r="96">
          <cell r="B96">
            <v>20418041</v>
          </cell>
          <cell r="C96" t="str">
            <v>지역기반</v>
          </cell>
          <cell r="D96" t="str">
            <v>정보ㆍ통신3</v>
          </cell>
          <cell r="E96" t="str">
            <v>AI 기반 러시아어권 재한 외국인 정착지원 플랫폼 (KOMOSHNIK &amp; KOSNOVA)</v>
          </cell>
          <cell r="F96" t="str">
            <v>9,300,000</v>
          </cell>
          <cell r="G96" t="str">
            <v>3</v>
          </cell>
          <cell r="H96" t="str">
            <v>초기</v>
          </cell>
          <cell r="I96" t="str">
            <v>중장년</v>
          </cell>
          <cell r="J96">
            <v>0</v>
          </cell>
          <cell r="K96">
            <v>7</v>
          </cell>
          <cell r="L96">
            <v>7</v>
          </cell>
          <cell r="M96">
            <v>16</v>
          </cell>
          <cell r="N96">
            <v>16</v>
          </cell>
          <cell r="O96">
            <v>7</v>
          </cell>
          <cell r="P96">
            <v>7</v>
          </cell>
          <cell r="Q96">
            <v>14</v>
          </cell>
          <cell r="R96">
            <v>3</v>
          </cell>
          <cell r="S96">
            <v>77</v>
          </cell>
          <cell r="T96">
            <v>0</v>
          </cell>
          <cell r="U96">
            <v>77</v>
          </cell>
          <cell r="V96">
            <v>93</v>
          </cell>
          <cell r="W96" t="str">
            <v>개발 완료 및 서비스 런칭 단계로 매출액이 발생학고 있고 OCR 기능 고도화 계획을 가지고 있음. 러시아를 대상으로 사용자 확대를 위한 구체성은 다소 부족해 보임.</v>
          </cell>
        </row>
        <row r="97">
          <cell r="B97">
            <v>20432351</v>
          </cell>
          <cell r="C97" t="str">
            <v>지역기반</v>
          </cell>
          <cell r="D97" t="str">
            <v>정보ㆍ통신3</v>
          </cell>
          <cell r="E97" t="str">
            <v>인터넷방송 편집자를 위한 국내최초 챗봇형 롱폼 편집점 추천 시스템 개발</v>
          </cell>
          <cell r="F97" t="str">
            <v>0</v>
          </cell>
          <cell r="G97" t="str">
            <v>0</v>
          </cell>
          <cell r="H97" t="str">
            <v>초기</v>
          </cell>
          <cell r="I97" t="str">
            <v>청년</v>
          </cell>
          <cell r="J97">
            <v>0</v>
          </cell>
          <cell r="K97">
            <v>9</v>
          </cell>
          <cell r="L97">
            <v>9</v>
          </cell>
          <cell r="M97">
            <v>19</v>
          </cell>
          <cell r="N97">
            <v>19</v>
          </cell>
          <cell r="O97">
            <v>9</v>
          </cell>
          <cell r="P97">
            <v>9</v>
          </cell>
          <cell r="Q97">
            <v>14</v>
          </cell>
          <cell r="R97">
            <v>4</v>
          </cell>
          <cell r="S97">
            <v>92</v>
          </cell>
          <cell r="T97">
            <v>0</v>
          </cell>
          <cell r="U97">
            <v>92</v>
          </cell>
          <cell r="V97">
            <v>5</v>
          </cell>
          <cell r="W97" t="str">
            <v>창업 아이템의 개발 배경과 목적이 비교적 명확하게 기술되어 있으며 경쟁자의 분석으로 기술 경쟁력과 사업성과가 높아보임.</v>
          </cell>
        </row>
        <row r="98">
          <cell r="B98">
            <v>20429017</v>
          </cell>
          <cell r="C98" t="str">
            <v>지역기반</v>
          </cell>
          <cell r="D98" t="str">
            <v>정보ㆍ통신3</v>
          </cell>
          <cell r="E98" t="str">
            <v>AI 기반 초개인화 올인원 스킨케어, ‘KIFT-FIT ALL’</v>
          </cell>
          <cell r="F98" t="str">
            <v>461,329,572</v>
          </cell>
          <cell r="G98" t="str">
            <v>1</v>
          </cell>
          <cell r="H98" t="str">
            <v>초기</v>
          </cell>
          <cell r="I98" t="str">
            <v>청년</v>
          </cell>
          <cell r="J98">
            <v>0</v>
          </cell>
          <cell r="K98">
            <v>9</v>
          </cell>
          <cell r="L98">
            <v>9</v>
          </cell>
          <cell r="M98">
            <v>18</v>
          </cell>
          <cell r="N98">
            <v>18</v>
          </cell>
          <cell r="O98">
            <v>9</v>
          </cell>
          <cell r="P98">
            <v>9</v>
          </cell>
          <cell r="Q98">
            <v>14</v>
          </cell>
          <cell r="R98">
            <v>4</v>
          </cell>
          <cell r="S98">
            <v>90</v>
          </cell>
          <cell r="T98">
            <v>0</v>
          </cell>
          <cell r="U98">
            <v>90</v>
          </cell>
          <cell r="V98">
            <v>12</v>
          </cell>
          <cell r="W98" t="str">
            <v>올인원 제품과 스킨케어 플랫폼에 대한 확대 계획 등  사업화 가능은 양호한것으로 보여지며 협약 기간내 10억원 매출과 수출 5억원 달성 계획을 가지고 있음.</v>
          </cell>
        </row>
        <row r="99">
          <cell r="B99">
            <v>20426964</v>
          </cell>
          <cell r="C99" t="str">
            <v>지역기반</v>
          </cell>
          <cell r="D99" t="str">
            <v>정보ㆍ통신3</v>
          </cell>
          <cell r="E99" t="str">
            <v>AI 감정 분석 기반 편지 생성·손글씨 재현 및 실물 편지 제작·발송 통합 플랫폼</v>
          </cell>
          <cell r="F99" t="str">
            <v>0</v>
          </cell>
          <cell r="G99" t="str">
            <v>0</v>
          </cell>
          <cell r="H99" t="str">
            <v>초기</v>
          </cell>
          <cell r="I99" t="str">
            <v>청년</v>
          </cell>
          <cell r="J99">
            <v>0</v>
          </cell>
          <cell r="K99">
            <v>8</v>
          </cell>
          <cell r="L99">
            <v>8</v>
          </cell>
          <cell r="M99">
            <v>17</v>
          </cell>
          <cell r="N99">
            <v>17</v>
          </cell>
          <cell r="O99">
            <v>8</v>
          </cell>
          <cell r="P99">
            <v>8</v>
          </cell>
          <cell r="Q99">
            <v>13</v>
          </cell>
          <cell r="R99">
            <v>3</v>
          </cell>
          <cell r="S99">
            <v>82</v>
          </cell>
          <cell r="T99">
            <v>0</v>
          </cell>
          <cell r="U99">
            <v>82</v>
          </cell>
          <cell r="V99">
            <v>37</v>
          </cell>
          <cell r="W99" t="str">
            <v>단계별로 사업추진 일정이 이해하기 쉽게 기술되어 있음. 협약 기간내 사업화 수준이 양호한 것으로 검토되며 온라인 플랫폼 중심의 매출 확보방안을 기술하고 있음.(협약기간 내 1억원)</v>
          </cell>
        </row>
        <row r="100">
          <cell r="B100">
            <v>20431732</v>
          </cell>
          <cell r="C100" t="str">
            <v>지역기반</v>
          </cell>
          <cell r="D100" t="str">
            <v>정보ㆍ통신3</v>
          </cell>
          <cell r="E100" t="str">
            <v>오락에서 힐링까지, AI 기반 글로벌 K-사주 플랫폼</v>
          </cell>
          <cell r="F100" t="str">
            <v>50,000,000</v>
          </cell>
          <cell r="G100" t="str">
            <v>2</v>
          </cell>
          <cell r="H100" t="str">
            <v>초기</v>
          </cell>
          <cell r="I100" t="str">
            <v>청년</v>
          </cell>
          <cell r="J100">
            <v>0</v>
          </cell>
          <cell r="K100">
            <v>9</v>
          </cell>
          <cell r="L100">
            <v>9</v>
          </cell>
          <cell r="M100">
            <v>19</v>
          </cell>
          <cell r="N100">
            <v>18</v>
          </cell>
          <cell r="O100">
            <v>9</v>
          </cell>
          <cell r="P100">
            <v>9</v>
          </cell>
          <cell r="Q100">
            <v>14</v>
          </cell>
          <cell r="R100">
            <v>4</v>
          </cell>
          <cell r="S100">
            <v>91</v>
          </cell>
          <cell r="T100">
            <v>0</v>
          </cell>
          <cell r="U100">
            <v>91</v>
          </cell>
          <cell r="V100">
            <v>10</v>
          </cell>
          <cell r="W100" t="str">
            <v xml:space="preserve">전반적으로 추진계획의 완성도가 양호한 것으로 보이며 협약 기간내 투자유치(1억원), 매출액(3.6악원)가 가능할 것으로 내용 기술하고 있음.  </v>
          </cell>
        </row>
        <row r="101">
          <cell r="B101">
            <v>20425812</v>
          </cell>
          <cell r="C101" t="str">
            <v>지역기반</v>
          </cell>
          <cell r="D101" t="str">
            <v>정보ㆍ통신3</v>
          </cell>
          <cell r="E101" t="str">
            <v>교배·해칭 기록 기반 양서파충류 모프 유전 확률 및 혈통 신뢰도 AI 시뮬레이션 기술</v>
          </cell>
          <cell r="F101" t="str">
            <v>21,624,500</v>
          </cell>
          <cell r="G101" t="str">
            <v>2</v>
          </cell>
          <cell r="H101" t="str">
            <v>초기</v>
          </cell>
          <cell r="I101" t="str">
            <v>청년</v>
          </cell>
          <cell r="J101">
            <v>0</v>
          </cell>
          <cell r="K101">
            <v>9</v>
          </cell>
          <cell r="L101">
            <v>9</v>
          </cell>
          <cell r="M101">
            <v>18</v>
          </cell>
          <cell r="N101">
            <v>17</v>
          </cell>
          <cell r="O101">
            <v>9</v>
          </cell>
          <cell r="P101">
            <v>9</v>
          </cell>
          <cell r="Q101">
            <v>14</v>
          </cell>
          <cell r="R101">
            <v>4</v>
          </cell>
          <cell r="S101">
            <v>89</v>
          </cell>
          <cell r="T101">
            <v>2</v>
          </cell>
          <cell r="U101">
            <v>91</v>
          </cell>
          <cell r="V101">
            <v>10</v>
          </cell>
          <cell r="W101" t="str">
            <v>다양한 마케팅 등 성과 보유 및 데이터를 활용한 AI분석 과금모델을 가지고 있어 추진계획의 완성도가 높아 보임.</v>
          </cell>
        </row>
        <row r="102">
          <cell r="B102">
            <v>20409146</v>
          </cell>
          <cell r="C102" t="str">
            <v>지역기반</v>
          </cell>
          <cell r="D102" t="str">
            <v>정보ㆍ통신3</v>
          </cell>
          <cell r="E102" t="str">
            <v>모바일 서브컬처 RPG '이세계 길드마스터' 개발 및 사업화</v>
          </cell>
          <cell r="F102" t="str">
            <v>10,000,000</v>
          </cell>
          <cell r="G102" t="str">
            <v>4</v>
          </cell>
          <cell r="H102" t="str">
            <v>초기</v>
          </cell>
          <cell r="I102" t="str">
            <v>중장년</v>
          </cell>
          <cell r="J102">
            <v>0</v>
          </cell>
          <cell r="K102">
            <v>9</v>
          </cell>
          <cell r="L102">
            <v>9</v>
          </cell>
          <cell r="M102">
            <v>18</v>
          </cell>
          <cell r="N102">
            <v>18</v>
          </cell>
          <cell r="O102">
            <v>8</v>
          </cell>
          <cell r="P102">
            <v>8</v>
          </cell>
          <cell r="Q102">
            <v>14</v>
          </cell>
          <cell r="R102">
            <v>4</v>
          </cell>
          <cell r="S102">
            <v>88</v>
          </cell>
          <cell r="T102">
            <v>0</v>
          </cell>
          <cell r="U102">
            <v>88</v>
          </cell>
          <cell r="V102">
            <v>13</v>
          </cell>
          <cell r="W102" t="str">
            <v>경쟁사 대비 차별성을 제시하고 있으며 아이템 개발을 위한 기본 역량을 갖춘 것으로 보이고 협약 기간내 추가 고용 4명을 계획하고 있음. 다만 사업화 실적에 대한 계획 및 차별화가 다소 부족해 보임.</v>
          </cell>
        </row>
        <row r="103">
          <cell r="B103">
            <v>20408201</v>
          </cell>
          <cell r="C103" t="str">
            <v>지역기반</v>
          </cell>
          <cell r="D103" t="str">
            <v>정보ㆍ통신3</v>
          </cell>
          <cell r="E103" t="str">
            <v>AI 추천 특허 기반 소비자 요청형 골프 레슨 매칭 플랫폼 “스승님”</v>
          </cell>
          <cell r="F103" t="str">
            <v>7,700,000</v>
          </cell>
          <cell r="G103" t="str">
            <v>1</v>
          </cell>
          <cell r="H103" t="str">
            <v>초기</v>
          </cell>
          <cell r="I103" t="str">
            <v>청년</v>
          </cell>
          <cell r="J103">
            <v>0</v>
          </cell>
          <cell r="K103">
            <v>8</v>
          </cell>
          <cell r="L103">
            <v>8</v>
          </cell>
          <cell r="M103">
            <v>17</v>
          </cell>
          <cell r="N103">
            <v>17</v>
          </cell>
          <cell r="O103">
            <v>8</v>
          </cell>
          <cell r="P103">
            <v>8</v>
          </cell>
          <cell r="Q103">
            <v>14</v>
          </cell>
          <cell r="R103">
            <v>4</v>
          </cell>
          <cell r="S103">
            <v>84</v>
          </cell>
          <cell r="T103">
            <v>2</v>
          </cell>
          <cell r="U103">
            <v>86</v>
          </cell>
          <cell r="V103">
            <v>20</v>
          </cell>
          <cell r="W103" t="str">
            <v>아이템의 핵심 기능과 활용방안에 대해 제시가 되어 있어 전반적으로 시장 적용 가능성은 확인이 됨. 매칭 정확도를 높이기 위한 데이터 수집(회원 확대) 방안의 구체성이 다소 부족해 보임.</v>
          </cell>
        </row>
        <row r="104">
          <cell r="B104">
            <v>20426115</v>
          </cell>
          <cell r="C104" t="str">
            <v>지역기반</v>
          </cell>
          <cell r="D104" t="str">
            <v>정보ㆍ통신3</v>
          </cell>
          <cell r="E104" t="str">
            <v>데이터 기반 AI 융합 두피·브레인 통합관리 혁신 플랫폼, 모앤브레인</v>
          </cell>
          <cell r="F104" t="str">
            <v>45,000,000</v>
          </cell>
          <cell r="G104" t="str">
            <v>0</v>
          </cell>
          <cell r="H104" t="str">
            <v>초기</v>
          </cell>
          <cell r="I104" t="str">
            <v>청년</v>
          </cell>
          <cell r="J104">
            <v>0</v>
          </cell>
          <cell r="K104">
            <v>8</v>
          </cell>
          <cell r="L104">
            <v>8</v>
          </cell>
          <cell r="M104">
            <v>16</v>
          </cell>
          <cell r="N104">
            <v>16</v>
          </cell>
          <cell r="O104">
            <v>8</v>
          </cell>
          <cell r="P104">
            <v>8</v>
          </cell>
          <cell r="Q104">
            <v>13</v>
          </cell>
          <cell r="R104">
            <v>3</v>
          </cell>
          <cell r="S104">
            <v>80</v>
          </cell>
          <cell r="T104">
            <v>0</v>
          </cell>
          <cell r="U104">
            <v>80</v>
          </cell>
          <cell r="V104">
            <v>57</v>
          </cell>
          <cell r="W104" t="str">
            <v>창업아이템의 개발 배경과 목적이 비교적 명확하게 제시되어 있음. 서비스 구축 및 출시를 통해 사업화에 대한 다각화 방안은 다소 부족해 보임. 협약 기간내 매출액은 0.6억원으로 제시</v>
          </cell>
        </row>
        <row r="105">
          <cell r="B105">
            <v>20416378</v>
          </cell>
          <cell r="C105" t="str">
            <v>지역기반</v>
          </cell>
          <cell r="D105" t="str">
            <v>정보ㆍ통신3</v>
          </cell>
          <cell r="E105" t="str">
            <v>동남아 대상 K-뷰티 샘플 큐레이션 서비스 '서울 파우치'</v>
          </cell>
          <cell r="F105" t="str">
            <v>0</v>
          </cell>
          <cell r="G105" t="str">
            <v>1</v>
          </cell>
          <cell r="H105" t="str">
            <v>초기</v>
          </cell>
          <cell r="I105" t="str">
            <v>청년</v>
          </cell>
          <cell r="J105">
            <v>0</v>
          </cell>
          <cell r="K105">
            <v>8</v>
          </cell>
          <cell r="L105">
            <v>8</v>
          </cell>
          <cell r="M105">
            <v>15</v>
          </cell>
          <cell r="N105">
            <v>15</v>
          </cell>
          <cell r="O105">
            <v>7</v>
          </cell>
          <cell r="P105">
            <v>7</v>
          </cell>
          <cell r="Q105">
            <v>14</v>
          </cell>
          <cell r="R105">
            <v>4</v>
          </cell>
          <cell r="S105">
            <v>78</v>
          </cell>
          <cell r="T105">
            <v>0</v>
          </cell>
          <cell r="U105">
            <v>78</v>
          </cell>
          <cell r="V105">
            <v>79</v>
          </cell>
          <cell r="W105" t="str">
            <v xml:space="preserve">시장 진입 대상과 추진을 위한 내용은 구체적으로 제시되어 있으나 AI 진단 모듈을 위한 데이터 수집 및 분석에 대한 내용은 다소 구체성이 부족해 보임. </v>
          </cell>
        </row>
        <row r="106">
          <cell r="B106">
            <v>20428771</v>
          </cell>
          <cell r="C106" t="str">
            <v>지역기반</v>
          </cell>
          <cell r="D106" t="str">
            <v>정보ㆍ통신3</v>
          </cell>
          <cell r="E106" t="str">
            <v>광고 전략 도출 sLLM 기반 광고 콘텐츠 제작 AI 크리에이터 매칭 플랫폼</v>
          </cell>
          <cell r="F106" t="str">
            <v>250,000,000</v>
          </cell>
          <cell r="G106" t="str">
            <v>7</v>
          </cell>
          <cell r="H106" t="str">
            <v>초기</v>
          </cell>
          <cell r="I106" t="str">
            <v>청년</v>
          </cell>
          <cell r="J106">
            <v>0</v>
          </cell>
          <cell r="K106">
            <v>7</v>
          </cell>
          <cell r="L106">
            <v>7</v>
          </cell>
          <cell r="M106">
            <v>17</v>
          </cell>
          <cell r="N106">
            <v>17</v>
          </cell>
          <cell r="O106">
            <v>8</v>
          </cell>
          <cell r="P106">
            <v>8</v>
          </cell>
          <cell r="Q106">
            <v>14</v>
          </cell>
          <cell r="R106">
            <v>4</v>
          </cell>
          <cell r="S106">
            <v>82</v>
          </cell>
          <cell r="T106">
            <v>0</v>
          </cell>
          <cell r="U106">
            <v>82</v>
          </cell>
          <cell r="V106">
            <v>37</v>
          </cell>
          <cell r="W106" t="str">
            <v>실증 사례를 제시하고 있어 기술차별성과 추진계획의 의도가 높은것으로 보여짐. 협약 기간내 매출액 15억원, 고용 4명 계획하고 있음.</v>
          </cell>
        </row>
        <row r="107">
          <cell r="B107">
            <v>20426175</v>
          </cell>
          <cell r="C107" t="str">
            <v>지역기반</v>
          </cell>
          <cell r="D107" t="str">
            <v>정보ㆍ통신3</v>
          </cell>
          <cell r="E107" t="str">
            <v>창업아이템명 AI 비전 기반 무인 운영 공간 청소·운영 통합 관리 서비스(Linky)</v>
          </cell>
          <cell r="F107" t="str">
            <v>390,909</v>
          </cell>
          <cell r="G107" t="str">
            <v>1</v>
          </cell>
          <cell r="H107" t="str">
            <v>초기</v>
          </cell>
          <cell r="I107" t="str">
            <v>청년</v>
          </cell>
          <cell r="J107">
            <v>0</v>
          </cell>
          <cell r="K107">
            <v>7</v>
          </cell>
          <cell r="L107">
            <v>7</v>
          </cell>
          <cell r="M107">
            <v>15</v>
          </cell>
          <cell r="N107">
            <v>15</v>
          </cell>
          <cell r="O107">
            <v>7</v>
          </cell>
          <cell r="P107">
            <v>7</v>
          </cell>
          <cell r="Q107">
            <v>13</v>
          </cell>
          <cell r="R107">
            <v>3</v>
          </cell>
          <cell r="S107">
            <v>74</v>
          </cell>
          <cell r="T107">
            <v>0</v>
          </cell>
          <cell r="U107">
            <v>74</v>
          </cell>
          <cell r="V107">
            <v>123</v>
          </cell>
          <cell r="W107" t="str">
            <v>아이템의 핵심 기능과 활용 방안이 구체적으로 정리되어있름. 다만 사업화에 대한 차별화 전략 구체성은 다소 부족해 보임.</v>
          </cell>
        </row>
        <row r="108">
          <cell r="B108">
            <v>20429021</v>
          </cell>
          <cell r="C108" t="str">
            <v>지역기반</v>
          </cell>
          <cell r="D108" t="str">
            <v>정보ㆍ통신3</v>
          </cell>
          <cell r="E108" t="str">
            <v>기업 분석데이터를 바탕으로 분석형 AI 및 LLM이 적용된 B2B기업 중개플랫폼</v>
          </cell>
          <cell r="F108" t="str">
            <v>0</v>
          </cell>
          <cell r="G108" t="str">
            <v>0</v>
          </cell>
          <cell r="H108" t="str">
            <v>초기</v>
          </cell>
          <cell r="I108" t="str">
            <v>청년</v>
          </cell>
          <cell r="J108">
            <v>0</v>
          </cell>
          <cell r="K108">
            <v>7</v>
          </cell>
          <cell r="L108">
            <v>7</v>
          </cell>
          <cell r="M108">
            <v>14</v>
          </cell>
          <cell r="N108">
            <v>14</v>
          </cell>
          <cell r="O108">
            <v>7</v>
          </cell>
          <cell r="P108">
            <v>7</v>
          </cell>
          <cell r="Q108">
            <v>12</v>
          </cell>
          <cell r="R108">
            <v>3</v>
          </cell>
          <cell r="S108">
            <v>71</v>
          </cell>
          <cell r="T108">
            <v>0</v>
          </cell>
          <cell r="U108">
            <v>71</v>
          </cell>
          <cell r="V108">
            <v>156</v>
          </cell>
          <cell r="W108" t="str">
            <v xml:space="preserve">창업 동기와 문제인식은 비교적 명확하게 제시되었음. 다만 매출 발생 경로와 시장 진입 전략의 구체성은 다소 부족한 것으로 보임. </v>
          </cell>
        </row>
        <row r="109">
          <cell r="B109">
            <v>20431170</v>
          </cell>
          <cell r="C109" t="str">
            <v>지역기반</v>
          </cell>
          <cell r="D109" t="str">
            <v>정보ㆍ통신3</v>
          </cell>
          <cell r="E109" t="str">
            <v>비정형 객체 인식 및 스푸핑 방지 Vision AI 기술이 적용된 굿즈 정품 인증 연계 AR 콘텐츠 제공용 화이트라벨 B2B 소프트웨어 솔루션</v>
          </cell>
          <cell r="F109" t="str">
            <v>75,000,000</v>
          </cell>
          <cell r="G109" t="str">
            <v>2</v>
          </cell>
          <cell r="H109" t="str">
            <v>초기</v>
          </cell>
          <cell r="I109" t="str">
            <v>청년</v>
          </cell>
          <cell r="J109">
            <v>0</v>
          </cell>
          <cell r="K109">
            <v>7</v>
          </cell>
          <cell r="L109">
            <v>7</v>
          </cell>
          <cell r="M109">
            <v>15</v>
          </cell>
          <cell r="N109">
            <v>15</v>
          </cell>
          <cell r="O109">
            <v>7</v>
          </cell>
          <cell r="P109">
            <v>7</v>
          </cell>
          <cell r="Q109">
            <v>13</v>
          </cell>
          <cell r="R109">
            <v>4</v>
          </cell>
          <cell r="S109">
            <v>75</v>
          </cell>
          <cell r="T109">
            <v>0</v>
          </cell>
          <cell r="U109">
            <v>75</v>
          </cell>
          <cell r="V109">
            <v>113</v>
          </cell>
          <cell r="W109" t="str">
            <v>아이템의 기술개요와 개발 방향은 이해하기 쉽게 제시되어 있음. 다만 먹표시장인 일본을 대상으로 사업화에 대한 구체성은 다소 부족해 보임.</v>
          </cell>
        </row>
        <row r="110">
          <cell r="B110">
            <v>20427333</v>
          </cell>
          <cell r="C110" t="str">
            <v>지역기반</v>
          </cell>
          <cell r="D110" t="str">
            <v>정보ㆍ통신3</v>
          </cell>
          <cell r="E110" t="str">
            <v xml:space="preserve">『다이노(DYNO)』 - AI 에이전트 오케스트레이션 기술이 적용된 다중 영상 AI 모델 기반 영상 제작 자동화 플랫폼 </v>
          </cell>
          <cell r="F110" t="str">
            <v>54,800,000</v>
          </cell>
          <cell r="G110" t="str">
            <v>0</v>
          </cell>
          <cell r="H110" t="str">
            <v>초기</v>
          </cell>
          <cell r="I110" t="str">
            <v>청년</v>
          </cell>
          <cell r="J110">
            <v>0</v>
          </cell>
          <cell r="K110">
            <v>8</v>
          </cell>
          <cell r="L110">
            <v>8</v>
          </cell>
          <cell r="M110">
            <v>15</v>
          </cell>
          <cell r="N110">
            <v>15</v>
          </cell>
          <cell r="O110">
            <v>8</v>
          </cell>
          <cell r="P110">
            <v>8</v>
          </cell>
          <cell r="Q110">
            <v>13</v>
          </cell>
          <cell r="R110">
            <v>4</v>
          </cell>
          <cell r="S110">
            <v>79</v>
          </cell>
          <cell r="T110">
            <v>0</v>
          </cell>
          <cell r="U110">
            <v>79</v>
          </cell>
          <cell r="V110">
            <v>70</v>
          </cell>
          <cell r="W110" t="str">
            <v>시장 진입을 위한 핵심 경쟁 우위를 제시하고 있음. 에이전시 등 사업화를 위한 전략을 제시히고 있으나 해당 인력 구성이 다소 부족하여 실현 가능성에 대한 추가 검토가 필요함.</v>
          </cell>
        </row>
        <row r="111">
          <cell r="B111">
            <v>20420202</v>
          </cell>
          <cell r="C111" t="str">
            <v>지역기반</v>
          </cell>
          <cell r="D111" t="str">
            <v>정보ㆍ통신3</v>
          </cell>
          <cell r="E111" t="str">
            <v>산재바로</v>
          </cell>
          <cell r="F111" t="str">
            <v>326,873,151</v>
          </cell>
          <cell r="G111" t="str">
            <v>5</v>
          </cell>
          <cell r="H111" t="str">
            <v>초기</v>
          </cell>
          <cell r="I111" t="str">
            <v>청년</v>
          </cell>
          <cell r="J111">
            <v>0</v>
          </cell>
          <cell r="K111">
            <v>8</v>
          </cell>
          <cell r="L111">
            <v>8</v>
          </cell>
          <cell r="M111">
            <v>15</v>
          </cell>
          <cell r="N111">
            <v>15</v>
          </cell>
          <cell r="O111">
            <v>8</v>
          </cell>
          <cell r="P111">
            <v>8</v>
          </cell>
          <cell r="Q111">
            <v>14</v>
          </cell>
          <cell r="R111">
            <v>4</v>
          </cell>
          <cell r="S111">
            <v>80</v>
          </cell>
          <cell r="T111">
            <v>0</v>
          </cell>
          <cell r="U111">
            <v>80</v>
          </cell>
          <cell r="V111">
            <v>57</v>
          </cell>
          <cell r="W111" t="str">
            <v>시장 진입 대상과 수익구조가 비교적 명확하게 제시되어 있음. 차별화를 위한 AI 기반 고도화를 위한 데이터 분석 및 리포트 작성의 정확도 등 관련 내용이 다소 부족해 보임.</v>
          </cell>
        </row>
        <row r="112">
          <cell r="B112">
            <v>20418560</v>
          </cell>
          <cell r="C112" t="str">
            <v>지역기반</v>
          </cell>
          <cell r="D112" t="str">
            <v>정보ㆍ통신3</v>
          </cell>
          <cell r="E112" t="str">
            <v>AI 도슨트 기반 글로벌 K-전통공예 뉴리티지(New+Heritage)  O2O 큐레이션 플랫폼 아울(A.OULL)</v>
          </cell>
          <cell r="F112" t="str">
            <v>12,086,727</v>
          </cell>
          <cell r="G112" t="str">
            <v>0</v>
          </cell>
          <cell r="H112" t="str">
            <v>초기</v>
          </cell>
          <cell r="I112" t="str">
            <v>청년</v>
          </cell>
          <cell r="J112">
            <v>0</v>
          </cell>
          <cell r="K112">
            <v>10</v>
          </cell>
          <cell r="L112">
            <v>9</v>
          </cell>
          <cell r="M112">
            <v>19</v>
          </cell>
          <cell r="N112">
            <v>19</v>
          </cell>
          <cell r="O112">
            <v>9</v>
          </cell>
          <cell r="P112">
            <v>9</v>
          </cell>
          <cell r="Q112">
            <v>14</v>
          </cell>
          <cell r="R112">
            <v>4</v>
          </cell>
          <cell r="S112">
            <v>93</v>
          </cell>
          <cell r="T112">
            <v>0</v>
          </cell>
          <cell r="U112">
            <v>93</v>
          </cell>
          <cell r="V112">
            <v>2</v>
          </cell>
          <cell r="W112" t="str">
            <v xml:space="preserve">아이템에 대한 사업 배경 및 목적이 비교적 구체적으로 제시되어 있음. 사업화 확산 및 추진을 위한 차별화 전략을 가지고 있음. </v>
          </cell>
        </row>
        <row r="113">
          <cell r="B113">
            <v>20413204</v>
          </cell>
          <cell r="C113" t="str">
            <v>지역기반</v>
          </cell>
          <cell r="D113" t="str">
            <v>정보ㆍ통신3</v>
          </cell>
          <cell r="E113" t="str">
            <v>화학공정 운전· 소재개발 실험 최적화를 위한 AI Copilot · Agentic AI 기술이 적용된 No-code 머신러닝 플랫폼, CEPiML</v>
          </cell>
          <cell r="F113" t="str">
            <v>0</v>
          </cell>
          <cell r="G113" t="str">
            <v>2</v>
          </cell>
          <cell r="H113" t="str">
            <v>초기</v>
          </cell>
          <cell r="I113" t="str">
            <v>중장년</v>
          </cell>
          <cell r="J113">
            <v>0</v>
          </cell>
          <cell r="K113">
            <v>8</v>
          </cell>
          <cell r="L113">
            <v>8</v>
          </cell>
          <cell r="M113">
            <v>17</v>
          </cell>
          <cell r="N113">
            <v>17</v>
          </cell>
          <cell r="O113">
            <v>9</v>
          </cell>
          <cell r="P113">
            <v>9</v>
          </cell>
          <cell r="Q113">
            <v>14</v>
          </cell>
          <cell r="R113">
            <v>4</v>
          </cell>
          <cell r="S113">
            <v>86</v>
          </cell>
          <cell r="T113">
            <v>0</v>
          </cell>
          <cell r="U113">
            <v>86</v>
          </cell>
          <cell r="V113">
            <v>20</v>
          </cell>
          <cell r="W113" t="str">
            <v>기술의 핵심과 활용 방안이 구체적으로 기술되어 있으나 사업화를 위한 차별화 전략의 구체성은 다소 부족해 보임.</v>
          </cell>
        </row>
        <row r="114">
          <cell r="B114">
            <v>20401622</v>
          </cell>
          <cell r="C114" t="str">
            <v>지역기반</v>
          </cell>
          <cell r="D114" t="str">
            <v>정보ㆍ통신3</v>
          </cell>
          <cell r="E114" t="str">
            <v>공간·소비 빅데이터 기반 외식업 점포개발 시뮬레이션 생성형 AI엔진 '슈바툴'</v>
          </cell>
          <cell r="F114" t="str">
            <v>100,000</v>
          </cell>
          <cell r="G114" t="str">
            <v>3</v>
          </cell>
          <cell r="H114" t="str">
            <v>초기</v>
          </cell>
          <cell r="I114" t="str">
            <v>청년</v>
          </cell>
          <cell r="J114">
            <v>0</v>
          </cell>
          <cell r="K114">
            <v>8</v>
          </cell>
          <cell r="L114">
            <v>8</v>
          </cell>
          <cell r="M114">
            <v>15</v>
          </cell>
          <cell r="N114">
            <v>15</v>
          </cell>
          <cell r="O114">
            <v>8</v>
          </cell>
          <cell r="P114">
            <v>8</v>
          </cell>
          <cell r="Q114">
            <v>14</v>
          </cell>
          <cell r="R114">
            <v>4</v>
          </cell>
          <cell r="S114">
            <v>80</v>
          </cell>
          <cell r="T114">
            <v>0</v>
          </cell>
          <cell r="U114">
            <v>80</v>
          </cell>
          <cell r="V114">
            <v>57</v>
          </cell>
          <cell r="W114" t="str">
            <v>아이템 개발 및 기술검증에 대해 구체적으로 제시하고 있음. 상권 및 브랜드 분석을 위한 데이터 수집 및 분석 모델에 대한 차별화 방안은 다소 부족해 보임.</v>
          </cell>
        </row>
        <row r="115">
          <cell r="B115">
            <v>20429013</v>
          </cell>
          <cell r="C115" t="str">
            <v>지역기반</v>
          </cell>
          <cell r="D115" t="str">
            <v>정보ㆍ통신3</v>
          </cell>
          <cell r="E115" t="str">
            <v>행동 데이터 기반 AI 아동 적성 탐색 플랫폼 : 키저스 AI 적성 탐색 애착인형</v>
          </cell>
          <cell r="F115" t="str">
            <v>900,000,000</v>
          </cell>
          <cell r="G115" t="str">
            <v>5</v>
          </cell>
          <cell r="H115" t="str">
            <v>초기</v>
          </cell>
          <cell r="I115" t="str">
            <v>중장년</v>
          </cell>
          <cell r="J115">
            <v>0</v>
          </cell>
          <cell r="K115">
            <v>8</v>
          </cell>
          <cell r="L115">
            <v>8</v>
          </cell>
          <cell r="M115">
            <v>16</v>
          </cell>
          <cell r="N115">
            <v>16</v>
          </cell>
          <cell r="O115">
            <v>8</v>
          </cell>
          <cell r="P115">
            <v>8</v>
          </cell>
          <cell r="Q115">
            <v>14</v>
          </cell>
          <cell r="R115">
            <v>4</v>
          </cell>
          <cell r="S115">
            <v>82</v>
          </cell>
          <cell r="T115">
            <v>0</v>
          </cell>
          <cell r="U115">
            <v>82</v>
          </cell>
          <cell r="V115">
            <v>37</v>
          </cell>
          <cell r="W115" t="str">
            <v>아이템의 핵심 기능과 활용방안은 구체적으로 제시가 되어 있으나 AI 제품과 관련한 분석 로직과 제품 차별화에 구체성이 다소 부족함.</v>
          </cell>
        </row>
        <row r="116">
          <cell r="B116">
            <v>20425943</v>
          </cell>
          <cell r="C116" t="str">
            <v>지역기반</v>
          </cell>
          <cell r="D116" t="str">
            <v>정보ㆍ통신3</v>
          </cell>
          <cell r="E116" t="str">
            <v>바쁜 현대인 부모를 위한 아이 식단 데이터 기반 AI 영양소 맞춤화 관리 서비스</v>
          </cell>
          <cell r="F116" t="str">
            <v>37,605,000</v>
          </cell>
          <cell r="G116" t="str">
            <v>1</v>
          </cell>
          <cell r="H116" t="str">
            <v>초기</v>
          </cell>
          <cell r="I116" t="str">
            <v>청년</v>
          </cell>
          <cell r="J116">
            <v>0</v>
          </cell>
          <cell r="K116">
            <v>8</v>
          </cell>
          <cell r="L116">
            <v>8</v>
          </cell>
          <cell r="M116">
            <v>15</v>
          </cell>
          <cell r="N116">
            <v>15</v>
          </cell>
          <cell r="O116">
            <v>8</v>
          </cell>
          <cell r="P116">
            <v>8</v>
          </cell>
          <cell r="Q116">
            <v>14</v>
          </cell>
          <cell r="R116">
            <v>4</v>
          </cell>
          <cell r="S116">
            <v>80</v>
          </cell>
          <cell r="T116">
            <v>0</v>
          </cell>
          <cell r="U116">
            <v>80</v>
          </cell>
          <cell r="V116">
            <v>57</v>
          </cell>
          <cell r="W116" t="str">
            <v>아이템과 관련하여 경쟁사와 차별화 내용을 제시하고 있음.. 다만 사업화를 달성할 수 있는 추진 전략이 다소 부족해 보임.</v>
          </cell>
        </row>
        <row r="117">
          <cell r="B117">
            <v>20432573</v>
          </cell>
          <cell r="C117" t="str">
            <v>지역기반</v>
          </cell>
          <cell r="D117" t="str">
            <v>정보ㆍ통신3</v>
          </cell>
          <cell r="E117" t="str">
            <v>AI 기반 BIM 납품 검수, 문서 작성 자동화 솔루션</v>
          </cell>
          <cell r="F117" t="str">
            <v>153,500,000</v>
          </cell>
          <cell r="G117" t="str">
            <v>2</v>
          </cell>
          <cell r="H117" t="str">
            <v>초기</v>
          </cell>
          <cell r="I117" t="str">
            <v>청년</v>
          </cell>
          <cell r="J117">
            <v>0</v>
          </cell>
          <cell r="K117">
            <v>7</v>
          </cell>
          <cell r="L117">
            <v>7</v>
          </cell>
          <cell r="M117">
            <v>15</v>
          </cell>
          <cell r="N117">
            <v>15</v>
          </cell>
          <cell r="O117">
            <v>7</v>
          </cell>
          <cell r="P117">
            <v>7</v>
          </cell>
          <cell r="Q117">
            <v>13</v>
          </cell>
          <cell r="R117">
            <v>4</v>
          </cell>
          <cell r="S117">
            <v>75</v>
          </cell>
          <cell r="T117">
            <v>0</v>
          </cell>
          <cell r="U117">
            <v>75</v>
          </cell>
          <cell r="V117">
            <v>113</v>
          </cell>
          <cell r="W117" t="str">
            <v xml:space="preserve">창업 아이템과 관련하여 문제점에 대한 개선 방향을 제시히고 있음. 솔루션 사업화를 위한 구체성이 다소 부족해 보임. </v>
          </cell>
        </row>
        <row r="118">
          <cell r="B118">
            <v>20419197</v>
          </cell>
          <cell r="C118" t="str">
            <v>지역기반</v>
          </cell>
          <cell r="D118" t="str">
            <v>정보ㆍ통신3</v>
          </cell>
          <cell r="E118" t="str">
            <v>마히(마감히어로)</v>
          </cell>
          <cell r="F118" t="str">
            <v>143,279,685</v>
          </cell>
          <cell r="G118" t="str">
            <v>3</v>
          </cell>
          <cell r="H118" t="str">
            <v>초기</v>
          </cell>
          <cell r="I118" t="str">
            <v>청년</v>
          </cell>
          <cell r="J118">
            <v>0</v>
          </cell>
          <cell r="K118">
            <v>8</v>
          </cell>
          <cell r="L118">
            <v>8</v>
          </cell>
          <cell r="M118">
            <v>17</v>
          </cell>
          <cell r="N118">
            <v>17</v>
          </cell>
          <cell r="O118">
            <v>8</v>
          </cell>
          <cell r="P118">
            <v>8</v>
          </cell>
          <cell r="Q118">
            <v>13</v>
          </cell>
          <cell r="R118">
            <v>4</v>
          </cell>
          <cell r="S118">
            <v>83</v>
          </cell>
          <cell r="T118">
            <v>0</v>
          </cell>
          <cell r="U118">
            <v>83</v>
          </cell>
          <cell r="V118">
            <v>32</v>
          </cell>
          <cell r="W118" t="str">
            <v>시장 진입 대상과 수익구조가 비교적 명확하게 제시되어 있음. 정산 자동화 등 시스템 고도화에 대한 기술이 되어 있음. 다만 매장과 유저를 확보하는 다소 부족해 보임. 투자유치를 위한 연계를 진행하고 있음.</v>
          </cell>
        </row>
        <row r="119">
          <cell r="B119">
            <v>20416722</v>
          </cell>
          <cell r="C119" t="str">
            <v>지역기반</v>
          </cell>
          <cell r="D119" t="str">
            <v>정보ㆍ통신3</v>
          </cell>
          <cell r="E119" t="str">
            <v>실건물 기반 외벽 디자인 생성 및 시뮬레이션 AI 기술</v>
          </cell>
          <cell r="F119" t="str">
            <v>71,650,824</v>
          </cell>
          <cell r="G119" t="str">
            <v>4</v>
          </cell>
          <cell r="H119" t="str">
            <v>초기</v>
          </cell>
          <cell r="I119" t="str">
            <v>청년</v>
          </cell>
          <cell r="J119">
            <v>0</v>
          </cell>
          <cell r="K119">
            <v>8</v>
          </cell>
          <cell r="L119">
            <v>8</v>
          </cell>
          <cell r="M119">
            <v>16</v>
          </cell>
          <cell r="N119">
            <v>16</v>
          </cell>
          <cell r="O119">
            <v>8</v>
          </cell>
          <cell r="P119">
            <v>8</v>
          </cell>
          <cell r="Q119">
            <v>13</v>
          </cell>
          <cell r="R119">
            <v>3</v>
          </cell>
          <cell r="S119">
            <v>80</v>
          </cell>
          <cell r="T119">
            <v>0</v>
          </cell>
          <cell r="U119">
            <v>80</v>
          </cell>
          <cell r="V119">
            <v>57</v>
          </cell>
          <cell r="W119" t="str">
            <v>도메인 데이터를 활용하는 핵심 기능에 대해 기술을 하고 있으며 협약내 사업화 성과 목표를 제시하고 있으나 구체성이 다소 부족해 보임.</v>
          </cell>
        </row>
        <row r="120">
          <cell r="B120">
            <v>20417928</v>
          </cell>
          <cell r="C120" t="str">
            <v>지역기반</v>
          </cell>
          <cell r="D120" t="str">
            <v>정보ㆍ통신3</v>
          </cell>
          <cell r="E120" t="str">
            <v>공실제로화, 거품안정화를 위한 NOC 임대가분석 알고리즘이 적용된 AI컨시어지 플랫폼</v>
          </cell>
          <cell r="F120" t="str">
            <v>45,000,000</v>
          </cell>
          <cell r="G120" t="str">
            <v>2</v>
          </cell>
          <cell r="H120" t="str">
            <v>초기</v>
          </cell>
          <cell r="I120" t="str">
            <v>중장년</v>
          </cell>
          <cell r="J120">
            <v>0</v>
          </cell>
          <cell r="K120">
            <v>8</v>
          </cell>
          <cell r="L120">
            <v>8</v>
          </cell>
          <cell r="M120">
            <v>16</v>
          </cell>
          <cell r="N120">
            <v>16</v>
          </cell>
          <cell r="O120">
            <v>7</v>
          </cell>
          <cell r="P120">
            <v>7</v>
          </cell>
          <cell r="Q120">
            <v>14</v>
          </cell>
          <cell r="R120">
            <v>3</v>
          </cell>
          <cell r="S120">
            <v>79</v>
          </cell>
          <cell r="T120">
            <v>0</v>
          </cell>
          <cell r="U120">
            <v>79</v>
          </cell>
          <cell r="V120">
            <v>70</v>
          </cell>
          <cell r="W120" t="str">
            <v xml:space="preserve">시장 진입 대상과 수익 구조에 대한 내용을 제시하고 있음. 분석을 위한 데이터 수집 방법 및 구조 개발에 대한 구체성이 다소 부족해 보임. </v>
          </cell>
        </row>
        <row r="121">
          <cell r="B121">
            <v>20423579</v>
          </cell>
          <cell r="C121" t="str">
            <v>지역기반</v>
          </cell>
          <cell r="D121" t="str">
            <v>정보ㆍ통신3</v>
          </cell>
          <cell r="E121" t="str">
            <v>커스텀 존</v>
          </cell>
          <cell r="F121" t="str">
            <v>528,871,490</v>
          </cell>
          <cell r="G121" t="str">
            <v>4</v>
          </cell>
          <cell r="H121" t="str">
            <v>초기</v>
          </cell>
          <cell r="I121" t="str">
            <v>중장년</v>
          </cell>
          <cell r="J121">
            <v>0</v>
          </cell>
          <cell r="K121">
            <v>7</v>
          </cell>
          <cell r="L121">
            <v>7</v>
          </cell>
          <cell r="M121">
            <v>15</v>
          </cell>
          <cell r="N121">
            <v>15</v>
          </cell>
          <cell r="O121">
            <v>7</v>
          </cell>
          <cell r="P121">
            <v>7</v>
          </cell>
          <cell r="Q121">
            <v>13</v>
          </cell>
          <cell r="R121">
            <v>4</v>
          </cell>
          <cell r="S121">
            <v>75</v>
          </cell>
          <cell r="T121">
            <v>0</v>
          </cell>
          <cell r="U121">
            <v>75</v>
          </cell>
          <cell r="V121">
            <v>113</v>
          </cell>
          <cell r="W121" t="str">
            <v>창업 아이템의 개발 배경과 목적이 비교적 명확하게 기술되어 있음. 다만 사업화 및 수익화 전략에 대한 구체성이 다소 부족해 보임.</v>
          </cell>
        </row>
        <row r="122">
          <cell r="B122">
            <v>20407210</v>
          </cell>
          <cell r="C122" t="str">
            <v>지역기반</v>
          </cell>
          <cell r="D122" t="str">
            <v>정보ㆍ통신3</v>
          </cell>
          <cell r="E122" t="str">
            <v>유아 발화(음성)·표준화 문진 결합 AI 재문진 기반 조기 선별(스크리닝) 기술 개발</v>
          </cell>
          <cell r="F122" t="str">
            <v>500,000,000</v>
          </cell>
          <cell r="G122" t="str">
            <v>2</v>
          </cell>
          <cell r="H122" t="str">
            <v>초기</v>
          </cell>
          <cell r="I122" t="str">
            <v>청년</v>
          </cell>
          <cell r="J122">
            <v>0</v>
          </cell>
          <cell r="K122">
            <v>8</v>
          </cell>
          <cell r="L122">
            <v>8</v>
          </cell>
          <cell r="M122">
            <v>15</v>
          </cell>
          <cell r="N122">
            <v>15</v>
          </cell>
          <cell r="O122">
            <v>7</v>
          </cell>
          <cell r="P122">
            <v>7</v>
          </cell>
          <cell r="Q122">
            <v>13</v>
          </cell>
          <cell r="R122">
            <v>3</v>
          </cell>
          <cell r="S122">
            <v>76</v>
          </cell>
          <cell r="T122">
            <v>0</v>
          </cell>
          <cell r="U122">
            <v>76</v>
          </cell>
          <cell r="V122">
            <v>101</v>
          </cell>
          <cell r="W122" t="str">
            <v>시장 진입 대상과 수익구조가 비교적 명확하게 제시되었음. 다만 사업화를 위한 차별화 전략의 구체성은 다소 부족해 보임.</v>
          </cell>
        </row>
        <row r="123">
          <cell r="B123">
            <v>20413121</v>
          </cell>
          <cell r="C123" t="str">
            <v>지역기반</v>
          </cell>
          <cell r="D123" t="str">
            <v>정보ㆍ통신3</v>
          </cell>
          <cell r="E123" t="str">
            <v>글로벌 골프 시뮬레이터 시장 개척을 위한  AI 기반 초정밀 3D 골프 론치 모니터 국산화</v>
          </cell>
          <cell r="F123" t="str">
            <v>768,000,000</v>
          </cell>
          <cell r="G123" t="str">
            <v>3</v>
          </cell>
          <cell r="H123" t="str">
            <v>초기</v>
          </cell>
          <cell r="I123" t="str">
            <v>중장년</v>
          </cell>
          <cell r="J123">
            <v>0</v>
          </cell>
          <cell r="K123">
            <v>8</v>
          </cell>
          <cell r="L123">
            <v>9</v>
          </cell>
          <cell r="M123">
            <v>17</v>
          </cell>
          <cell r="N123">
            <v>17</v>
          </cell>
          <cell r="O123">
            <v>8</v>
          </cell>
          <cell r="P123">
            <v>8</v>
          </cell>
          <cell r="Q123">
            <v>14</v>
          </cell>
          <cell r="R123">
            <v>4</v>
          </cell>
          <cell r="S123">
            <v>85</v>
          </cell>
          <cell r="T123">
            <v>0</v>
          </cell>
          <cell r="U123">
            <v>85</v>
          </cell>
          <cell r="V123">
            <v>25</v>
          </cell>
          <cell r="W123" t="str">
            <v>경쟁사 분석을 통한 차별화 전략을 제시하고 있음. 전반적으로 추진ㄷ계획의 완성도가 양호한 것으로 판단됨.</v>
          </cell>
        </row>
        <row r="124">
          <cell r="B124">
            <v>20413236</v>
          </cell>
          <cell r="C124" t="str">
            <v>지역기반</v>
          </cell>
          <cell r="D124" t="str">
            <v>정보ㆍ통신3</v>
          </cell>
          <cell r="E124" t="str">
            <v>인간 행동 기반으로 한 업무 자동화 AI 에이전트 (TaskSynapse AI)</v>
          </cell>
          <cell r="F124" t="str">
            <v>90,000,000</v>
          </cell>
          <cell r="G124" t="str">
            <v>1</v>
          </cell>
          <cell r="H124" t="str">
            <v>초기</v>
          </cell>
          <cell r="I124" t="str">
            <v>중장년</v>
          </cell>
          <cell r="J124">
            <v>0</v>
          </cell>
          <cell r="K124">
            <v>8</v>
          </cell>
          <cell r="L124">
            <v>8</v>
          </cell>
          <cell r="M124">
            <v>16</v>
          </cell>
          <cell r="N124">
            <v>16</v>
          </cell>
          <cell r="O124">
            <v>8</v>
          </cell>
          <cell r="P124">
            <v>8</v>
          </cell>
          <cell r="Q124">
            <v>14</v>
          </cell>
          <cell r="R124">
            <v>3</v>
          </cell>
          <cell r="S124">
            <v>81</v>
          </cell>
          <cell r="T124">
            <v>0</v>
          </cell>
          <cell r="U124">
            <v>81</v>
          </cell>
          <cell r="V124">
            <v>49</v>
          </cell>
          <cell r="W124" t="str">
            <v>제품 기술우위를 위한 기술개발 목표 내용은 구체적으로 제시되어 있음. 목표 고객을 확대하기 위한 구체성은 다소 부족해 보임.</v>
          </cell>
        </row>
        <row r="125">
          <cell r="B125">
            <v>20417374</v>
          </cell>
          <cell r="C125" t="str">
            <v>지역기반</v>
          </cell>
          <cell r="D125" t="str">
            <v>정보ㆍ통신3</v>
          </cell>
          <cell r="E125" t="str">
            <v xml:space="preserve">타투&amp;반영구 시술 산업 위생관리와 시술 기록 관리 플랫폼 서비스 </v>
          </cell>
          <cell r="F125" t="str">
            <v>13,353,000</v>
          </cell>
          <cell r="G125" t="str">
            <v>0</v>
          </cell>
          <cell r="H125" t="str">
            <v>초기</v>
          </cell>
          <cell r="I125" t="str">
            <v>중장년</v>
          </cell>
          <cell r="J125">
            <v>0</v>
          </cell>
          <cell r="K125">
            <v>8</v>
          </cell>
          <cell r="L125">
            <v>8</v>
          </cell>
          <cell r="M125">
            <v>15</v>
          </cell>
          <cell r="N125">
            <v>15</v>
          </cell>
          <cell r="O125">
            <v>8</v>
          </cell>
          <cell r="P125">
            <v>8</v>
          </cell>
          <cell r="Q125">
            <v>14</v>
          </cell>
          <cell r="R125">
            <v>3</v>
          </cell>
          <cell r="S125">
            <v>79</v>
          </cell>
          <cell r="T125">
            <v>0</v>
          </cell>
          <cell r="U125">
            <v>79</v>
          </cell>
          <cell r="V125">
            <v>70</v>
          </cell>
          <cell r="W125" t="str">
            <v>창업 아이템 사업화에 대한 구매 확약서를 제시하고 있음. 다만 서비스 기능 및 초기 사용자에 대한 데이터 확보 방안에 구체성이 다소 부족함.</v>
          </cell>
        </row>
        <row r="126">
          <cell r="B126">
            <v>20421995</v>
          </cell>
          <cell r="C126" t="str">
            <v>지역기반</v>
          </cell>
          <cell r="D126" t="str">
            <v>정보ㆍ통신3</v>
          </cell>
          <cell r="E126" t="str">
            <v>마케팅 풀퍼널 AI 에이전트 자동화 서비스</v>
          </cell>
          <cell r="F126" t="str">
            <v>1,270,000</v>
          </cell>
          <cell r="G126" t="str">
            <v>1</v>
          </cell>
          <cell r="H126" t="str">
            <v>초기</v>
          </cell>
          <cell r="I126" t="str">
            <v>중장년</v>
          </cell>
          <cell r="J126">
            <v>0</v>
          </cell>
          <cell r="K126">
            <v>7</v>
          </cell>
          <cell r="L126">
            <v>7</v>
          </cell>
          <cell r="M126">
            <v>15</v>
          </cell>
          <cell r="N126">
            <v>15</v>
          </cell>
          <cell r="O126">
            <v>7</v>
          </cell>
          <cell r="P126">
            <v>7</v>
          </cell>
          <cell r="Q126">
            <v>14</v>
          </cell>
          <cell r="R126">
            <v>3</v>
          </cell>
          <cell r="S126">
            <v>75</v>
          </cell>
          <cell r="T126">
            <v>0</v>
          </cell>
          <cell r="U126">
            <v>75</v>
          </cell>
          <cell r="V126">
            <v>113</v>
          </cell>
          <cell r="W126" t="str">
            <v>시장 진입 대상과 수익구조가 비교적 명확하게 제시되었음. 다만 협약 기간내에 유료 고객을 확대하는 사업화에 대한 구체성이 다소 부족함.</v>
          </cell>
        </row>
        <row r="127">
          <cell r="B127">
            <v>20411834</v>
          </cell>
          <cell r="C127" t="str">
            <v>지역기반</v>
          </cell>
          <cell r="D127" t="str">
            <v>정보ㆍ통신3</v>
          </cell>
          <cell r="E127" t="str">
            <v>초간편+고효율+저비용 지도 기반 숏폼 마케팅 솔루션 &amp;quot;JUSTREET&amp;quot;</v>
          </cell>
          <cell r="F127" t="str">
            <v>260,000</v>
          </cell>
          <cell r="G127" t="str">
            <v>3</v>
          </cell>
          <cell r="H127" t="str">
            <v>초기</v>
          </cell>
          <cell r="I127" t="str">
            <v>중장년</v>
          </cell>
          <cell r="J127">
            <v>0</v>
          </cell>
          <cell r="K127">
            <v>7</v>
          </cell>
          <cell r="L127">
            <v>7</v>
          </cell>
          <cell r="M127">
            <v>15</v>
          </cell>
          <cell r="N127">
            <v>15</v>
          </cell>
          <cell r="O127">
            <v>7</v>
          </cell>
          <cell r="P127">
            <v>7</v>
          </cell>
          <cell r="Q127">
            <v>14</v>
          </cell>
          <cell r="R127">
            <v>4</v>
          </cell>
          <cell r="S127">
            <v>76</v>
          </cell>
          <cell r="T127">
            <v>0</v>
          </cell>
          <cell r="U127">
            <v>76</v>
          </cell>
          <cell r="V127">
            <v>101</v>
          </cell>
          <cell r="W127" t="str">
            <v>아이템의 핵심 기능과 활용 방안이 구체적으로 정리되어있음. 다만 목푷시장을 위한 시청자 고객 유치방안이 중요할 것으로 판단되며 다양한 고객 유치 방안 제시는 다소 부족해 보임.</v>
          </cell>
        </row>
        <row r="128">
          <cell r="B128">
            <v>20427721</v>
          </cell>
          <cell r="C128" t="str">
            <v>지역기반</v>
          </cell>
          <cell r="D128" t="str">
            <v>정보ㆍ통신3</v>
          </cell>
          <cell r="E128" t="str">
            <v>LLM을 활용하여 전세계 176개국 모국어로 서비스되는 글로벌 K-Culture 커뮤니티</v>
          </cell>
          <cell r="F128" t="str">
            <v>202,000,000</v>
          </cell>
          <cell r="G128" t="str">
            <v>4</v>
          </cell>
          <cell r="H128" t="str">
            <v>초기</v>
          </cell>
          <cell r="I128" t="str">
            <v>중장년</v>
          </cell>
          <cell r="J128">
            <v>0</v>
          </cell>
          <cell r="K128">
            <v>8</v>
          </cell>
          <cell r="L128">
            <v>8</v>
          </cell>
          <cell r="M128">
            <v>17</v>
          </cell>
          <cell r="N128">
            <v>17</v>
          </cell>
          <cell r="O128">
            <v>8</v>
          </cell>
          <cell r="P128">
            <v>8</v>
          </cell>
          <cell r="Q128">
            <v>14</v>
          </cell>
          <cell r="R128">
            <v>4</v>
          </cell>
          <cell r="S128">
            <v>84</v>
          </cell>
          <cell r="T128">
            <v>0</v>
          </cell>
          <cell r="U128">
            <v>84</v>
          </cell>
          <cell r="V128">
            <v>26</v>
          </cell>
          <cell r="W128" t="str">
            <v>경쟁사 대비 차별성을 제시하고 있으며 아이템 개발을 위한 기본 역량을 갖춘 것으로 보임. 전반적으로 팀 구성의 적적성은 양호한 수준으로 보임.</v>
          </cell>
        </row>
        <row r="129">
          <cell r="B129">
            <v>20416581</v>
          </cell>
          <cell r="C129" t="str">
            <v>지역기반</v>
          </cell>
          <cell r="D129" t="str">
            <v>정보ㆍ통신3</v>
          </cell>
          <cell r="E129" t="str">
            <v>생체리듬 및 모바일 피부 이미지 기반 개인화 피부 관리 진단·관리·추천·소비 연동형 스마트 홈케어 디바이스 및 구독형 관리 서비스</v>
          </cell>
          <cell r="F129" t="str">
            <v>1,825,994,388</v>
          </cell>
          <cell r="G129" t="str">
            <v>4</v>
          </cell>
          <cell r="H129" t="str">
            <v>초기</v>
          </cell>
          <cell r="I129" t="str">
            <v>청년</v>
          </cell>
          <cell r="J129">
            <v>0</v>
          </cell>
          <cell r="K129">
            <v>9</v>
          </cell>
          <cell r="L129">
            <v>9</v>
          </cell>
          <cell r="M129">
            <v>17</v>
          </cell>
          <cell r="N129">
            <v>17</v>
          </cell>
          <cell r="O129">
            <v>8</v>
          </cell>
          <cell r="P129">
            <v>8</v>
          </cell>
          <cell r="Q129">
            <v>13</v>
          </cell>
          <cell r="R129">
            <v>3</v>
          </cell>
          <cell r="S129">
            <v>84</v>
          </cell>
          <cell r="T129">
            <v>0</v>
          </cell>
          <cell r="U129">
            <v>84</v>
          </cell>
          <cell r="V129">
            <v>26</v>
          </cell>
          <cell r="W129" t="str">
            <v>경쟁사 비교 분석으로 제품 서비스의 개발 방안을 제시하고 있음. MTS 디바이스 제작에 대한 로드맵을 제시히고 있으며 디바이스 통합이 가장 중요함. 전반적으로 기술추진 의지는 확인되나 실현 가능성 등에 추가 검토가 필요함. 협약 기간내 추가고용 4명을 계획하고 있음.</v>
          </cell>
        </row>
        <row r="130">
          <cell r="B130">
            <v>20417383</v>
          </cell>
          <cell r="C130" t="str">
            <v>지역기반</v>
          </cell>
          <cell r="D130" t="str">
            <v>정보ㆍ통신3</v>
          </cell>
          <cell r="E130" t="str">
            <v>Jellyworms (IP 확산을 위한 글로벌 랭킹 PvP 아레나 게임 콘텐츠)</v>
          </cell>
          <cell r="F130" t="str">
            <v>0</v>
          </cell>
          <cell r="G130" t="str">
            <v>0</v>
          </cell>
          <cell r="H130" t="str">
            <v>초기</v>
          </cell>
          <cell r="I130" t="str">
            <v>청년</v>
          </cell>
          <cell r="J130">
            <v>0</v>
          </cell>
          <cell r="K130">
            <v>7</v>
          </cell>
          <cell r="L130">
            <v>7</v>
          </cell>
          <cell r="M130">
            <v>14</v>
          </cell>
          <cell r="N130">
            <v>14</v>
          </cell>
          <cell r="O130">
            <v>7</v>
          </cell>
          <cell r="P130">
            <v>7</v>
          </cell>
          <cell r="Q130">
            <v>13</v>
          </cell>
          <cell r="R130">
            <v>3</v>
          </cell>
          <cell r="S130">
            <v>72</v>
          </cell>
          <cell r="T130">
            <v>0</v>
          </cell>
          <cell r="U130">
            <v>72</v>
          </cell>
          <cell r="V130">
            <v>143</v>
          </cell>
          <cell r="W130" t="str">
            <v>창업 아이템의 개발 환경과 목적이 비교적 명확하게 제시되어 있음. 다만 경쟁사 분석과 사업화를 위한 구체적인 방안 제시가 다소 부족해 보임.</v>
          </cell>
        </row>
        <row r="131">
          <cell r="B131">
            <v>20407967</v>
          </cell>
          <cell r="C131" t="str">
            <v>지역기반</v>
          </cell>
          <cell r="D131" t="str">
            <v>정보ㆍ통신3</v>
          </cell>
          <cell r="E131" t="str">
            <v>게임 생방송을 위한 큐브 맵핑(Cube Mapping) 및 타임 매칭(Time Matching) 기술을 적용한 멀티 화면 구성 기능의 고해상도·저지연 게임·e스포츠 융합 스트리밍 솔루션</v>
          </cell>
          <cell r="F131" t="str">
            <v>0</v>
          </cell>
          <cell r="G131" t="str">
            <v>2</v>
          </cell>
          <cell r="H131" t="str">
            <v>초기</v>
          </cell>
          <cell r="I131" t="str">
            <v>중장년</v>
          </cell>
          <cell r="J131">
            <v>0</v>
          </cell>
          <cell r="K131">
            <v>7</v>
          </cell>
          <cell r="L131">
            <v>7</v>
          </cell>
          <cell r="M131">
            <v>14</v>
          </cell>
          <cell r="N131">
            <v>14</v>
          </cell>
          <cell r="O131">
            <v>7</v>
          </cell>
          <cell r="P131">
            <v>7</v>
          </cell>
          <cell r="Q131">
            <v>13</v>
          </cell>
          <cell r="R131">
            <v>4</v>
          </cell>
          <cell r="S131">
            <v>73</v>
          </cell>
          <cell r="T131">
            <v>0</v>
          </cell>
          <cell r="U131">
            <v>73</v>
          </cell>
          <cell r="V131">
            <v>137</v>
          </cell>
          <cell r="W131" t="str">
            <v>자사 특허를 기반으로 아이템 개발을 제시하고 있음. 경쟁사 분석을 통한 사업화 전략 방안을 제시히고 있음. 다만 목표시장을 진입을 위한 전략의 구체성은 다소 부족함.</v>
          </cell>
        </row>
        <row r="132">
          <cell r="B132">
            <v>20399910</v>
          </cell>
          <cell r="C132" t="str">
            <v>지역기반</v>
          </cell>
          <cell r="D132" t="str">
            <v>정보ㆍ통신3</v>
          </cell>
          <cell r="E132" t="str">
            <v>심박데이터 기반 개인 맞춤형 운동결과 분석·추천 서비스 고도화 및 상용화</v>
          </cell>
          <cell r="F132" t="str">
            <v>267,181,182</v>
          </cell>
          <cell r="G132" t="str">
            <v>2</v>
          </cell>
          <cell r="H132" t="str">
            <v>초기</v>
          </cell>
          <cell r="I132" t="str">
            <v>중장년</v>
          </cell>
          <cell r="J132">
            <v>0</v>
          </cell>
          <cell r="K132">
            <v>7</v>
          </cell>
          <cell r="L132">
            <v>7</v>
          </cell>
          <cell r="M132">
            <v>14</v>
          </cell>
          <cell r="N132">
            <v>14</v>
          </cell>
          <cell r="O132">
            <v>7</v>
          </cell>
          <cell r="P132">
            <v>7</v>
          </cell>
          <cell r="Q132">
            <v>13</v>
          </cell>
          <cell r="R132">
            <v>3</v>
          </cell>
          <cell r="S132">
            <v>72</v>
          </cell>
          <cell r="T132">
            <v>0</v>
          </cell>
          <cell r="U132">
            <v>72</v>
          </cell>
          <cell r="V132">
            <v>143</v>
          </cell>
          <cell r="W132" t="str">
            <v>창업 아이템의 개발 배경과 목적이 비교적 구체적으로 제시되어 있음. 다만 사업화를 위한 시장 진입 전략의 구체성은 다소 부족해 보임.</v>
          </cell>
        </row>
        <row r="133">
          <cell r="B133">
            <v>20420619</v>
          </cell>
          <cell r="C133" t="str">
            <v>지역기반</v>
          </cell>
          <cell r="D133" t="str">
            <v>정보ㆍ통신3</v>
          </cell>
          <cell r="E133" t="str">
            <v>AI 기반 EFL 학습자 영어 읽기·쓰기 능력 자동 진단 플랫폼(BookWise Kids) 개발</v>
          </cell>
          <cell r="F133" t="str">
            <v>0</v>
          </cell>
          <cell r="G133" t="str">
            <v>1</v>
          </cell>
          <cell r="H133" t="str">
            <v>초기</v>
          </cell>
          <cell r="I133" t="str">
            <v>중장년</v>
          </cell>
          <cell r="J133">
            <v>0</v>
          </cell>
          <cell r="K133">
            <v>7</v>
          </cell>
          <cell r="L133">
            <v>7</v>
          </cell>
          <cell r="M133">
            <v>13</v>
          </cell>
          <cell r="N133">
            <v>13</v>
          </cell>
          <cell r="O133">
            <v>7</v>
          </cell>
          <cell r="P133">
            <v>7</v>
          </cell>
          <cell r="Q133">
            <v>13</v>
          </cell>
          <cell r="R133">
            <v>2</v>
          </cell>
          <cell r="S133">
            <v>69</v>
          </cell>
          <cell r="T133">
            <v>0</v>
          </cell>
          <cell r="U133">
            <v>69</v>
          </cell>
          <cell r="V133">
            <v>165</v>
          </cell>
          <cell r="W133" t="str">
            <v>창업동기와 문제 인식은 비교적 명확하게 제시되었음. 다만 사업화를 확대하기 위한 시장진입의 내용은 구체성이 다소 부족해 보임.</v>
          </cell>
        </row>
        <row r="134">
          <cell r="B134">
            <v>20427417</v>
          </cell>
          <cell r="C134" t="str">
            <v>지역기반</v>
          </cell>
          <cell r="D134" t="str">
            <v>정보ㆍ통신3</v>
          </cell>
          <cell r="E134" t="str">
            <v>AI 기반 기업 식사 운영 최적화를 위한 'Lunch-Govermance' SaaS 플랫폼</v>
          </cell>
          <cell r="F134" t="str">
            <v>21,712,085</v>
          </cell>
          <cell r="G134" t="str">
            <v>0</v>
          </cell>
          <cell r="H134" t="str">
            <v>초기</v>
          </cell>
          <cell r="I134" t="str">
            <v>청년</v>
          </cell>
          <cell r="J134">
            <v>0</v>
          </cell>
          <cell r="K134">
            <v>7</v>
          </cell>
          <cell r="L134">
            <v>7</v>
          </cell>
          <cell r="M134">
            <v>13</v>
          </cell>
          <cell r="N134">
            <v>13</v>
          </cell>
          <cell r="O134">
            <v>7</v>
          </cell>
          <cell r="P134">
            <v>7</v>
          </cell>
          <cell r="Q134">
            <v>13</v>
          </cell>
          <cell r="R134">
            <v>3</v>
          </cell>
          <cell r="S134">
            <v>70</v>
          </cell>
          <cell r="T134">
            <v>2</v>
          </cell>
          <cell r="U134">
            <v>72</v>
          </cell>
          <cell r="V134">
            <v>143</v>
          </cell>
          <cell r="W134" t="str">
            <v>창업 아이템의 핵심 기능은 적절하게 구성되어 있으나 개발 및 사업화 대한 세부적인 계획이 다소 부족해 보임.</v>
          </cell>
        </row>
        <row r="135">
          <cell r="B135">
            <v>20421286</v>
          </cell>
          <cell r="C135" t="str">
            <v>지역기반</v>
          </cell>
          <cell r="D135" t="str">
            <v>정보ㆍ통신3</v>
          </cell>
          <cell r="E135" t="str">
            <v>스토리를 디자인으로 구현하는 AI 기반 축구 유니폼 플랫폼 (미국/영국 타겟), 센트옵스(Sentoffs.com)</v>
          </cell>
          <cell r="F135" t="str">
            <v>42,201,465</v>
          </cell>
          <cell r="G135" t="str">
            <v>1</v>
          </cell>
          <cell r="H135" t="str">
            <v>초기</v>
          </cell>
          <cell r="I135" t="str">
            <v>중장년</v>
          </cell>
          <cell r="J135">
            <v>0</v>
          </cell>
          <cell r="K135">
            <v>8</v>
          </cell>
          <cell r="L135">
            <v>8</v>
          </cell>
          <cell r="M135">
            <v>13</v>
          </cell>
          <cell r="N135">
            <v>13</v>
          </cell>
          <cell r="O135">
            <v>7</v>
          </cell>
          <cell r="P135">
            <v>7</v>
          </cell>
          <cell r="Q135">
            <v>13</v>
          </cell>
          <cell r="R135">
            <v>3</v>
          </cell>
          <cell r="S135">
            <v>72</v>
          </cell>
          <cell r="T135">
            <v>0</v>
          </cell>
          <cell r="U135">
            <v>72</v>
          </cell>
          <cell r="V135">
            <v>143</v>
          </cell>
          <cell r="W135" t="str">
            <v>아이템의 핵심기능과 활용 방안이 구체적으로 제시되어 있으나 사업화를 위한 유통 채널 확보 전략이 다소 부족해 보임.</v>
          </cell>
        </row>
        <row r="136">
          <cell r="B136">
            <v>20430211</v>
          </cell>
          <cell r="C136" t="str">
            <v>지역기반</v>
          </cell>
          <cell r="D136" t="str">
            <v>정보ㆍ통신3</v>
          </cell>
          <cell r="E136" t="str">
            <v>외국인 관광객과 동네 맛집을 연결하는 SNS 홍보 체험단 플랫폼</v>
          </cell>
          <cell r="F136" t="str">
            <v>32,000,000</v>
          </cell>
          <cell r="G136" t="str">
            <v>1</v>
          </cell>
          <cell r="H136" t="str">
            <v>초기</v>
          </cell>
          <cell r="I136" t="str">
            <v>청년</v>
          </cell>
          <cell r="J136">
            <v>0</v>
          </cell>
          <cell r="K136">
            <v>7</v>
          </cell>
          <cell r="L136">
            <v>7</v>
          </cell>
          <cell r="M136">
            <v>12</v>
          </cell>
          <cell r="N136">
            <v>12</v>
          </cell>
          <cell r="O136">
            <v>7</v>
          </cell>
          <cell r="P136">
            <v>7</v>
          </cell>
          <cell r="Q136">
            <v>13</v>
          </cell>
          <cell r="R136">
            <v>3</v>
          </cell>
          <cell r="S136">
            <v>68</v>
          </cell>
          <cell r="T136">
            <v>0</v>
          </cell>
          <cell r="U136">
            <v>68</v>
          </cell>
          <cell r="V136">
            <v>173</v>
          </cell>
          <cell r="W136" t="str">
            <v>창업 아이템과 관련한 개발 배경과 목적은 구체적으로 기술되어 있으나 다양한 경쟁사 분석이 이루어지 않아 기술우위를 파악하기가 다소 부족해 보임.</v>
          </cell>
        </row>
        <row r="137">
          <cell r="B137">
            <v>20428649</v>
          </cell>
          <cell r="C137" t="str">
            <v>지역기반</v>
          </cell>
          <cell r="D137" t="str">
            <v>정보ㆍ통신3</v>
          </cell>
          <cell r="E137" t="str">
            <v>LLM B2B·B2G 기반 비정형 예술 데이터 구조화 및 비즈니스 언어 번역을 통한 맞춤형 크리에이터 매칭 플랫폼</v>
          </cell>
          <cell r="F137" t="str">
            <v>0</v>
          </cell>
          <cell r="G137" t="str">
            <v>3</v>
          </cell>
          <cell r="H137" t="str">
            <v>초기</v>
          </cell>
          <cell r="I137" t="str">
            <v>중장년</v>
          </cell>
          <cell r="J137">
            <v>0</v>
          </cell>
          <cell r="K137">
            <v>7</v>
          </cell>
          <cell r="L137">
            <v>7</v>
          </cell>
          <cell r="M137">
            <v>12</v>
          </cell>
          <cell r="N137">
            <v>12</v>
          </cell>
          <cell r="O137">
            <v>7</v>
          </cell>
          <cell r="P137">
            <v>7</v>
          </cell>
          <cell r="Q137">
            <v>14</v>
          </cell>
          <cell r="R137">
            <v>3</v>
          </cell>
          <cell r="S137">
            <v>69</v>
          </cell>
          <cell r="T137">
            <v>0</v>
          </cell>
          <cell r="U137">
            <v>69</v>
          </cell>
          <cell r="V137">
            <v>165</v>
          </cell>
          <cell r="W137" t="str">
            <v xml:space="preserve">시장 집입 대상과 수익 구조가 비교적 구체적으로 제시되어 있으나 사업화를 달성하기 위한 차별화 전략은 다소 부족해 보임. </v>
          </cell>
        </row>
        <row r="138">
          <cell r="B138">
            <v>20414118</v>
          </cell>
          <cell r="C138" t="str">
            <v>지역기반</v>
          </cell>
          <cell r="D138" t="str">
            <v>정보ㆍ통신3</v>
          </cell>
          <cell r="E138" t="str">
            <v>LLM 기반 브리프 구조화·공정성 재랭킹 추천기술이 적용된  기업–크리에이터 협업 공정매칭·협업운영 자동화 마이크로 SaaS(FairMatch)</v>
          </cell>
          <cell r="F138" t="str">
            <v>10,000,000</v>
          </cell>
          <cell r="G138" t="str">
            <v>0</v>
          </cell>
          <cell r="H138" t="str">
            <v>초기</v>
          </cell>
          <cell r="I138" t="str">
            <v>청년</v>
          </cell>
          <cell r="J138">
            <v>0</v>
          </cell>
          <cell r="K138">
            <v>8</v>
          </cell>
          <cell r="L138">
            <v>8</v>
          </cell>
          <cell r="M138">
            <v>12</v>
          </cell>
          <cell r="N138">
            <v>12</v>
          </cell>
          <cell r="O138">
            <v>7</v>
          </cell>
          <cell r="P138">
            <v>7</v>
          </cell>
          <cell r="Q138">
            <v>14</v>
          </cell>
          <cell r="R138">
            <v>4</v>
          </cell>
          <cell r="S138">
            <v>72</v>
          </cell>
          <cell r="T138">
            <v>0</v>
          </cell>
          <cell r="U138">
            <v>72</v>
          </cell>
          <cell r="V138">
            <v>143</v>
          </cell>
          <cell r="W138" t="str">
            <v>사업화 목표에 대한 정량 및 정성 기술 구현을 제시히고 있음. 다만 매출 발생 경로와 확대할수 있는 방안 제시는 다소 부족해 보임.</v>
          </cell>
        </row>
        <row r="139">
          <cell r="B139">
            <v>20423064</v>
          </cell>
          <cell r="C139" t="str">
            <v>지역기반</v>
          </cell>
          <cell r="D139" t="str">
            <v>정보ㆍ통신3</v>
          </cell>
          <cell r="E139" t="str">
            <v>생성형 AI 기반 커미션 요청 구조화 기능이 적용된 글로벌 아트 전시·커미션 플랫폼 서비스</v>
          </cell>
          <cell r="F139" t="str">
            <v>0</v>
          </cell>
          <cell r="G139" t="str">
            <v>0</v>
          </cell>
          <cell r="H139" t="str">
            <v>초기</v>
          </cell>
          <cell r="I139" t="str">
            <v>청년</v>
          </cell>
          <cell r="J139">
            <v>0</v>
          </cell>
          <cell r="K139">
            <v>8</v>
          </cell>
          <cell r="L139">
            <v>8</v>
          </cell>
          <cell r="M139">
            <v>13</v>
          </cell>
          <cell r="N139">
            <v>13</v>
          </cell>
          <cell r="O139">
            <v>8</v>
          </cell>
          <cell r="P139">
            <v>8</v>
          </cell>
          <cell r="Q139">
            <v>14</v>
          </cell>
          <cell r="R139">
            <v>4</v>
          </cell>
          <cell r="S139">
            <v>76</v>
          </cell>
          <cell r="T139">
            <v>2</v>
          </cell>
          <cell r="U139">
            <v>78</v>
          </cell>
          <cell r="V139">
            <v>79</v>
          </cell>
          <cell r="W139" t="str">
            <v>창업 아이템과 관련하여 경쟁사 플랫폼을 비교하여 개발 방향성을 제시하였음. 다만 플랫폼 사업화를 위한 전략 등 구체성은 다소 부족해 보임.</v>
          </cell>
        </row>
        <row r="140">
          <cell r="B140">
            <v>20422739</v>
          </cell>
          <cell r="C140" t="str">
            <v>지역기반</v>
          </cell>
          <cell r="D140" t="str">
            <v>정보ㆍ통신3</v>
          </cell>
          <cell r="E140" t="str">
            <v>OBS 플러그인 기반 방송 연동 버추얼 크리에이터 굿즈 커머스 자동화 플랫폼</v>
          </cell>
          <cell r="F140" t="str">
            <v>42,020,219</v>
          </cell>
          <cell r="G140" t="str">
            <v>1</v>
          </cell>
          <cell r="H140" t="str">
            <v>초기</v>
          </cell>
          <cell r="I140" t="str">
            <v>청년</v>
          </cell>
          <cell r="J140">
            <v>0</v>
          </cell>
          <cell r="K140">
            <v>8</v>
          </cell>
          <cell r="L140">
            <v>8</v>
          </cell>
          <cell r="M140">
            <v>13</v>
          </cell>
          <cell r="N140">
            <v>13</v>
          </cell>
          <cell r="O140">
            <v>7</v>
          </cell>
          <cell r="P140">
            <v>7</v>
          </cell>
          <cell r="Q140">
            <v>14</v>
          </cell>
          <cell r="R140">
            <v>3</v>
          </cell>
          <cell r="S140">
            <v>73</v>
          </cell>
          <cell r="T140">
            <v>2</v>
          </cell>
          <cell r="U140">
            <v>75</v>
          </cell>
          <cell r="V140">
            <v>113</v>
          </cell>
          <cell r="W140" t="str">
            <v>창업아이템의 개발 배경과 목적이 비교적 명확하게 제시되어 있음. 다만 해외 시장의 사업화를 위한 실증 검증을 위한 구체적인 실행방안이 다소 부족해 보임.</v>
          </cell>
        </row>
        <row r="141">
          <cell r="B141">
            <v>20427709</v>
          </cell>
          <cell r="C141" t="str">
            <v>지역기반</v>
          </cell>
          <cell r="D141" t="str">
            <v>정보ㆍ통신3</v>
          </cell>
          <cell r="E141" t="str">
            <v>VLM 기반 산업현장 위험상황 이해·판단형 AI 에이전트 안전관리 시스템</v>
          </cell>
          <cell r="F141" t="str">
            <v>248,000,000</v>
          </cell>
          <cell r="G141" t="str">
            <v>4</v>
          </cell>
          <cell r="H141" t="str">
            <v>초기</v>
          </cell>
          <cell r="I141" t="str">
            <v>중장년</v>
          </cell>
          <cell r="J141">
            <v>0</v>
          </cell>
          <cell r="K141">
            <v>9</v>
          </cell>
          <cell r="L141">
            <v>9</v>
          </cell>
          <cell r="M141">
            <v>16</v>
          </cell>
          <cell r="N141">
            <v>16</v>
          </cell>
          <cell r="O141">
            <v>8</v>
          </cell>
          <cell r="P141">
            <v>8</v>
          </cell>
          <cell r="Q141">
            <v>14</v>
          </cell>
          <cell r="R141">
            <v>4</v>
          </cell>
          <cell r="S141">
            <v>84</v>
          </cell>
          <cell r="T141">
            <v>0</v>
          </cell>
          <cell r="U141">
            <v>84</v>
          </cell>
          <cell r="V141">
            <v>26</v>
          </cell>
          <cell r="W141" t="str">
            <v>아이템 개발 및 추진을 위한 기본역량도 갖춘것으로 보임. 고객의 수요와 활용 장면에 대한 내용도 구체적으로 기술이 되어 있음.</v>
          </cell>
        </row>
        <row r="142">
          <cell r="B142">
            <v>20430358</v>
          </cell>
          <cell r="C142" t="str">
            <v>지역기반</v>
          </cell>
          <cell r="D142" t="str">
            <v>정보ㆍ통신3</v>
          </cell>
          <cell r="E142" t="str">
            <v>지역 소상공인의 광고 접근성 문제 해결을 위한, 전단지 게시판 디지털 전환(DX) 기반 아파트 공용 키오스크 서비스</v>
          </cell>
          <cell r="F142" t="str">
            <v>20,000,000</v>
          </cell>
          <cell r="G142" t="str">
            <v>2</v>
          </cell>
          <cell r="H142" t="str">
            <v>초기</v>
          </cell>
          <cell r="I142" t="str">
            <v>중장년</v>
          </cell>
          <cell r="J142">
            <v>0</v>
          </cell>
          <cell r="K142">
            <v>7</v>
          </cell>
          <cell r="L142">
            <v>7</v>
          </cell>
          <cell r="M142">
            <v>16</v>
          </cell>
          <cell r="N142">
            <v>16</v>
          </cell>
          <cell r="O142">
            <v>8</v>
          </cell>
          <cell r="P142">
            <v>8</v>
          </cell>
          <cell r="Q142">
            <v>14</v>
          </cell>
          <cell r="R142">
            <v>4</v>
          </cell>
          <cell r="S142">
            <v>80</v>
          </cell>
          <cell r="T142">
            <v>0</v>
          </cell>
          <cell r="U142">
            <v>80</v>
          </cell>
          <cell r="V142">
            <v>57</v>
          </cell>
          <cell r="W142" t="str">
            <v>창업동기와 문제인식은 비교적 명확하게 제시되었음. 졍쟁 제품 대비 차별화 요소에 대한 내용 기술이 다소 부족하게 기술이 되어 있음.</v>
          </cell>
        </row>
        <row r="143">
          <cell r="B143">
            <v>20422944</v>
          </cell>
          <cell r="C143" t="str">
            <v>지역기반</v>
          </cell>
          <cell r="D143" t="str">
            <v>정보ㆍ통신3</v>
          </cell>
          <cell r="E143" t="str">
            <v>Recipe 독립형 H/W 시계열 AI 앙상블 기술이 적용된 On-Premise 반도체 제조 장비 실시간 고장 예지보전</v>
          </cell>
          <cell r="F143" t="str">
            <v>0</v>
          </cell>
          <cell r="G143" t="str">
            <v>1</v>
          </cell>
          <cell r="H143" t="str">
            <v>초기</v>
          </cell>
          <cell r="I143" t="str">
            <v>중장년</v>
          </cell>
          <cell r="J143">
            <v>0</v>
          </cell>
          <cell r="K143">
            <v>8</v>
          </cell>
          <cell r="L143">
            <v>8</v>
          </cell>
          <cell r="M143">
            <v>16</v>
          </cell>
          <cell r="N143">
            <v>16</v>
          </cell>
          <cell r="O143">
            <v>8</v>
          </cell>
          <cell r="P143">
            <v>8</v>
          </cell>
          <cell r="Q143">
            <v>14</v>
          </cell>
          <cell r="R143">
            <v>3</v>
          </cell>
          <cell r="S143">
            <v>81</v>
          </cell>
          <cell r="T143">
            <v>0</v>
          </cell>
          <cell r="U143">
            <v>81</v>
          </cell>
          <cell r="V143">
            <v>49</v>
          </cell>
          <cell r="W143" t="str">
            <v>PoC를 통한 차볋화 요소 및 협약 기간내 정량 목표를 제시하고 있음. 경쟁사 분석을 통한 경쟁력 확보 벙언울 제시하고 있으나 사업화에 대한 구체성은 다소 부족해 보임.</v>
          </cell>
        </row>
        <row r="144">
          <cell r="B144">
            <v>20422353</v>
          </cell>
          <cell r="C144" t="str">
            <v>지역기반</v>
          </cell>
          <cell r="D144" t="str">
            <v>정보ㆍ통신3</v>
          </cell>
          <cell r="E144" t="str">
            <v>Gov-fit : AI 기반 B2G 맞춤 제안서 자동화 SaaS</v>
          </cell>
          <cell r="F144" t="str">
            <v>248,000,000</v>
          </cell>
          <cell r="G144" t="str">
            <v>2</v>
          </cell>
          <cell r="H144" t="str">
            <v>초기</v>
          </cell>
          <cell r="I144" t="str">
            <v>중장년</v>
          </cell>
          <cell r="J144">
            <v>0</v>
          </cell>
          <cell r="K144">
            <v>7</v>
          </cell>
          <cell r="L144">
            <v>7</v>
          </cell>
          <cell r="M144">
            <v>14</v>
          </cell>
          <cell r="N144">
            <v>14</v>
          </cell>
          <cell r="O144">
            <v>7</v>
          </cell>
          <cell r="P144">
            <v>7</v>
          </cell>
          <cell r="Q144">
            <v>13</v>
          </cell>
          <cell r="R144">
            <v>3</v>
          </cell>
          <cell r="S144">
            <v>72</v>
          </cell>
          <cell r="T144">
            <v>0</v>
          </cell>
          <cell r="U144">
            <v>72</v>
          </cell>
          <cell r="V144">
            <v>143</v>
          </cell>
          <cell r="W144" t="str">
            <v>아이템의 활용방안은 기술되어 있음. 다만 경쟁 제품에 대한 분석이 이루어져 있지 않으며 수요기관에서 필요로 하는 다양한 데이터 수집 및 분석에 대한 개발 내용은 다소 부족해 보임.</v>
          </cell>
        </row>
        <row r="145">
          <cell r="B145">
            <v>20428269</v>
          </cell>
          <cell r="C145" t="str">
            <v>지역기반</v>
          </cell>
          <cell r="D145" t="str">
            <v>정보ㆍ통신3</v>
          </cell>
          <cell r="E145" t="str">
            <v>ISO 심사 데이터를 ESG ‘증거 데이터’로 자동 전환하여 중소기업의 공급망 실사 대응을 가능하게 하는 플랫폼 고도화</v>
          </cell>
          <cell r="F145" t="str">
            <v>65,000,000</v>
          </cell>
          <cell r="G145" t="str">
            <v>3</v>
          </cell>
          <cell r="H145" t="str">
            <v>초기</v>
          </cell>
          <cell r="I145" t="str">
            <v>중장년</v>
          </cell>
          <cell r="J145">
            <v>0</v>
          </cell>
          <cell r="K145">
            <v>7</v>
          </cell>
          <cell r="L145">
            <v>7</v>
          </cell>
          <cell r="M145">
            <v>13</v>
          </cell>
          <cell r="N145">
            <v>13</v>
          </cell>
          <cell r="O145">
            <v>7</v>
          </cell>
          <cell r="P145">
            <v>7</v>
          </cell>
          <cell r="Q145">
            <v>13</v>
          </cell>
          <cell r="R145">
            <v>3</v>
          </cell>
          <cell r="S145">
            <v>70</v>
          </cell>
          <cell r="T145">
            <v>0</v>
          </cell>
          <cell r="U145">
            <v>70</v>
          </cell>
          <cell r="V145">
            <v>157</v>
          </cell>
          <cell r="W145" t="str">
            <v xml:space="preserve">아이템과 관련하여 경쟁사 및 대체 기술 분석을 제시히고 있음. ISO인증과 ESG 데이터 활용에 대한 내용(데이터 비교 분석)이 다소 부족하여 실현 가눙성은 일부 추가 검토가 필요함. </v>
          </cell>
        </row>
        <row r="146">
          <cell r="B146">
            <v>20419176</v>
          </cell>
          <cell r="C146" t="str">
            <v>지역기반</v>
          </cell>
          <cell r="D146" t="str">
            <v>정보ㆍ통신3</v>
          </cell>
          <cell r="E146" t="str">
            <v>AI 엔진 기반 B2B 거래데이터 자동 변환 및 API 자동 매핑 솔루션</v>
          </cell>
          <cell r="F146" t="str">
            <v>384,535,144</v>
          </cell>
          <cell r="G146" t="str">
            <v>9</v>
          </cell>
          <cell r="H146" t="str">
            <v>초기</v>
          </cell>
          <cell r="I146" t="str">
            <v>청년</v>
          </cell>
          <cell r="J146">
            <v>0</v>
          </cell>
          <cell r="K146">
            <v>9</v>
          </cell>
          <cell r="L146">
            <v>9</v>
          </cell>
          <cell r="M146">
            <v>17</v>
          </cell>
          <cell r="N146">
            <v>17</v>
          </cell>
          <cell r="O146">
            <v>9</v>
          </cell>
          <cell r="P146">
            <v>9</v>
          </cell>
          <cell r="Q146">
            <v>14</v>
          </cell>
          <cell r="R146">
            <v>4</v>
          </cell>
          <cell r="S146">
            <v>88</v>
          </cell>
          <cell r="T146">
            <v>0</v>
          </cell>
          <cell r="U146">
            <v>88</v>
          </cell>
          <cell r="V146">
            <v>13</v>
          </cell>
          <cell r="W146" t="str">
            <v>대표자와 직원의 전문성 및 역할은 비교적 명확하게 제시되어 있음. 기술 구현과 해와 판로 확대까지 추진계획의 완성도가 양호한 것으로 보임.</v>
          </cell>
        </row>
        <row r="147">
          <cell r="B147">
            <v>20415000</v>
          </cell>
          <cell r="C147" t="str">
            <v>지역기반</v>
          </cell>
          <cell r="D147" t="str">
            <v>정보ㆍ통신3</v>
          </cell>
          <cell r="E147" t="str">
            <v>Factory ExpertX - 제조 특화 LLM 챗봇 서비스</v>
          </cell>
          <cell r="F147" t="str">
            <v>0</v>
          </cell>
          <cell r="G147" t="str">
            <v>2</v>
          </cell>
          <cell r="H147" t="str">
            <v>초기</v>
          </cell>
          <cell r="I147" t="str">
            <v>청년</v>
          </cell>
          <cell r="J147">
            <v>0</v>
          </cell>
          <cell r="K147">
            <v>8</v>
          </cell>
          <cell r="L147">
            <v>8</v>
          </cell>
          <cell r="M147">
            <v>15</v>
          </cell>
          <cell r="N147">
            <v>15</v>
          </cell>
          <cell r="O147">
            <v>7</v>
          </cell>
          <cell r="P147">
            <v>7</v>
          </cell>
          <cell r="Q147">
            <v>14</v>
          </cell>
          <cell r="R147">
            <v>4</v>
          </cell>
          <cell r="S147">
            <v>78</v>
          </cell>
          <cell r="T147">
            <v>0</v>
          </cell>
          <cell r="U147">
            <v>78</v>
          </cell>
          <cell r="V147">
            <v>79</v>
          </cell>
          <cell r="W147" t="str">
            <v>창업 아이템과 관려하여 시장 배경과 개발 목적에 대해 구체적으로 기술하고 있음. 산업별로 도메인이 다른 여건에서 기능 표준화를 제시하고 있지만 구체성이 다소 부족함.</v>
          </cell>
        </row>
        <row r="148">
          <cell r="B148">
            <v>20426233</v>
          </cell>
          <cell r="C148" t="str">
            <v>지역기반</v>
          </cell>
          <cell r="D148" t="str">
            <v>정보ㆍ통신3</v>
          </cell>
          <cell r="E148" t="str">
            <v>산업단지 근로자 숙소 운영비 절감을 위한 IoT·AI 기반 체류 인프라 운영관리 SaaS</v>
          </cell>
          <cell r="F148" t="str">
            <v>91,000,000</v>
          </cell>
          <cell r="G148" t="str">
            <v>5</v>
          </cell>
          <cell r="H148" t="str">
            <v>초기</v>
          </cell>
          <cell r="I148" t="str">
            <v>중장년</v>
          </cell>
          <cell r="J148">
            <v>0</v>
          </cell>
          <cell r="K148">
            <v>7</v>
          </cell>
          <cell r="L148">
            <v>7</v>
          </cell>
          <cell r="M148">
            <v>15</v>
          </cell>
          <cell r="N148">
            <v>15</v>
          </cell>
          <cell r="O148">
            <v>7</v>
          </cell>
          <cell r="P148">
            <v>7</v>
          </cell>
          <cell r="Q148">
            <v>13</v>
          </cell>
          <cell r="R148">
            <v>3</v>
          </cell>
          <cell r="S148">
            <v>74</v>
          </cell>
          <cell r="T148">
            <v>0</v>
          </cell>
          <cell r="U148">
            <v>74</v>
          </cell>
          <cell r="V148">
            <v>123</v>
          </cell>
          <cell r="W148" t="str">
            <v>아이템의 핵심기능과 활용 방안이 구체적으로 정리되어 있음. 시스탬 개발에 필요한 운영 데이터 셋 등 개발을 위한 구체성은 다소 부족함.</v>
          </cell>
        </row>
        <row r="149">
          <cell r="B149">
            <v>20400898</v>
          </cell>
          <cell r="C149" t="str">
            <v>지역기반</v>
          </cell>
          <cell r="D149" t="str">
            <v>정보ㆍ통신3</v>
          </cell>
          <cell r="E149" t="str">
            <v>기업의 SaaS 도입비용을 개선하는 SaaS 온보딩 서비스(RAG/커뮤니티 데이터 기반)</v>
          </cell>
          <cell r="F149" t="str">
            <v>33,716,363</v>
          </cell>
          <cell r="G149" t="str">
            <v>0</v>
          </cell>
          <cell r="H149" t="str">
            <v>초기</v>
          </cell>
          <cell r="I149" t="str">
            <v>청년</v>
          </cell>
          <cell r="J149">
            <v>0</v>
          </cell>
          <cell r="K149">
            <v>8</v>
          </cell>
          <cell r="L149">
            <v>8</v>
          </cell>
          <cell r="M149">
            <v>16</v>
          </cell>
          <cell r="N149">
            <v>16</v>
          </cell>
          <cell r="O149">
            <v>8</v>
          </cell>
          <cell r="P149">
            <v>8</v>
          </cell>
          <cell r="Q149">
            <v>13</v>
          </cell>
          <cell r="R149">
            <v>3</v>
          </cell>
          <cell r="S149">
            <v>80</v>
          </cell>
          <cell r="T149">
            <v>2</v>
          </cell>
          <cell r="U149">
            <v>82</v>
          </cell>
          <cell r="V149">
            <v>37</v>
          </cell>
          <cell r="W149" t="str">
            <v>창업 아이템의 경쟁사 분석을 통해  맞춤형 추천 등 개선 목표를 제시하고 있음. 다만 개발 이후 사업화 방안에 대한 구체성이 다소 미흡함.</v>
          </cell>
        </row>
        <row r="150">
          <cell r="B150">
            <v>20426336</v>
          </cell>
          <cell r="C150" t="str">
            <v>지역기반</v>
          </cell>
          <cell r="D150" t="str">
            <v>정보ㆍ통신3</v>
          </cell>
          <cell r="E150" t="str">
            <v>공간 디자인 콘테스트 플랫폼 및 디자이너를 위한  AI 기반 가구·제품 Image to 3D 서비스</v>
          </cell>
          <cell r="F150" t="str">
            <v>341,000,000</v>
          </cell>
          <cell r="G150" t="str">
            <v>2</v>
          </cell>
          <cell r="H150" t="str">
            <v>초기</v>
          </cell>
          <cell r="I150" t="str">
            <v>청년</v>
          </cell>
          <cell r="J150">
            <v>0</v>
          </cell>
          <cell r="K150">
            <v>9</v>
          </cell>
          <cell r="L150">
            <v>9</v>
          </cell>
          <cell r="M150">
            <v>18</v>
          </cell>
          <cell r="N150">
            <v>18</v>
          </cell>
          <cell r="O150">
            <v>8</v>
          </cell>
          <cell r="P150">
            <v>8</v>
          </cell>
          <cell r="Q150">
            <v>14</v>
          </cell>
          <cell r="R150">
            <v>4</v>
          </cell>
          <cell r="S150">
            <v>88</v>
          </cell>
          <cell r="T150">
            <v>0</v>
          </cell>
          <cell r="U150">
            <v>88</v>
          </cell>
          <cell r="V150">
            <v>13</v>
          </cell>
          <cell r="W150" t="str">
            <v xml:space="preserve">고객 수요와 활용 측면을 중심으로 내용을 상세하게 기술하였음. 전반적으로 사업화 가능성의 대한 완성도가 높아 보임. </v>
          </cell>
        </row>
        <row r="151">
          <cell r="B151">
            <v>20429846</v>
          </cell>
          <cell r="C151" t="str">
            <v>지역기반</v>
          </cell>
          <cell r="D151" t="str">
            <v>정보ㆍ통신3</v>
          </cell>
          <cell r="E151" t="str">
            <v>전문가 검증 기반 초개인화 입시 콘텐츠 큐레이션 플랫폼 '꿈대로'</v>
          </cell>
          <cell r="F151" t="str">
            <v>138,000,000</v>
          </cell>
          <cell r="G151" t="str">
            <v>3</v>
          </cell>
          <cell r="H151" t="str">
            <v>초기</v>
          </cell>
          <cell r="I151" t="str">
            <v>중장년</v>
          </cell>
          <cell r="J151">
            <v>0</v>
          </cell>
          <cell r="K151">
            <v>7</v>
          </cell>
          <cell r="L151">
            <v>7</v>
          </cell>
          <cell r="M151">
            <v>16</v>
          </cell>
          <cell r="N151">
            <v>16</v>
          </cell>
          <cell r="O151">
            <v>8</v>
          </cell>
          <cell r="P151">
            <v>8</v>
          </cell>
          <cell r="Q151">
            <v>13</v>
          </cell>
          <cell r="R151">
            <v>3</v>
          </cell>
          <cell r="S151">
            <v>78</v>
          </cell>
          <cell r="T151">
            <v>0</v>
          </cell>
          <cell r="U151">
            <v>78</v>
          </cell>
          <cell r="V151">
            <v>79</v>
          </cell>
          <cell r="W151" t="str">
            <v>아이템 기술개요와 개발 방향은 비교적 명확하게 제시 하였음. 다만 현재 개발 단계와 목표 수준의 구분은 다소 부족해 보임.</v>
          </cell>
        </row>
        <row r="152">
          <cell r="B152">
            <v>20418433</v>
          </cell>
          <cell r="C152" t="str">
            <v>지역기반</v>
          </cell>
          <cell r="D152" t="str">
            <v>정보ㆍ통신3</v>
          </cell>
          <cell r="E152" t="str">
            <v>AI 동반자 기반 생활관리·정서지원 앱 'MyPeb(마이펩)' 고도화 및 사업화</v>
          </cell>
          <cell r="F152" t="str">
            <v>2,500,000</v>
          </cell>
          <cell r="G152" t="str">
            <v>1</v>
          </cell>
          <cell r="H152" t="str">
            <v>초기</v>
          </cell>
          <cell r="I152" t="str">
            <v>중장년</v>
          </cell>
          <cell r="J152">
            <v>0</v>
          </cell>
          <cell r="K152">
            <v>7</v>
          </cell>
          <cell r="L152">
            <v>7</v>
          </cell>
          <cell r="M152">
            <v>15</v>
          </cell>
          <cell r="N152">
            <v>15</v>
          </cell>
          <cell r="O152">
            <v>8</v>
          </cell>
          <cell r="P152">
            <v>8</v>
          </cell>
          <cell r="Q152">
            <v>13</v>
          </cell>
          <cell r="R152">
            <v>3</v>
          </cell>
          <cell r="S152">
            <v>76</v>
          </cell>
          <cell r="T152">
            <v>0</v>
          </cell>
          <cell r="U152">
            <v>76</v>
          </cell>
          <cell r="V152">
            <v>101</v>
          </cell>
          <cell r="W152" t="str">
            <v>창업 동기와 문제 인식은 비교적 명확하게 제시 되었음. 다만 고객 검증에 자료는 부족하게 제시 되었으며 사업화에 대한 추가 검토가 필요함.</v>
          </cell>
        </row>
        <row r="153">
          <cell r="B153">
            <v>20420726</v>
          </cell>
          <cell r="C153" t="str">
            <v>지역기반</v>
          </cell>
          <cell r="D153" t="str">
            <v>정보ㆍ통신3</v>
          </cell>
          <cell r="E153" t="str">
            <v xml:space="preserve">K-컬처 스토리 기반  인터랙티브 AI 한국어 학습앱 ‘베리샤가’ </v>
          </cell>
          <cell r="F153" t="str">
            <v>4,517,500</v>
          </cell>
          <cell r="G153" t="str">
            <v>1</v>
          </cell>
          <cell r="H153" t="str">
            <v>초기</v>
          </cell>
          <cell r="I153" t="str">
            <v>중장년</v>
          </cell>
          <cell r="J153">
            <v>0</v>
          </cell>
          <cell r="K153">
            <v>10</v>
          </cell>
          <cell r="L153">
            <v>8</v>
          </cell>
          <cell r="M153">
            <v>19</v>
          </cell>
          <cell r="N153">
            <v>19</v>
          </cell>
          <cell r="O153">
            <v>9</v>
          </cell>
          <cell r="P153">
            <v>9</v>
          </cell>
          <cell r="Q153">
            <v>14</v>
          </cell>
          <cell r="R153">
            <v>4</v>
          </cell>
          <cell r="S153">
            <v>92</v>
          </cell>
          <cell r="T153">
            <v>0</v>
          </cell>
          <cell r="U153">
            <v>92</v>
          </cell>
          <cell r="V153">
            <v>5</v>
          </cell>
          <cell r="W153" t="str">
            <v>경쟁사 분석을 통한 차별화 요소를 비교적 명확하게 제시하였음. 전반적으로 아이템과의 시장 적용 가눙성은 높아보임.</v>
          </cell>
        </row>
        <row r="154">
          <cell r="B154">
            <v>20418917</v>
          </cell>
          <cell r="C154" t="str">
            <v>지역기반</v>
          </cell>
          <cell r="D154" t="str">
            <v>정보ㆍ통신3</v>
          </cell>
          <cell r="E154" t="str">
            <v>글로벌 숏폼 드라마 시장 선점을 위한 sLLM 에이전트 기반 원스톱 AI 콘텐츠 제작 플랫폼 'AI Cinetics'</v>
          </cell>
          <cell r="F154" t="str">
            <v>7,000,000</v>
          </cell>
          <cell r="G154" t="str">
            <v>1</v>
          </cell>
          <cell r="H154" t="str">
            <v>초기</v>
          </cell>
          <cell r="I154" t="str">
            <v>청년</v>
          </cell>
          <cell r="J154">
            <v>0</v>
          </cell>
          <cell r="K154">
            <v>8</v>
          </cell>
          <cell r="L154">
            <v>8</v>
          </cell>
          <cell r="M154">
            <v>16</v>
          </cell>
          <cell r="N154">
            <v>16</v>
          </cell>
          <cell r="O154">
            <v>8</v>
          </cell>
          <cell r="P154">
            <v>8</v>
          </cell>
          <cell r="Q154">
            <v>14</v>
          </cell>
          <cell r="R154">
            <v>4</v>
          </cell>
          <cell r="S154">
            <v>82</v>
          </cell>
          <cell r="T154">
            <v>0</v>
          </cell>
          <cell r="U154">
            <v>82</v>
          </cell>
          <cell r="V154">
            <v>37</v>
          </cell>
          <cell r="W154" t="str">
            <v>경쟁사 대비 차별성을 비교적 명확하게 제시하였음. 사업화를 위;한 시장진입 전략 내용의 구체성이 다소 부족해 보임.</v>
          </cell>
        </row>
        <row r="155">
          <cell r="B155">
            <v>20426881</v>
          </cell>
          <cell r="C155" t="str">
            <v>지역기반</v>
          </cell>
          <cell r="D155" t="str">
            <v>정보ㆍ통신3</v>
          </cell>
          <cell r="E155" t="str">
            <v>중소기업을 위한 AI 업무 자동화 생성 플랫폼</v>
          </cell>
          <cell r="F155" t="str">
            <v>150,000,000</v>
          </cell>
          <cell r="G155" t="str">
            <v>6</v>
          </cell>
          <cell r="H155" t="str">
            <v>초기</v>
          </cell>
          <cell r="I155" t="str">
            <v>청년</v>
          </cell>
          <cell r="J155">
            <v>0</v>
          </cell>
          <cell r="K155">
            <v>7</v>
          </cell>
          <cell r="L155">
            <v>7</v>
          </cell>
          <cell r="M155">
            <v>15</v>
          </cell>
          <cell r="N155">
            <v>15</v>
          </cell>
          <cell r="O155">
            <v>8</v>
          </cell>
          <cell r="P155">
            <v>8</v>
          </cell>
          <cell r="Q155">
            <v>13</v>
          </cell>
          <cell r="R155">
            <v>3</v>
          </cell>
          <cell r="S155">
            <v>76</v>
          </cell>
          <cell r="T155">
            <v>0</v>
          </cell>
          <cell r="U155">
            <v>76</v>
          </cell>
          <cell r="V155">
            <v>101</v>
          </cell>
          <cell r="W155" t="str">
            <v>경쟁사 분석을 통한 제품 개발 및 개선 사항에 대한 내용을 제시하였음. 사업화를 위한 전략은 기술되어 있으나 구체성은 다소 부족해 보임.</v>
          </cell>
        </row>
        <row r="156">
          <cell r="B156">
            <v>20414883</v>
          </cell>
          <cell r="C156" t="str">
            <v>지역기반</v>
          </cell>
          <cell r="D156" t="str">
            <v>정보ㆍ통신3</v>
          </cell>
          <cell r="E156" t="str">
            <v>A.I.기술 기반 몸캠피싱 영상 유포방지 솔루션</v>
          </cell>
          <cell r="F156" t="str">
            <v>1,500,000,000</v>
          </cell>
          <cell r="G156" t="str">
            <v>7</v>
          </cell>
          <cell r="H156" t="str">
            <v>초기</v>
          </cell>
          <cell r="I156" t="str">
            <v>청년</v>
          </cell>
          <cell r="J156">
            <v>0</v>
          </cell>
          <cell r="K156">
            <v>9</v>
          </cell>
          <cell r="L156">
            <v>10</v>
          </cell>
          <cell r="M156">
            <v>19</v>
          </cell>
          <cell r="N156">
            <v>19</v>
          </cell>
          <cell r="O156">
            <v>9</v>
          </cell>
          <cell r="P156">
            <v>9</v>
          </cell>
          <cell r="Q156">
            <v>14</v>
          </cell>
          <cell r="R156">
            <v>4</v>
          </cell>
          <cell r="S156">
            <v>93</v>
          </cell>
          <cell r="T156">
            <v>2</v>
          </cell>
          <cell r="U156">
            <v>95</v>
          </cell>
          <cell r="V156">
            <v>1</v>
          </cell>
          <cell r="W156" t="str">
            <v>경쟁사 분석으로 통한 핵심기술 도출에 대한 내용이 제시되었음. 전반적으로 사업 추진의 완성도가 양호하다고 판단됨.</v>
          </cell>
        </row>
        <row r="157">
          <cell r="B157">
            <v>20426678</v>
          </cell>
          <cell r="C157" t="str">
            <v>지역기반</v>
          </cell>
          <cell r="D157" t="str">
            <v>정보ㆍ통신3</v>
          </cell>
          <cell r="E157" t="str">
            <v>Opti AI</v>
          </cell>
          <cell r="F157" t="str">
            <v>140,000,000</v>
          </cell>
          <cell r="G157" t="str">
            <v>7</v>
          </cell>
          <cell r="H157" t="str">
            <v>초기</v>
          </cell>
          <cell r="I157" t="str">
            <v>청년</v>
          </cell>
          <cell r="J157">
            <v>0</v>
          </cell>
          <cell r="K157">
            <v>9</v>
          </cell>
          <cell r="L157">
            <v>9</v>
          </cell>
          <cell r="M157">
            <v>18</v>
          </cell>
          <cell r="N157">
            <v>18</v>
          </cell>
          <cell r="O157">
            <v>8</v>
          </cell>
          <cell r="P157">
            <v>8</v>
          </cell>
          <cell r="Q157">
            <v>14</v>
          </cell>
          <cell r="R157">
            <v>4</v>
          </cell>
          <cell r="S157">
            <v>88</v>
          </cell>
          <cell r="T157">
            <v>0</v>
          </cell>
          <cell r="U157">
            <v>88</v>
          </cell>
          <cell r="V157">
            <v>13</v>
          </cell>
          <cell r="W157" t="str">
            <v>목표시장과 수익모델은 비교적 명확하게 제시되었음. 사업 개발을 위한 기본 역량을 갖춘것으로 보여짐. 협약 기간내 3명의 추가 고용계획을 가지고 있음.</v>
          </cell>
        </row>
        <row r="158">
          <cell r="B158">
            <v>20420919</v>
          </cell>
          <cell r="C158" t="str">
            <v>지역기반</v>
          </cell>
          <cell r="D158" t="str">
            <v>정보ㆍ통신3</v>
          </cell>
          <cell r="E158" t="str">
            <v>AI 기반 콘텐츠 자동화 및 글로벌 미디어 수익화 플랫폼</v>
          </cell>
          <cell r="F158" t="str">
            <v>0</v>
          </cell>
          <cell r="G158" t="str">
            <v>0</v>
          </cell>
          <cell r="H158" t="str">
            <v>초기</v>
          </cell>
          <cell r="I158" t="str">
            <v>중장년</v>
          </cell>
          <cell r="J158">
            <v>0</v>
          </cell>
          <cell r="K158">
            <v>7</v>
          </cell>
          <cell r="L158">
            <v>7</v>
          </cell>
          <cell r="M158">
            <v>14</v>
          </cell>
          <cell r="N158">
            <v>14</v>
          </cell>
          <cell r="O158">
            <v>7</v>
          </cell>
          <cell r="P158">
            <v>7</v>
          </cell>
          <cell r="Q158">
            <v>13</v>
          </cell>
          <cell r="R158">
            <v>4</v>
          </cell>
          <cell r="S158">
            <v>73</v>
          </cell>
          <cell r="T158">
            <v>0</v>
          </cell>
          <cell r="U158">
            <v>73</v>
          </cell>
          <cell r="V158">
            <v>137</v>
          </cell>
          <cell r="W158" t="str">
            <v>목표시장에 대한 아이템 개발 내용은 자세하게 보여짐. 경쟁사 분석과 매출액 경로에 대한 구체성은 다소 부족해 보임.</v>
          </cell>
        </row>
        <row r="159">
          <cell r="B159">
            <v>20412041</v>
          </cell>
          <cell r="C159" t="str">
            <v>지역기반</v>
          </cell>
          <cell r="D159" t="str">
            <v>정보ㆍ통신3</v>
          </cell>
          <cell r="E159" t="str">
            <v>AI기반 맞춤형 점술 서비스 중개 플랫폼, ‘맞점’</v>
          </cell>
          <cell r="F159" t="str">
            <v>2,410,295,054</v>
          </cell>
          <cell r="G159" t="str">
            <v>12</v>
          </cell>
          <cell r="H159" t="str">
            <v>초기</v>
          </cell>
          <cell r="I159" t="str">
            <v>중장년</v>
          </cell>
          <cell r="J159">
            <v>0</v>
          </cell>
          <cell r="K159">
            <v>9</v>
          </cell>
          <cell r="L159">
            <v>9</v>
          </cell>
          <cell r="M159">
            <v>17</v>
          </cell>
          <cell r="N159">
            <v>17</v>
          </cell>
          <cell r="O159">
            <v>9</v>
          </cell>
          <cell r="P159">
            <v>9</v>
          </cell>
          <cell r="Q159">
            <v>14</v>
          </cell>
          <cell r="R159">
            <v>4</v>
          </cell>
          <cell r="S159">
            <v>88</v>
          </cell>
          <cell r="T159">
            <v>0</v>
          </cell>
          <cell r="U159">
            <v>88</v>
          </cell>
          <cell r="V159">
            <v>13</v>
          </cell>
          <cell r="W159" t="str">
            <v>시장 진입 대상과 수익구조가 비교적 명확하게 제시 되었음. 사업 추진일정도 단계별로 구성되어 있음.</v>
          </cell>
        </row>
        <row r="160">
          <cell r="B160">
            <v>20424289</v>
          </cell>
          <cell r="C160" t="str">
            <v>지역기반</v>
          </cell>
          <cell r="D160" t="str">
            <v>정보ㆍ통신3</v>
          </cell>
          <cell r="E160" t="str">
            <v>AI 기반 크리에이터·브랜드 협업 적합도 분석 및 매칭/리포트 서비스</v>
          </cell>
          <cell r="F160" t="str">
            <v>0</v>
          </cell>
          <cell r="G160" t="str">
            <v>0</v>
          </cell>
          <cell r="H160" t="str">
            <v>초기</v>
          </cell>
          <cell r="I160" t="str">
            <v>중장년</v>
          </cell>
          <cell r="J160">
            <v>0</v>
          </cell>
          <cell r="K160">
            <v>9</v>
          </cell>
          <cell r="L160">
            <v>10</v>
          </cell>
          <cell r="M160">
            <v>19</v>
          </cell>
          <cell r="N160">
            <v>19</v>
          </cell>
          <cell r="O160">
            <v>9</v>
          </cell>
          <cell r="P160">
            <v>8</v>
          </cell>
          <cell r="Q160">
            <v>14</v>
          </cell>
          <cell r="R160">
            <v>4</v>
          </cell>
          <cell r="S160">
            <v>92</v>
          </cell>
          <cell r="T160">
            <v>0</v>
          </cell>
          <cell r="U160">
            <v>92</v>
          </cell>
          <cell r="V160">
            <v>5</v>
          </cell>
          <cell r="W160" t="str">
            <v>창업 동기와 문제인식은 바교적 명확하게 제시되었음. 목표 매출 달성에 대한 전략 방안이 수립되어 있음.</v>
          </cell>
        </row>
        <row r="161">
          <cell r="B161">
            <v>20424279</v>
          </cell>
          <cell r="C161" t="str">
            <v>지역기반</v>
          </cell>
          <cell r="D161" t="str">
            <v>정보ㆍ통신3</v>
          </cell>
          <cell r="E161" t="str">
            <v>소비자 구매 여정 전주기 데이터 연계 기반, 로컬 제조사 폐기율 절감을 위한  AI 생산 최적화 인프라 솔루션 Tastify(테이스티파이)</v>
          </cell>
          <cell r="F161" t="str">
            <v>240,910,331</v>
          </cell>
          <cell r="G161" t="str">
            <v>4</v>
          </cell>
          <cell r="H161" t="str">
            <v>초기</v>
          </cell>
          <cell r="I161" t="str">
            <v>청년</v>
          </cell>
          <cell r="J161">
            <v>0</v>
          </cell>
          <cell r="K161">
            <v>7</v>
          </cell>
          <cell r="L161">
            <v>7</v>
          </cell>
          <cell r="M161">
            <v>16</v>
          </cell>
          <cell r="N161">
            <v>16</v>
          </cell>
          <cell r="O161">
            <v>8</v>
          </cell>
          <cell r="P161">
            <v>8</v>
          </cell>
          <cell r="Q161">
            <v>14</v>
          </cell>
          <cell r="R161">
            <v>4</v>
          </cell>
          <cell r="S161">
            <v>80</v>
          </cell>
          <cell r="T161">
            <v>0</v>
          </cell>
          <cell r="U161">
            <v>80</v>
          </cell>
          <cell r="V161">
            <v>57</v>
          </cell>
          <cell r="W161" t="str">
            <v>경쟁사 분석을 통한 제품 차별화 요소를 비교적 명확하게 제시하였음. 사업화 확대를 위한 시장 진입 전략은 다소 부족하게 보임.</v>
          </cell>
        </row>
        <row r="162">
          <cell r="B162">
            <v>20419454</v>
          </cell>
          <cell r="C162" t="str">
            <v>지역기반</v>
          </cell>
          <cell r="D162" t="str">
            <v>정보ㆍ통신3</v>
          </cell>
          <cell r="E162" t="str">
            <v>리얼코치 커리어</v>
          </cell>
          <cell r="F162" t="str">
            <v>1,368,021,302</v>
          </cell>
          <cell r="G162" t="str">
            <v>6</v>
          </cell>
          <cell r="H162" t="str">
            <v>초기</v>
          </cell>
          <cell r="I162" t="str">
            <v>청년</v>
          </cell>
          <cell r="J162">
            <v>0</v>
          </cell>
          <cell r="K162">
            <v>8</v>
          </cell>
          <cell r="L162">
            <v>8</v>
          </cell>
          <cell r="M162">
            <v>16</v>
          </cell>
          <cell r="N162">
            <v>16</v>
          </cell>
          <cell r="O162">
            <v>8</v>
          </cell>
          <cell r="P162">
            <v>8</v>
          </cell>
          <cell r="Q162">
            <v>14</v>
          </cell>
          <cell r="R162">
            <v>4</v>
          </cell>
          <cell r="S162">
            <v>82</v>
          </cell>
          <cell r="T162">
            <v>0</v>
          </cell>
          <cell r="U162">
            <v>82</v>
          </cell>
          <cell r="V162">
            <v>37</v>
          </cell>
          <cell r="W162" t="str">
            <v>아이템 기술개요와 개발 방향은 비교적 명확하게 제시 하였음. 경쟁사 분석을 통한 기술 우위에 대한 부분은 다소 부족해 보임.</v>
          </cell>
        </row>
        <row r="163">
          <cell r="B163">
            <v>20428945</v>
          </cell>
          <cell r="C163" t="str">
            <v>지역기반</v>
          </cell>
          <cell r="D163" t="str">
            <v>정보ㆍ통신3</v>
          </cell>
          <cell r="E163" t="str">
            <v>캐릭터 IP를 살아 말하게 하는 감성 AI 보이스 솔루션 개발 및 IP 사업자 공급형 사업화 (On the Voice — 캐릭터 온톨로지 기반 범용 SaaS)</v>
          </cell>
          <cell r="F163" t="str">
            <v>1,331,624,648</v>
          </cell>
          <cell r="G163" t="str">
            <v>4</v>
          </cell>
          <cell r="H163" t="str">
            <v>초기</v>
          </cell>
          <cell r="I163" t="str">
            <v>청년</v>
          </cell>
          <cell r="J163">
            <v>0</v>
          </cell>
          <cell r="K163">
            <v>9</v>
          </cell>
          <cell r="L163">
            <v>9</v>
          </cell>
          <cell r="M163">
            <v>18</v>
          </cell>
          <cell r="N163">
            <v>18</v>
          </cell>
          <cell r="O163">
            <v>8</v>
          </cell>
          <cell r="P163">
            <v>8</v>
          </cell>
          <cell r="Q163">
            <v>14</v>
          </cell>
          <cell r="R163">
            <v>4</v>
          </cell>
          <cell r="S163">
            <v>88</v>
          </cell>
          <cell r="T163">
            <v>0</v>
          </cell>
          <cell r="U163">
            <v>88</v>
          </cell>
          <cell r="V163">
            <v>13</v>
          </cell>
          <cell r="W163" t="str">
            <v>시장 진입 대상과 수익구조가 명확하게 제시되었음. 아이템 개발 및 추진을 위한 기본 역량도 갖춘것으로 보임.</v>
          </cell>
        </row>
        <row r="164">
          <cell r="B164">
            <v>20419020</v>
          </cell>
          <cell r="C164" t="str">
            <v>지역기반</v>
          </cell>
          <cell r="D164" t="str">
            <v>정보ㆍ통신3</v>
          </cell>
          <cell r="E164" t="str">
            <v>AI기반 건설 구조정보 자동화 및 공정·자재 최적화 플랫폼</v>
          </cell>
          <cell r="F164" t="str">
            <v>0</v>
          </cell>
          <cell r="G164" t="str">
            <v>1</v>
          </cell>
          <cell r="H164" t="str">
            <v>초기</v>
          </cell>
          <cell r="I164" t="str">
            <v>중장년</v>
          </cell>
          <cell r="J164">
            <v>0</v>
          </cell>
          <cell r="K164">
            <v>8</v>
          </cell>
          <cell r="L164">
            <v>8</v>
          </cell>
          <cell r="M164">
            <v>16</v>
          </cell>
          <cell r="N164">
            <v>16</v>
          </cell>
          <cell r="O164">
            <v>8</v>
          </cell>
          <cell r="P164">
            <v>8</v>
          </cell>
          <cell r="Q164">
            <v>14</v>
          </cell>
          <cell r="R164">
            <v>4</v>
          </cell>
          <cell r="S164">
            <v>82</v>
          </cell>
          <cell r="T164">
            <v>0</v>
          </cell>
          <cell r="U164">
            <v>82</v>
          </cell>
          <cell r="V164">
            <v>37</v>
          </cell>
          <cell r="W164" t="str">
            <v xml:space="preserve">창업아이템의 개발 배경과 목적이 비교적 명확히 제시되었음. 사업화 측면의 객관적인 목표시장 분석을 통한 고객 타켓팅은 다소 부족해 보임. </v>
          </cell>
        </row>
        <row r="165">
          <cell r="B165">
            <v>20426686</v>
          </cell>
          <cell r="C165" t="str">
            <v>지역기반</v>
          </cell>
          <cell r="D165" t="str">
            <v>정보ㆍ통신3</v>
          </cell>
          <cell r="E165" t="str">
            <v>AI 안전 필터링 및 딥러닝 에이전트 기술이 적용된 소형 크리에이터 커뮤니케이션 플랫폼</v>
          </cell>
          <cell r="F165" t="str">
            <v>250,454,545</v>
          </cell>
          <cell r="G165" t="str">
            <v>2</v>
          </cell>
          <cell r="H165" t="str">
            <v>초기</v>
          </cell>
          <cell r="I165" t="str">
            <v>중장년</v>
          </cell>
          <cell r="J165">
            <v>0</v>
          </cell>
          <cell r="K165">
            <v>8</v>
          </cell>
          <cell r="L165">
            <v>8</v>
          </cell>
          <cell r="M165">
            <v>16</v>
          </cell>
          <cell r="N165">
            <v>15</v>
          </cell>
          <cell r="O165">
            <v>8</v>
          </cell>
          <cell r="P165">
            <v>7</v>
          </cell>
          <cell r="Q165">
            <v>14</v>
          </cell>
          <cell r="R165">
            <v>3</v>
          </cell>
          <cell r="S165">
            <v>79</v>
          </cell>
          <cell r="T165">
            <v>0</v>
          </cell>
          <cell r="U165">
            <v>79</v>
          </cell>
          <cell r="V165">
            <v>70</v>
          </cell>
          <cell r="W165" t="str">
            <v>딥러닝 기반의 실시간 필터링 모델 시장의 대해 명확하게 제시를 하고 있음. 다만 경쟁사 분석 및 사업화에 대한 구체성은 다소 부족해 보임.</v>
          </cell>
        </row>
        <row r="166">
          <cell r="B166">
            <v>20433017</v>
          </cell>
          <cell r="C166" t="str">
            <v>지역기반</v>
          </cell>
          <cell r="D166" t="str">
            <v>정보ㆍ통신3</v>
          </cell>
          <cell r="E166" t="str">
            <v>성형 후 피부 상태 분석 기반 AI 개인 맞춤 프로토콜 생성 및 효과 데이터 축적 시스템</v>
          </cell>
          <cell r="F166" t="str">
            <v>600,000</v>
          </cell>
          <cell r="G166" t="str">
            <v>1</v>
          </cell>
          <cell r="H166" t="str">
            <v>초기</v>
          </cell>
          <cell r="I166" t="str">
            <v>청년</v>
          </cell>
          <cell r="J166">
            <v>0</v>
          </cell>
          <cell r="K166">
            <v>8</v>
          </cell>
          <cell r="L166">
            <v>8</v>
          </cell>
          <cell r="M166">
            <v>15</v>
          </cell>
          <cell r="N166">
            <v>15</v>
          </cell>
          <cell r="O166">
            <v>8</v>
          </cell>
          <cell r="P166">
            <v>7</v>
          </cell>
          <cell r="Q166">
            <v>13</v>
          </cell>
          <cell r="R166">
            <v>4</v>
          </cell>
          <cell r="S166">
            <v>78</v>
          </cell>
          <cell r="T166">
            <v>0</v>
          </cell>
          <cell r="U166">
            <v>78</v>
          </cell>
          <cell r="V166">
            <v>79</v>
          </cell>
          <cell r="W166" t="str">
            <v xml:space="preserve">창업 아이템의 대한 시장 분석 및 서비스 차별성에 대해 비교적 영확히 되어 있음. 다만 도메인에 해당하는 데이터 수집 방안 및 분석 모델에 대한 구체성이 부족해 보여 완성도에 대한 일부 확인이 필요함. </v>
          </cell>
        </row>
        <row r="167">
          <cell r="B167">
            <v>20420684</v>
          </cell>
          <cell r="C167" t="str">
            <v>지역기반</v>
          </cell>
          <cell r="D167" t="str">
            <v>정보ㆍ통신3</v>
          </cell>
          <cell r="E167" t="str">
            <v>플랫폼 기반의 AI를 활용한 통합 미디어 제작 서비스</v>
          </cell>
          <cell r="F167" t="str">
            <v>50,000,000</v>
          </cell>
          <cell r="G167" t="str">
            <v>1</v>
          </cell>
          <cell r="H167" t="str">
            <v>초기</v>
          </cell>
          <cell r="I167" t="str">
            <v>청년</v>
          </cell>
          <cell r="J167">
            <v>0</v>
          </cell>
          <cell r="K167">
            <v>8</v>
          </cell>
          <cell r="L167">
            <v>8</v>
          </cell>
          <cell r="M167">
            <v>17</v>
          </cell>
          <cell r="N167">
            <v>15</v>
          </cell>
          <cell r="O167">
            <v>8</v>
          </cell>
          <cell r="P167">
            <v>8</v>
          </cell>
          <cell r="Q167">
            <v>13</v>
          </cell>
          <cell r="R167">
            <v>3</v>
          </cell>
          <cell r="S167">
            <v>80</v>
          </cell>
          <cell r="T167">
            <v>0</v>
          </cell>
          <cell r="U167">
            <v>80</v>
          </cell>
          <cell r="V167">
            <v>57</v>
          </cell>
          <cell r="W167" t="str">
            <v>창업 아이템의 대한 목표시장 분석과 기술 보호 계획을 제시하고 있음. 다만 경쟁사에 대한 분석과 사업화에 대한 구체성은 다소 부족해 보임.</v>
          </cell>
        </row>
        <row r="168">
          <cell r="B168">
            <v>20408339</v>
          </cell>
          <cell r="C168" t="str">
            <v>지역기반</v>
          </cell>
          <cell r="D168" t="str">
            <v>정보ㆍ통신3</v>
          </cell>
          <cell r="E168" t="str">
            <v>&amp;quot;AI를 활용한 전통주 큐레이션 및 온오프라인  전통주 통합 플랫폼, ‘술며든다’&amp;quot;</v>
          </cell>
          <cell r="F168" t="str">
            <v>50,000,000</v>
          </cell>
          <cell r="G168" t="str">
            <v>1</v>
          </cell>
          <cell r="H168" t="str">
            <v>초기</v>
          </cell>
          <cell r="I168" t="str">
            <v>청년</v>
          </cell>
          <cell r="J168">
            <v>0</v>
          </cell>
          <cell r="K168">
            <v>8</v>
          </cell>
          <cell r="L168">
            <v>8</v>
          </cell>
          <cell r="M168">
            <v>16</v>
          </cell>
          <cell r="N168">
            <v>15</v>
          </cell>
          <cell r="O168">
            <v>7</v>
          </cell>
          <cell r="P168">
            <v>7</v>
          </cell>
          <cell r="Q168">
            <v>13</v>
          </cell>
          <cell r="R168">
            <v>4</v>
          </cell>
          <cell r="S168">
            <v>78</v>
          </cell>
          <cell r="T168">
            <v>0</v>
          </cell>
          <cell r="U168">
            <v>78</v>
          </cell>
          <cell r="V168">
            <v>79</v>
          </cell>
          <cell r="W168" t="str">
            <v xml:space="preserve">창업 아이템에 대한 배경 및 목적을 명확히 제시하고 있음. 고객 니즈를 분석하여 구체화 시킴. 다만 시음 피드백 관련 데이터 수집 방안 과 최적화에 대한 구체성은 다소 부족해 보임. </v>
          </cell>
        </row>
        <row r="169">
          <cell r="B169">
            <v>20421076</v>
          </cell>
          <cell r="C169" t="str">
            <v>지역기반</v>
          </cell>
          <cell r="D169" t="str">
            <v>정보ㆍ통신3</v>
          </cell>
          <cell r="E169" t="str">
            <v>꼬리잡기 추론 기반 멀티플랫폼 사회적 추론 게임 ‘귀귀살전’</v>
          </cell>
          <cell r="F169" t="str">
            <v>112,762,452</v>
          </cell>
          <cell r="G169" t="str">
            <v>1</v>
          </cell>
          <cell r="H169" t="str">
            <v>초기</v>
          </cell>
          <cell r="I169" t="str">
            <v>청년</v>
          </cell>
          <cell r="J169">
            <v>0</v>
          </cell>
          <cell r="K169">
            <v>7</v>
          </cell>
          <cell r="L169">
            <v>7</v>
          </cell>
          <cell r="M169">
            <v>15</v>
          </cell>
          <cell r="N169">
            <v>15</v>
          </cell>
          <cell r="O169">
            <v>7</v>
          </cell>
          <cell r="P169">
            <v>7</v>
          </cell>
          <cell r="Q169">
            <v>13</v>
          </cell>
          <cell r="R169">
            <v>4</v>
          </cell>
          <cell r="S169">
            <v>75</v>
          </cell>
          <cell r="T169">
            <v>0</v>
          </cell>
          <cell r="U169">
            <v>75</v>
          </cell>
          <cell r="V169">
            <v>113</v>
          </cell>
          <cell r="W169" t="str">
            <v>창업 아이템의 대한 부정적 리뷰를 통해 문제사항을 분석하여 서비스 고도화 계획에 대해 제시하고 있음. 다만 경장사의 분석이 부족하고 서비스에 대한 차별성 근거의 구체성은 다소 부족해 보임.</v>
          </cell>
        </row>
        <row r="170">
          <cell r="B170">
            <v>20427970</v>
          </cell>
          <cell r="C170" t="str">
            <v>지역기반</v>
          </cell>
          <cell r="D170" t="str">
            <v>정보ㆍ통신3</v>
          </cell>
          <cell r="E170" t="str">
            <v>LLM을 적용한 마케팅 성과 자동 분석 및 리포팅 기능을 제공하는 비즈니스 통합 마케팅 AI 에이전트, 핀즈 그로스</v>
          </cell>
          <cell r="F170" t="str">
            <v>75,000,000</v>
          </cell>
          <cell r="G170" t="str">
            <v>2</v>
          </cell>
          <cell r="H170" t="str">
            <v>초기</v>
          </cell>
          <cell r="I170" t="str">
            <v>청년</v>
          </cell>
          <cell r="J170">
            <v>0</v>
          </cell>
          <cell r="K170">
            <v>7</v>
          </cell>
          <cell r="L170">
            <v>7</v>
          </cell>
          <cell r="M170">
            <v>16</v>
          </cell>
          <cell r="N170">
            <v>15</v>
          </cell>
          <cell r="O170">
            <v>7</v>
          </cell>
          <cell r="P170">
            <v>7</v>
          </cell>
          <cell r="Q170">
            <v>14</v>
          </cell>
          <cell r="R170">
            <v>4</v>
          </cell>
          <cell r="S170">
            <v>77</v>
          </cell>
          <cell r="T170">
            <v>0</v>
          </cell>
          <cell r="U170">
            <v>77</v>
          </cell>
          <cell r="V170">
            <v>93</v>
          </cell>
          <cell r="W170" t="str">
            <v>창업 아이템과 관련하여 기술 보호계획을 가지고 있으며 로직 구현을 추진하고 있음. 다만 수익모델과 판매전략의 대한 구체성은 다소 부족해 보임.</v>
          </cell>
        </row>
        <row r="171">
          <cell r="B171">
            <v>20401786</v>
          </cell>
          <cell r="C171" t="str">
            <v>지역기반</v>
          </cell>
          <cell r="D171" t="str">
            <v>정보ㆍ통신3</v>
          </cell>
          <cell r="E171" t="str">
            <v>머신비전 전용 데이터합성플랫폼 개발</v>
          </cell>
          <cell r="F171" t="str">
            <v>0</v>
          </cell>
          <cell r="G171" t="str">
            <v>1</v>
          </cell>
          <cell r="H171" t="str">
            <v>초기</v>
          </cell>
          <cell r="I171" t="str">
            <v>중장년</v>
          </cell>
          <cell r="J171">
            <v>0</v>
          </cell>
          <cell r="K171">
            <v>7</v>
          </cell>
          <cell r="L171">
            <v>7</v>
          </cell>
          <cell r="M171">
            <v>15</v>
          </cell>
          <cell r="N171">
            <v>15</v>
          </cell>
          <cell r="O171">
            <v>7</v>
          </cell>
          <cell r="P171">
            <v>7</v>
          </cell>
          <cell r="Q171">
            <v>14</v>
          </cell>
          <cell r="R171">
            <v>3</v>
          </cell>
          <cell r="S171">
            <v>75</v>
          </cell>
          <cell r="T171">
            <v>0</v>
          </cell>
          <cell r="U171">
            <v>75</v>
          </cell>
          <cell r="V171">
            <v>113</v>
          </cell>
          <cell r="W171" t="str">
            <v>창업 아이템과 관련하여 시장 니즈 및 목적이 비교적 명확하게 제시가 되었음. 다만다양한 경쟁사 분석 내용이 부족하여 차별화 전략의 구체성과 수요기업 발굴 등 사업화를 위한 계획도 부족해 보임.</v>
          </cell>
        </row>
        <row r="172">
          <cell r="B172">
            <v>20427772</v>
          </cell>
          <cell r="C172" t="str">
            <v>지역기반</v>
          </cell>
          <cell r="D172" t="str">
            <v>정보ㆍ통신3</v>
          </cell>
          <cell r="E172" t="str">
            <v>부동산 매물 탐색의 기획노동 해소를 위한 초실감 체험 거점 설치 및 공인중개사 방문일정 통합관리 플랫폼</v>
          </cell>
          <cell r="F172" t="str">
            <v>13,200,000</v>
          </cell>
          <cell r="G172" t="str">
            <v>1</v>
          </cell>
          <cell r="H172" t="str">
            <v>초기</v>
          </cell>
          <cell r="I172" t="str">
            <v>청년</v>
          </cell>
          <cell r="J172">
            <v>0</v>
          </cell>
          <cell r="K172">
            <v>7</v>
          </cell>
          <cell r="L172">
            <v>7</v>
          </cell>
          <cell r="M172">
            <v>14</v>
          </cell>
          <cell r="N172">
            <v>14</v>
          </cell>
          <cell r="O172">
            <v>7</v>
          </cell>
          <cell r="P172">
            <v>7</v>
          </cell>
          <cell r="Q172">
            <v>14</v>
          </cell>
          <cell r="R172">
            <v>4</v>
          </cell>
          <cell r="S172">
            <v>74</v>
          </cell>
          <cell r="T172">
            <v>0</v>
          </cell>
          <cell r="U172">
            <v>74</v>
          </cell>
          <cell r="V172">
            <v>123</v>
          </cell>
          <cell r="W172" t="str">
            <v>창업 아이템과 관련하여 자사 보유 기술을 중심으로 기술이 되어 있음. 다만 경쟁사 분석 결과를 제시하고 있음. 다만 보유 기술에 대한 고객니즈가 반영된 내용과 사업화를 전개하는 과정도 다소 부족해 보임</v>
          </cell>
        </row>
        <row r="173">
          <cell r="B173">
            <v>20410693</v>
          </cell>
          <cell r="C173" t="str">
            <v>지역기반</v>
          </cell>
          <cell r="D173" t="str">
            <v>정보ㆍ통신3</v>
          </cell>
          <cell r="E173" t="str">
            <v>AI기술이 적용된 마트의 할인정보를 쉽게 비교하고 미끼상품을 알려 소비자의 오프라인 방문을 유도하는 지역형마트 고객유입플랫폼</v>
          </cell>
          <cell r="F173" t="str">
            <v>0</v>
          </cell>
          <cell r="G173" t="str">
            <v>0</v>
          </cell>
          <cell r="H173" t="str">
            <v>초기</v>
          </cell>
          <cell r="I173" t="str">
            <v>중장년</v>
          </cell>
          <cell r="J173">
            <v>0</v>
          </cell>
          <cell r="K173">
            <v>6</v>
          </cell>
          <cell r="L173">
            <v>6</v>
          </cell>
          <cell r="M173">
            <v>13</v>
          </cell>
          <cell r="N173">
            <v>13</v>
          </cell>
          <cell r="O173">
            <v>6</v>
          </cell>
          <cell r="P173">
            <v>6</v>
          </cell>
          <cell r="Q173">
            <v>13</v>
          </cell>
          <cell r="R173">
            <v>3</v>
          </cell>
          <cell r="S173">
            <v>66</v>
          </cell>
          <cell r="T173">
            <v>0</v>
          </cell>
          <cell r="U173">
            <v>66</v>
          </cell>
          <cell r="V173">
            <v>188</v>
          </cell>
          <cell r="W173" t="str">
            <v>창업 아이템과 관련하여 배경 및 목적은 비교적 명확하게 제시하였음. 다만 보유 기술의 차별성 및 사업화 전개와 네트워크 활용계획의 구체성이은다소 부족해 보임.</v>
          </cell>
        </row>
        <row r="174">
          <cell r="B174">
            <v>20431207</v>
          </cell>
          <cell r="C174" t="str">
            <v>지역기반</v>
          </cell>
          <cell r="D174" t="str">
            <v>정보ㆍ통신3</v>
          </cell>
          <cell r="E174" t="str">
            <v>QR 주문기반 POS 연동형 외식매장 AI시스템 ‘Xorder’</v>
          </cell>
          <cell r="F174" t="str">
            <v>0</v>
          </cell>
          <cell r="G174" t="str">
            <v>0</v>
          </cell>
          <cell r="H174" t="str">
            <v>초기</v>
          </cell>
          <cell r="I174" t="str">
            <v>중장년</v>
          </cell>
          <cell r="J174">
            <v>0</v>
          </cell>
          <cell r="K174">
            <v>7</v>
          </cell>
          <cell r="L174">
            <v>7</v>
          </cell>
          <cell r="M174">
            <v>16</v>
          </cell>
          <cell r="N174">
            <v>16</v>
          </cell>
          <cell r="O174">
            <v>8</v>
          </cell>
          <cell r="P174">
            <v>8</v>
          </cell>
          <cell r="Q174">
            <v>14</v>
          </cell>
          <cell r="R174">
            <v>4</v>
          </cell>
          <cell r="S174">
            <v>80</v>
          </cell>
          <cell r="T174">
            <v>0</v>
          </cell>
          <cell r="U174">
            <v>80</v>
          </cell>
          <cell r="V174">
            <v>57</v>
          </cell>
          <cell r="W174" t="str">
            <v>창업아이템에 대한 시장진입과 수익방안이 비교적 명확하게 제시되었음. 다만 보유 기술에 개선방안은 가지고 있으나 차별성에 대한 구체성은 다소 부족해 보임.</v>
          </cell>
        </row>
        <row r="175">
          <cell r="B175">
            <v>20414636</v>
          </cell>
          <cell r="C175" t="str">
            <v>지역기반</v>
          </cell>
          <cell r="D175" t="str">
            <v>정보ㆍ통신3</v>
          </cell>
          <cell r="E175" t="str">
            <v>AI 에이전트 기반, 로스터리 카페 생산-구매-재고 통합 운영관리 플랫폼</v>
          </cell>
          <cell r="F175" t="str">
            <v>60,598,131</v>
          </cell>
          <cell r="G175" t="str">
            <v>2</v>
          </cell>
          <cell r="H175" t="str">
            <v>초기</v>
          </cell>
          <cell r="I175" t="str">
            <v>중장년</v>
          </cell>
          <cell r="J175">
            <v>0</v>
          </cell>
          <cell r="K175">
            <v>7</v>
          </cell>
          <cell r="L175">
            <v>7</v>
          </cell>
          <cell r="M175">
            <v>15</v>
          </cell>
          <cell r="N175">
            <v>15</v>
          </cell>
          <cell r="O175">
            <v>7</v>
          </cell>
          <cell r="P175">
            <v>7</v>
          </cell>
          <cell r="Q175">
            <v>13</v>
          </cell>
          <cell r="R175">
            <v>3</v>
          </cell>
          <cell r="S175">
            <v>74</v>
          </cell>
          <cell r="T175">
            <v>0</v>
          </cell>
          <cell r="U175">
            <v>74</v>
          </cell>
          <cell r="V175">
            <v>123</v>
          </cell>
          <cell r="W175" t="str">
            <v>아이템에 대한 창업 배경 및 목적에 대해 비교적 구체적으로 제시하고 있음. 다만 기술 개발을 위한 고객의 니즈는 반영하고 있지만 데이터 수집 및 AI 모델의 차별화 전략은 다소 부족해 보임.</v>
          </cell>
        </row>
        <row r="176">
          <cell r="B176">
            <v>20438934</v>
          </cell>
          <cell r="C176" t="str">
            <v>지역기반</v>
          </cell>
          <cell r="D176" t="str">
            <v>정보ㆍ통신3</v>
          </cell>
          <cell r="E176" t="str">
            <v>콕(KoK)</v>
          </cell>
          <cell r="F176" t="str">
            <v>0</v>
          </cell>
          <cell r="G176" t="str">
            <v>0</v>
          </cell>
          <cell r="H176" t="str">
            <v>초기</v>
          </cell>
          <cell r="I176" t="str">
            <v>청년</v>
          </cell>
          <cell r="J176">
            <v>0</v>
          </cell>
          <cell r="K176">
            <v>8</v>
          </cell>
          <cell r="L176">
            <v>7</v>
          </cell>
          <cell r="M176">
            <v>14</v>
          </cell>
          <cell r="N176">
            <v>14</v>
          </cell>
          <cell r="O176">
            <v>7</v>
          </cell>
          <cell r="P176">
            <v>7</v>
          </cell>
          <cell r="Q176">
            <v>13</v>
          </cell>
          <cell r="R176">
            <v>4</v>
          </cell>
          <cell r="S176">
            <v>74</v>
          </cell>
          <cell r="T176">
            <v>2</v>
          </cell>
          <cell r="U176">
            <v>76</v>
          </cell>
          <cell r="V176">
            <v>101</v>
          </cell>
          <cell r="W176" t="str">
            <v>사업 아이템에 대한 관련 시장 분석과 문제인식은 비교적 제시가 되어 있음. AI 리뷰 분석기반과 관련하여 누적 데이터 수집 및 내용에 대한 구체성이 다소 부족해 보여 기술 경졍력을 파단하기 어려워 보임.</v>
          </cell>
        </row>
        <row r="177">
          <cell r="B177">
            <v>20417844</v>
          </cell>
          <cell r="C177" t="str">
            <v>지역기반</v>
          </cell>
          <cell r="D177" t="str">
            <v>정보ㆍ통신3</v>
          </cell>
          <cell r="E177" t="str">
            <v>국제 표준 정량 데이터를 학습한 AI 기반 커피 향미 설계 및 원두 공급 · 추출 통합 솔루션, 브루와이(BrewAI)</v>
          </cell>
          <cell r="F177" t="str">
            <v>113,656,206</v>
          </cell>
          <cell r="G177" t="str">
            <v>2</v>
          </cell>
          <cell r="H177" t="str">
            <v>초기</v>
          </cell>
          <cell r="I177" t="str">
            <v>청년</v>
          </cell>
          <cell r="J177">
            <v>0</v>
          </cell>
          <cell r="K177">
            <v>7</v>
          </cell>
          <cell r="L177">
            <v>7</v>
          </cell>
          <cell r="M177">
            <v>14</v>
          </cell>
          <cell r="N177">
            <v>14</v>
          </cell>
          <cell r="O177">
            <v>7</v>
          </cell>
          <cell r="P177">
            <v>7</v>
          </cell>
          <cell r="Q177">
            <v>14</v>
          </cell>
          <cell r="R177">
            <v>3</v>
          </cell>
          <cell r="S177">
            <v>73</v>
          </cell>
          <cell r="T177">
            <v>0</v>
          </cell>
          <cell r="U177">
            <v>73</v>
          </cell>
          <cell r="V177">
            <v>137</v>
          </cell>
          <cell r="W177" t="str">
            <v>대표자의 관련 경험과 전문성은 일정부분 확인 되며 다만 사업화를 위한 매출경로에 대한 다각화 방안과 AI 추출과 관련하여 다소 구체성은 부족해 보임.</v>
          </cell>
        </row>
        <row r="178">
          <cell r="B178">
            <v>20402217</v>
          </cell>
          <cell r="C178" t="str">
            <v>지역기반</v>
          </cell>
          <cell r="D178" t="str">
            <v>정보ㆍ통신3</v>
          </cell>
          <cell r="E178" t="str">
            <v>삼육대학교 앱북 플랫폼(SU Libaray)</v>
          </cell>
          <cell r="F178" t="str">
            <v>254,707,012</v>
          </cell>
          <cell r="G178" t="str">
            <v>6</v>
          </cell>
          <cell r="H178" t="str">
            <v>도약</v>
          </cell>
          <cell r="I178" t="str">
            <v>중장년</v>
          </cell>
          <cell r="J178">
            <v>0</v>
          </cell>
          <cell r="K178">
            <v>8</v>
          </cell>
          <cell r="L178">
            <v>8</v>
          </cell>
          <cell r="M178">
            <v>16</v>
          </cell>
          <cell r="N178">
            <v>16</v>
          </cell>
          <cell r="O178">
            <v>7</v>
          </cell>
          <cell r="P178">
            <v>7</v>
          </cell>
          <cell r="Q178">
            <v>14</v>
          </cell>
          <cell r="R178">
            <v>3</v>
          </cell>
          <cell r="S178">
            <v>79</v>
          </cell>
          <cell r="T178">
            <v>0</v>
          </cell>
          <cell r="U178">
            <v>79</v>
          </cell>
          <cell r="V178">
            <v>70</v>
          </cell>
          <cell r="W178" t="str">
            <v xml:space="preserve">SU 라이브러리 플랫폼 구축 완료 목료를 제시히고 있으나 사업화를 위한 수익모델과 해외 진출을 위한 구체성은 다소 부족해 보임.  </v>
          </cell>
        </row>
        <row r="179">
          <cell r="B179">
            <v>20411962</v>
          </cell>
          <cell r="C179" t="str">
            <v>지역기반</v>
          </cell>
          <cell r="D179" t="str">
            <v>정보ㆍ통신3</v>
          </cell>
          <cell r="E179" t="str">
            <v>다이내믹 프라이싱 및 JTT 엔진 기반의 골프 티타임 RWA 트레이딩 플랫폼, ‘티스닥(TeeSDAQ)’</v>
          </cell>
          <cell r="F179" t="str">
            <v>720,000,000</v>
          </cell>
          <cell r="G179" t="str">
            <v>5</v>
          </cell>
          <cell r="H179" t="str">
            <v>도약</v>
          </cell>
          <cell r="I179" t="str">
            <v>중장년</v>
          </cell>
          <cell r="J179">
            <v>0</v>
          </cell>
          <cell r="K179">
            <v>8</v>
          </cell>
          <cell r="L179">
            <v>8</v>
          </cell>
          <cell r="M179">
            <v>18</v>
          </cell>
          <cell r="N179">
            <v>18</v>
          </cell>
          <cell r="O179">
            <v>8</v>
          </cell>
          <cell r="P179">
            <v>8</v>
          </cell>
          <cell r="Q179">
            <v>14</v>
          </cell>
          <cell r="R179">
            <v>4</v>
          </cell>
          <cell r="S179">
            <v>86</v>
          </cell>
          <cell r="T179">
            <v>0</v>
          </cell>
          <cell r="U179">
            <v>86</v>
          </cell>
          <cell r="V179">
            <v>20</v>
          </cell>
          <cell r="W179" t="str">
            <v xml:space="preserve">창업 아이템의 수익모델이 객관적이고 구체적으로 제시되어 있으며 엔진 최적화를 위한 인적 확대를 제시하고 있음 . 협약 기간내 15억 매출과 추가 고용 5명을 계획하고 있음.  </v>
          </cell>
        </row>
        <row r="180">
          <cell r="B180">
            <v>20425300</v>
          </cell>
          <cell r="C180" t="str">
            <v>지역기반</v>
          </cell>
          <cell r="D180" t="str">
            <v>정보ㆍ통신3</v>
          </cell>
          <cell r="E180" t="str">
            <v>단기임대 운영자를 위한 소모품 통합관리 및 자동발주 플랫폼 ‘Whimstay’</v>
          </cell>
          <cell r="F180" t="str">
            <v>3,000,000</v>
          </cell>
          <cell r="G180" t="str">
            <v>0</v>
          </cell>
          <cell r="H180" t="str">
            <v>도약</v>
          </cell>
          <cell r="I180" t="str">
            <v>중장년</v>
          </cell>
          <cell r="J180">
            <v>0</v>
          </cell>
          <cell r="K180">
            <v>7</v>
          </cell>
          <cell r="L180">
            <v>7</v>
          </cell>
          <cell r="M180">
            <v>15</v>
          </cell>
          <cell r="N180">
            <v>15</v>
          </cell>
          <cell r="O180">
            <v>7</v>
          </cell>
          <cell r="P180">
            <v>7</v>
          </cell>
          <cell r="Q180">
            <v>13</v>
          </cell>
          <cell r="R180">
            <v>3</v>
          </cell>
          <cell r="S180">
            <v>74</v>
          </cell>
          <cell r="T180">
            <v>0</v>
          </cell>
          <cell r="U180">
            <v>74</v>
          </cell>
          <cell r="V180">
            <v>123</v>
          </cell>
          <cell r="W180" t="str">
            <v>창업 아이템의 배경과 목적이 비교적 명확하게 기술되어 있음.다만 경쟁사 분석 내용과 사업화를 위한 구체적인 계획이 다소 부족해 보임.</v>
          </cell>
        </row>
        <row r="181">
          <cell r="B181">
            <v>20415120</v>
          </cell>
          <cell r="C181" t="str">
            <v>지역기반</v>
          </cell>
          <cell r="D181" t="str">
            <v>정보ㆍ통신3</v>
          </cell>
          <cell r="E181" t="str">
            <v>멀티 에이전트(A2A) 기반 단톡방 문맥 개입형 하이퍼로컬 O2O 송객 비서 ‘Concierge’</v>
          </cell>
          <cell r="F181" t="str">
            <v>0</v>
          </cell>
          <cell r="G181" t="str">
            <v>0</v>
          </cell>
          <cell r="H181" t="str">
            <v>도약</v>
          </cell>
          <cell r="I181" t="str">
            <v>중장년</v>
          </cell>
          <cell r="J181">
            <v>0</v>
          </cell>
          <cell r="K181">
            <v>10</v>
          </cell>
          <cell r="L181">
            <v>9</v>
          </cell>
          <cell r="M181">
            <v>19</v>
          </cell>
          <cell r="N181">
            <v>19</v>
          </cell>
          <cell r="O181">
            <v>9</v>
          </cell>
          <cell r="P181">
            <v>9</v>
          </cell>
          <cell r="Q181">
            <v>14</v>
          </cell>
          <cell r="R181">
            <v>4</v>
          </cell>
          <cell r="S181">
            <v>93</v>
          </cell>
          <cell r="T181">
            <v>0</v>
          </cell>
          <cell r="U181">
            <v>93</v>
          </cell>
          <cell r="V181">
            <v>2</v>
          </cell>
          <cell r="W181" t="str">
            <v>창업 동기와 문제인식은 비교적 제시가 되어 있음. 다만 기술에 대한 경쟁사 분석과 사업화에 대한 전략방안의 구체성을 확인할 수 있음.</v>
          </cell>
        </row>
        <row r="182">
          <cell r="B182">
            <v>20427634</v>
          </cell>
          <cell r="C182" t="str">
            <v>지역기반</v>
          </cell>
          <cell r="D182" t="str">
            <v>정보ㆍ통신3</v>
          </cell>
          <cell r="E182" t="str">
            <v>해외 중소형 증권사를 위한 AI 기반 맞춤형 투자 인사이트 플랫폼 : 고객 거래 데이터를 분석해 투자 생존기간을 늘리고, 증권사 수익을 극대화하는 솔루션</v>
          </cell>
          <cell r="F182" t="str">
            <v>390,000,000</v>
          </cell>
          <cell r="G182" t="str">
            <v>4</v>
          </cell>
          <cell r="H182" t="str">
            <v>도약</v>
          </cell>
          <cell r="I182" t="str">
            <v>청년</v>
          </cell>
          <cell r="J182">
            <v>0</v>
          </cell>
          <cell r="K182">
            <v>8</v>
          </cell>
          <cell r="L182">
            <v>8</v>
          </cell>
          <cell r="M182">
            <v>15</v>
          </cell>
          <cell r="N182">
            <v>15</v>
          </cell>
          <cell r="O182">
            <v>7</v>
          </cell>
          <cell r="P182">
            <v>7</v>
          </cell>
          <cell r="Q182">
            <v>14</v>
          </cell>
          <cell r="R182">
            <v>3</v>
          </cell>
          <cell r="S182">
            <v>77</v>
          </cell>
          <cell r="T182">
            <v>0</v>
          </cell>
          <cell r="U182">
            <v>77</v>
          </cell>
          <cell r="V182">
            <v>93</v>
          </cell>
          <cell r="W182" t="str">
            <v>대표자 경력 및 전문성은 일부 확인되며 아이템의 배경과 목적은 비교적 명확하게 제시하고 있음. 다만 제시하고 있는 AI 모델과 관련된 데이터 수집량 및 분석에 대한 구체성이 다소 부족해 보임.</v>
          </cell>
        </row>
        <row r="183">
          <cell r="B183">
            <v>20426671</v>
          </cell>
          <cell r="C183" t="str">
            <v>지역기반</v>
          </cell>
          <cell r="D183" t="str">
            <v>정보ㆍ통신3</v>
          </cell>
          <cell r="E183" t="str">
            <v>모아블 OS — 비아파트 주거공간 AI 관리 자동화 플랫폼 (Agent as a Service)</v>
          </cell>
          <cell r="F183" t="str">
            <v>360,000,000</v>
          </cell>
          <cell r="G183" t="str">
            <v>5</v>
          </cell>
          <cell r="H183" t="str">
            <v>도약</v>
          </cell>
          <cell r="I183" t="str">
            <v>청년</v>
          </cell>
          <cell r="J183">
            <v>0</v>
          </cell>
          <cell r="K183">
            <v>8</v>
          </cell>
          <cell r="L183">
            <v>8</v>
          </cell>
          <cell r="M183">
            <v>16</v>
          </cell>
          <cell r="N183">
            <v>16</v>
          </cell>
          <cell r="O183">
            <v>8</v>
          </cell>
          <cell r="P183">
            <v>8</v>
          </cell>
          <cell r="Q183">
            <v>14</v>
          </cell>
          <cell r="R183">
            <v>3</v>
          </cell>
          <cell r="S183">
            <v>81</v>
          </cell>
          <cell r="T183">
            <v>0</v>
          </cell>
          <cell r="U183">
            <v>81</v>
          </cell>
          <cell r="V183">
            <v>49</v>
          </cell>
          <cell r="W183" t="str">
            <v>창업 아이템의 배경과 목적은 비교적 구체벅으로 제시가 되어 있음. 핵심 역량 차별화를 반영한 엣지 보드 양산에 대한 내용 및 사업화를 위한 차별화 계획이 다소 부족해 보임.</v>
          </cell>
        </row>
        <row r="184">
          <cell r="B184">
            <v>20433279</v>
          </cell>
          <cell r="C184" t="str">
            <v>지역기반</v>
          </cell>
          <cell r="D184" t="str">
            <v>정보ㆍ통신3</v>
          </cell>
          <cell r="E184" t="str">
            <v>산업용 모빌리티를 위한 합성데이터 기반 초경량 Edge AI 안전 시스템</v>
          </cell>
          <cell r="F184" t="str">
            <v>357,000,000</v>
          </cell>
          <cell r="G184" t="str">
            <v>4</v>
          </cell>
          <cell r="H184" t="str">
            <v>도약</v>
          </cell>
          <cell r="I184" t="str">
            <v>청년</v>
          </cell>
          <cell r="J184">
            <v>0</v>
          </cell>
          <cell r="K184">
            <v>8</v>
          </cell>
          <cell r="L184">
            <v>8</v>
          </cell>
          <cell r="M184">
            <v>16</v>
          </cell>
          <cell r="N184">
            <v>16</v>
          </cell>
          <cell r="O184">
            <v>8</v>
          </cell>
          <cell r="P184">
            <v>8</v>
          </cell>
          <cell r="Q184">
            <v>14</v>
          </cell>
          <cell r="R184">
            <v>4</v>
          </cell>
          <cell r="S184">
            <v>82</v>
          </cell>
          <cell r="T184">
            <v>0</v>
          </cell>
          <cell r="U184">
            <v>82</v>
          </cell>
          <cell r="V184">
            <v>37</v>
          </cell>
          <cell r="W184" t="str">
            <v>대표자의 경력 및 전문성은 일정 부분 확인되고 있으며 해외 시장 개척을 위한 계획도 제시하고 있름. 다만 사업화를 위한 경쟁사 분석을 통한 차별화 전략은 다소 부족해 보임.</v>
          </cell>
        </row>
        <row r="185">
          <cell r="B185">
            <v>20417287</v>
          </cell>
          <cell r="C185" t="str">
            <v>지역기반</v>
          </cell>
          <cell r="D185" t="str">
            <v>정보ㆍ통신3</v>
          </cell>
          <cell r="E185" t="str">
            <v>소셜 캐릭터챗 기반 IP 창작 플랫폼, 레플리</v>
          </cell>
          <cell r="F185" t="str">
            <v>200,000,000</v>
          </cell>
          <cell r="G185" t="str">
            <v>6</v>
          </cell>
          <cell r="H185" t="str">
            <v>도약</v>
          </cell>
          <cell r="I185" t="str">
            <v>중장년</v>
          </cell>
          <cell r="J185">
            <v>0</v>
          </cell>
          <cell r="K185">
            <v>8</v>
          </cell>
          <cell r="L185">
            <v>8</v>
          </cell>
          <cell r="M185">
            <v>17</v>
          </cell>
          <cell r="N185">
            <v>16</v>
          </cell>
          <cell r="O185">
            <v>8</v>
          </cell>
          <cell r="P185">
            <v>8</v>
          </cell>
          <cell r="Q185">
            <v>14</v>
          </cell>
          <cell r="R185">
            <v>3</v>
          </cell>
          <cell r="S185">
            <v>82</v>
          </cell>
          <cell r="T185">
            <v>0</v>
          </cell>
          <cell r="U185">
            <v>82</v>
          </cell>
          <cell r="V185">
            <v>37</v>
          </cell>
          <cell r="W185" t="str">
            <v>아이템의 시장 분석을 통한 문제점 도출과 고도화 방안을 제시하고 있름. 사업화 확대를 위한 차별화 전략은이 다소 구체성이 부족해 보임.</v>
          </cell>
        </row>
        <row r="186">
          <cell r="B186">
            <v>20426845</v>
          </cell>
          <cell r="C186" t="str">
            <v>지역기반</v>
          </cell>
          <cell r="D186" t="str">
            <v>정보ㆍ통신3</v>
          </cell>
          <cell r="E186" t="str">
            <v>프로야구 팀스피릿 매니저</v>
          </cell>
          <cell r="F186" t="str">
            <v>0</v>
          </cell>
          <cell r="G186" t="str">
            <v>4</v>
          </cell>
          <cell r="H186" t="str">
            <v>도약</v>
          </cell>
          <cell r="I186" t="str">
            <v>중장년</v>
          </cell>
          <cell r="J186">
            <v>0</v>
          </cell>
          <cell r="K186">
            <v>9</v>
          </cell>
          <cell r="L186">
            <v>9</v>
          </cell>
          <cell r="M186">
            <v>19</v>
          </cell>
          <cell r="N186">
            <v>19</v>
          </cell>
          <cell r="O186">
            <v>9</v>
          </cell>
          <cell r="P186">
            <v>9</v>
          </cell>
          <cell r="Q186">
            <v>14</v>
          </cell>
          <cell r="R186">
            <v>4</v>
          </cell>
          <cell r="S186">
            <v>92</v>
          </cell>
          <cell r="T186">
            <v>0</v>
          </cell>
          <cell r="U186">
            <v>92</v>
          </cell>
          <cell r="V186">
            <v>5</v>
          </cell>
          <cell r="W186" t="str">
            <v>대표자의 경력 및 전문성은 일정 부분 확인되고 있음. 창업 아이템과 관련하여 15만건의 보유 데이터를 가지고 있으며 오프라인 매장이 있어 개발 및 사업화가 가능할 것으로 예상됨.</v>
          </cell>
        </row>
        <row r="187">
          <cell r="B187">
            <v>20400322</v>
          </cell>
          <cell r="C187" t="str">
            <v>지역기반</v>
          </cell>
          <cell r="D187" t="str">
            <v>정보ㆍ통신3</v>
          </cell>
          <cell r="E187" t="str">
            <v>AI 비전 인식 기반 시니어 신체 데이터 분석을 통한 개인 맞춤형 방문 이미용 케어 플랫폼</v>
          </cell>
          <cell r="F187" t="str">
            <v>138,076,812</v>
          </cell>
          <cell r="G187" t="str">
            <v>2</v>
          </cell>
          <cell r="H187" t="str">
            <v>도약</v>
          </cell>
          <cell r="I187" t="str">
            <v>청년</v>
          </cell>
          <cell r="J187">
            <v>0</v>
          </cell>
          <cell r="K187">
            <v>8</v>
          </cell>
          <cell r="L187">
            <v>8</v>
          </cell>
          <cell r="M187">
            <v>15</v>
          </cell>
          <cell r="N187">
            <v>15</v>
          </cell>
          <cell r="O187">
            <v>8</v>
          </cell>
          <cell r="P187">
            <v>8</v>
          </cell>
          <cell r="Q187">
            <v>13</v>
          </cell>
          <cell r="R187">
            <v>4</v>
          </cell>
          <cell r="S187">
            <v>79</v>
          </cell>
          <cell r="T187">
            <v>0</v>
          </cell>
          <cell r="U187">
            <v>79</v>
          </cell>
          <cell r="V187">
            <v>70</v>
          </cell>
          <cell r="W187" t="str">
            <v>창업 아이템과 관련하여 고객사 및 충성도에 대한 네용을 제시하고 있음. 지능형 매칭 플랫폼에 대한 개발 내용은 제시가 되어 있으나 Ai를 위한 데이터 수집 및 가공에 대한 내용은 구체성이 부족해 보임.</v>
          </cell>
        </row>
        <row r="188">
          <cell r="B188">
            <v>20428346</v>
          </cell>
          <cell r="C188" t="str">
            <v>지역기반</v>
          </cell>
          <cell r="D188" t="str">
            <v>정보ㆍ통신3</v>
          </cell>
          <cell r="E188" t="str">
            <v>실시간 멀티플레이어 LBE AIoT 플랫폼 고도화</v>
          </cell>
          <cell r="F188" t="str">
            <v>1,006,196,911</v>
          </cell>
          <cell r="G188" t="str">
            <v>14</v>
          </cell>
          <cell r="H188" t="str">
            <v>도약</v>
          </cell>
          <cell r="I188" t="str">
            <v>청년</v>
          </cell>
          <cell r="J188">
            <v>0</v>
          </cell>
          <cell r="K188">
            <v>8</v>
          </cell>
          <cell r="L188">
            <v>8</v>
          </cell>
          <cell r="M188">
            <v>16</v>
          </cell>
          <cell r="N188">
            <v>16</v>
          </cell>
          <cell r="O188">
            <v>7</v>
          </cell>
          <cell r="P188">
            <v>7</v>
          </cell>
          <cell r="Q188">
            <v>13</v>
          </cell>
          <cell r="R188">
            <v>4</v>
          </cell>
          <cell r="S188">
            <v>79</v>
          </cell>
          <cell r="T188">
            <v>0</v>
          </cell>
          <cell r="U188">
            <v>79</v>
          </cell>
          <cell r="V188">
            <v>70</v>
          </cell>
          <cell r="W188" t="str">
            <v>창업 아이템의 수익모델이 객관적이고 구체적으로 제시되어 있으나 자사 모델의 차별화 및 사업화를 위한 전략 방안은 다소 부족해 보임.</v>
          </cell>
        </row>
        <row r="189">
          <cell r="B189">
            <v>20425933</v>
          </cell>
          <cell r="C189" t="str">
            <v>지역기반</v>
          </cell>
          <cell r="D189" t="str">
            <v>정보ㆍ통신3</v>
          </cell>
          <cell r="E189" t="str">
            <v>AI 심사역 ‘루트’를 활용한 스타트업 벤처투자 시뮬레이션 SaaS 플랫폼 ‘VC-Route’</v>
          </cell>
          <cell r="F189" t="str">
            <v>54,000,000</v>
          </cell>
          <cell r="G189" t="str">
            <v>2</v>
          </cell>
          <cell r="H189" t="str">
            <v>도약</v>
          </cell>
          <cell r="I189" t="str">
            <v>청년</v>
          </cell>
          <cell r="J189">
            <v>0</v>
          </cell>
          <cell r="K189">
            <v>8</v>
          </cell>
          <cell r="L189">
            <v>8</v>
          </cell>
          <cell r="M189">
            <v>16</v>
          </cell>
          <cell r="N189">
            <v>16</v>
          </cell>
          <cell r="O189">
            <v>8</v>
          </cell>
          <cell r="P189">
            <v>7</v>
          </cell>
          <cell r="Q189">
            <v>14</v>
          </cell>
          <cell r="R189">
            <v>4</v>
          </cell>
          <cell r="S189">
            <v>81</v>
          </cell>
          <cell r="T189">
            <v>0</v>
          </cell>
          <cell r="U189">
            <v>81</v>
          </cell>
          <cell r="V189">
            <v>49</v>
          </cell>
          <cell r="W189" t="str">
            <v xml:space="preserve">대표자의 경험과 전문성은 일정 부분 확인이 되며 기존 무상 공급을 유료화 하는 차별화 전략과 민간 데이터 연계 후 사업화 확대 전략은 다소 부족해 보임. </v>
          </cell>
        </row>
        <row r="190">
          <cell r="B190">
            <v>20422134</v>
          </cell>
          <cell r="C190" t="str">
            <v>지역기반</v>
          </cell>
          <cell r="D190" t="str">
            <v>정보ㆍ통신3</v>
          </cell>
          <cell r="E190" t="str">
            <v>외국인 장기체류형 K-로드트립 올인원 예약 플랫폼 - AI 컨시어지 기반 캠핑카 공유 모빌리티</v>
          </cell>
          <cell r="F190" t="str">
            <v>100,000,000</v>
          </cell>
          <cell r="G190" t="str">
            <v>1</v>
          </cell>
          <cell r="H190" t="str">
            <v>도약</v>
          </cell>
          <cell r="I190" t="str">
            <v>중장년</v>
          </cell>
          <cell r="J190">
            <v>0</v>
          </cell>
          <cell r="K190">
            <v>7</v>
          </cell>
          <cell r="L190">
            <v>7</v>
          </cell>
          <cell r="M190">
            <v>15</v>
          </cell>
          <cell r="N190">
            <v>15</v>
          </cell>
          <cell r="O190">
            <v>7</v>
          </cell>
          <cell r="P190">
            <v>7</v>
          </cell>
          <cell r="Q190">
            <v>13</v>
          </cell>
          <cell r="R190">
            <v>4</v>
          </cell>
          <cell r="S190">
            <v>75</v>
          </cell>
          <cell r="T190">
            <v>0</v>
          </cell>
          <cell r="U190">
            <v>75</v>
          </cell>
          <cell r="V190">
            <v>113</v>
          </cell>
          <cell r="W190" t="str">
            <v>목표시장의 반응을 통해 시장진입 가능성은 일부 확인할 수 있음. 해당 서비스의 차별화 기능과 데이터 분석 모델 개발에 대한 나용은 다소 구체성이 부족해 보임.</v>
          </cell>
        </row>
        <row r="191">
          <cell r="B191">
            <v>20432101</v>
          </cell>
          <cell r="C191" t="str">
            <v>지역기반</v>
          </cell>
          <cell r="D191" t="str">
            <v>정보ㆍ통신3</v>
          </cell>
          <cell r="E191" t="str">
            <v>노어 고도화를 통한 웹·앱 구축 생산성 향상 및 구조 표준화 프레임워크 구축</v>
          </cell>
          <cell r="F191" t="str">
            <v>572,000,000</v>
          </cell>
          <cell r="G191" t="str">
            <v>10</v>
          </cell>
          <cell r="H191" t="str">
            <v>도약</v>
          </cell>
          <cell r="I191" t="str">
            <v>중장년</v>
          </cell>
          <cell r="J191">
            <v>0</v>
          </cell>
          <cell r="K191">
            <v>7</v>
          </cell>
          <cell r="L191">
            <v>7</v>
          </cell>
          <cell r="M191">
            <v>15</v>
          </cell>
          <cell r="N191">
            <v>14</v>
          </cell>
          <cell r="O191">
            <v>7</v>
          </cell>
          <cell r="P191">
            <v>7</v>
          </cell>
          <cell r="Q191">
            <v>13</v>
          </cell>
          <cell r="R191">
            <v>4</v>
          </cell>
          <cell r="S191">
            <v>74</v>
          </cell>
          <cell r="T191">
            <v>0</v>
          </cell>
          <cell r="U191">
            <v>74</v>
          </cell>
          <cell r="V191">
            <v>123</v>
          </cell>
          <cell r="W191" t="str">
            <v>창업아이템의 배경과 목적이 비교적 명확하게 제시되어 있음. 다만 목표 매출을 위한 사업화 전략의 차별성과  해당 아이템 및 기술분야의 네트워킹의 구체성은 다소 부족해 보임.</v>
          </cell>
        </row>
        <row r="192">
          <cell r="B192">
            <v>20416461</v>
          </cell>
          <cell r="C192" t="str">
            <v>지역기반</v>
          </cell>
          <cell r="D192" t="str">
            <v>정보ㆍ통신3</v>
          </cell>
          <cell r="E192" t="str">
            <v>이미지DNA 추출 및 AI 분석 기반  딥페이크·저작권 침해 콘텐츠 필터링 서비스 'Fake Sift'</v>
          </cell>
          <cell r="F192" t="str">
            <v>510,000,000</v>
          </cell>
          <cell r="G192" t="str">
            <v>4</v>
          </cell>
          <cell r="H192" t="str">
            <v>도약</v>
          </cell>
          <cell r="I192" t="str">
            <v>중장년</v>
          </cell>
          <cell r="J192">
            <v>0</v>
          </cell>
          <cell r="K192">
            <v>7</v>
          </cell>
          <cell r="L192">
            <v>7</v>
          </cell>
          <cell r="M192">
            <v>15</v>
          </cell>
          <cell r="N192">
            <v>15</v>
          </cell>
          <cell r="O192">
            <v>7</v>
          </cell>
          <cell r="P192">
            <v>7</v>
          </cell>
          <cell r="Q192">
            <v>13</v>
          </cell>
          <cell r="R192">
            <v>4</v>
          </cell>
          <cell r="S192">
            <v>75</v>
          </cell>
          <cell r="T192">
            <v>0</v>
          </cell>
          <cell r="U192">
            <v>75</v>
          </cell>
          <cell r="V192">
            <v>113</v>
          </cell>
          <cell r="W192" t="str">
            <v>아이템의 핵심기능과 활용 방안이 구체화 되어 있음. 다만 단계별 현황, 사업 성과 확대를 위한 구체성은 다소 부족해 보임.</v>
          </cell>
        </row>
        <row r="193">
          <cell r="B193">
            <v>20425684</v>
          </cell>
          <cell r="C193" t="str">
            <v>지역기반</v>
          </cell>
          <cell r="D193" t="str">
            <v>정보ㆍ통신3</v>
          </cell>
          <cell r="E193" t="str">
            <v>품질 관리 시스템 자동화 기반, 커스터마이징 비빔밥 브랜드 비비밀</v>
          </cell>
          <cell r="F193" t="str">
            <v>450,000,000</v>
          </cell>
          <cell r="G193" t="str">
            <v>6</v>
          </cell>
          <cell r="H193" t="str">
            <v>도약</v>
          </cell>
          <cell r="I193" t="str">
            <v>청년</v>
          </cell>
          <cell r="J193">
            <v>0</v>
          </cell>
          <cell r="K193">
            <v>7</v>
          </cell>
          <cell r="L193">
            <v>7</v>
          </cell>
          <cell r="M193">
            <v>14</v>
          </cell>
          <cell r="N193">
            <v>14</v>
          </cell>
          <cell r="O193">
            <v>7</v>
          </cell>
          <cell r="P193">
            <v>7</v>
          </cell>
          <cell r="Q193">
            <v>13</v>
          </cell>
          <cell r="R193">
            <v>3</v>
          </cell>
          <cell r="S193">
            <v>72</v>
          </cell>
          <cell r="T193">
            <v>0</v>
          </cell>
          <cell r="U193">
            <v>72</v>
          </cell>
          <cell r="V193">
            <v>143</v>
          </cell>
          <cell r="W193" t="str">
            <v>창업 아이템의 배경 및 목적은 비교적 명확히 제시하고 있으며 매장 확대 등 추가 고용 10명을 계획하고 있음. 다만 AI 서비스에 대한 데이터 수집 및 분석 모델 개발에 대한 구체성은 다소 부족함.</v>
          </cell>
        </row>
        <row r="194">
          <cell r="B194">
            <v>20425910</v>
          </cell>
          <cell r="C194" t="str">
            <v>지역기반</v>
          </cell>
          <cell r="D194" t="str">
            <v>정보ㆍ통신3</v>
          </cell>
          <cell r="E194" t="str">
            <v>AI 가디언 기반의 의사결정 최적화 및 K_컨텐츠 피지털(Phygital) 플랫폼 :  [ Fruits Galaxy]</v>
          </cell>
          <cell r="F194" t="str">
            <v>44,620,000</v>
          </cell>
          <cell r="G194" t="str">
            <v>0</v>
          </cell>
          <cell r="H194" t="str">
            <v>도약</v>
          </cell>
          <cell r="I194" t="str">
            <v>중장년</v>
          </cell>
          <cell r="J194">
            <v>0</v>
          </cell>
          <cell r="K194">
            <v>7</v>
          </cell>
          <cell r="L194">
            <v>7</v>
          </cell>
          <cell r="M194">
            <v>14</v>
          </cell>
          <cell r="N194">
            <v>14</v>
          </cell>
          <cell r="O194">
            <v>7</v>
          </cell>
          <cell r="P194">
            <v>7</v>
          </cell>
          <cell r="Q194">
            <v>14</v>
          </cell>
          <cell r="R194">
            <v>4</v>
          </cell>
          <cell r="S194">
            <v>74</v>
          </cell>
          <cell r="T194">
            <v>0</v>
          </cell>
          <cell r="U194">
            <v>74</v>
          </cell>
          <cell r="V194">
            <v>123</v>
          </cell>
          <cell r="W194" t="str">
            <v>창업 아이템의 개발 배경과 목적은 비교적 명확하게 제시되었음. 다만 사업화를 위한 리사이클 제품 내용, 경쟁사 분석과 차별화 계획은 다소 부족해 보임.</v>
          </cell>
        </row>
        <row r="195">
          <cell r="B195">
            <v>20415268</v>
          </cell>
          <cell r="C195" t="str">
            <v>지역기반</v>
          </cell>
          <cell r="D195" t="str">
            <v>정보ㆍ통신3</v>
          </cell>
          <cell r="E195" t="str">
            <v>FortunePic</v>
          </cell>
          <cell r="F195" t="str">
            <v>900,372,248</v>
          </cell>
          <cell r="G195" t="str">
            <v>6</v>
          </cell>
          <cell r="H195" t="str">
            <v>도약</v>
          </cell>
          <cell r="I195" t="str">
            <v>청년</v>
          </cell>
          <cell r="J195">
            <v>0</v>
          </cell>
          <cell r="K195">
            <v>8</v>
          </cell>
          <cell r="L195">
            <v>7</v>
          </cell>
          <cell r="M195">
            <v>16</v>
          </cell>
          <cell r="N195">
            <v>14</v>
          </cell>
          <cell r="O195">
            <v>7</v>
          </cell>
          <cell r="P195">
            <v>7</v>
          </cell>
          <cell r="Q195">
            <v>14</v>
          </cell>
          <cell r="R195">
            <v>4</v>
          </cell>
          <cell r="S195">
            <v>77</v>
          </cell>
          <cell r="T195">
            <v>0</v>
          </cell>
          <cell r="U195">
            <v>77</v>
          </cell>
          <cell r="V195">
            <v>93</v>
          </cell>
          <cell r="W195" t="str">
            <v>아이템의 단계별 개발과정(양산 설계 완료을 일부 확인할 수 있음. 다만 해당 아이템 및 기술이 경쟁우위 요소 및 차별성에 대한 내용은 다소 부족해 보임.</v>
          </cell>
        </row>
        <row r="196">
          <cell r="B196">
            <v>20431373</v>
          </cell>
          <cell r="C196" t="str">
            <v>지역기반</v>
          </cell>
          <cell r="D196" t="str">
            <v>정보ㆍ통신3</v>
          </cell>
          <cell r="E196" t="str">
            <v>AI 시뮬레이션 게임을 통한 아동 청소년 사회정서학습 : Global Mind School</v>
          </cell>
          <cell r="F196" t="str">
            <v>0</v>
          </cell>
          <cell r="G196" t="str">
            <v>0</v>
          </cell>
          <cell r="H196" t="str">
            <v>도약</v>
          </cell>
          <cell r="I196" t="str">
            <v>청년</v>
          </cell>
          <cell r="J196">
            <v>0</v>
          </cell>
          <cell r="K196">
            <v>7</v>
          </cell>
          <cell r="L196">
            <v>7</v>
          </cell>
          <cell r="M196">
            <v>15</v>
          </cell>
          <cell r="N196">
            <v>15</v>
          </cell>
          <cell r="O196">
            <v>7</v>
          </cell>
          <cell r="P196">
            <v>7</v>
          </cell>
          <cell r="Q196">
            <v>13</v>
          </cell>
          <cell r="R196">
            <v>3</v>
          </cell>
          <cell r="S196">
            <v>74</v>
          </cell>
          <cell r="T196">
            <v>0</v>
          </cell>
          <cell r="U196">
            <v>74</v>
          </cell>
          <cell r="V196">
            <v>123</v>
          </cell>
          <cell r="W196" t="str">
            <v>시장 진입 대상과 수익구조가 비교적 명확하게 제시 되었음. 다만 사업화를 추진할 수 있는 내부역량은 다소 부족해 보임.</v>
          </cell>
        </row>
        <row r="197">
          <cell r="B197">
            <v>20428504</v>
          </cell>
          <cell r="C197" t="str">
            <v>지역기반</v>
          </cell>
          <cell r="D197" t="str">
            <v>정보ㆍ통신3</v>
          </cell>
          <cell r="E197" t="str">
            <v>AI 기반 취향 분석 기술이 적용된 개인 맞춤형 의류 큐레이션 및 근거리 팝업 유통 서비스</v>
          </cell>
          <cell r="F197" t="str">
            <v>100,000,000</v>
          </cell>
          <cell r="G197" t="str">
            <v>0</v>
          </cell>
          <cell r="H197" t="str">
            <v>도약</v>
          </cell>
          <cell r="I197" t="str">
            <v>중장년</v>
          </cell>
          <cell r="J197">
            <v>0</v>
          </cell>
          <cell r="K197">
            <v>7</v>
          </cell>
          <cell r="L197">
            <v>7</v>
          </cell>
          <cell r="M197">
            <v>16</v>
          </cell>
          <cell r="N197">
            <v>16</v>
          </cell>
          <cell r="O197">
            <v>7</v>
          </cell>
          <cell r="P197">
            <v>7</v>
          </cell>
          <cell r="Q197">
            <v>14</v>
          </cell>
          <cell r="R197">
            <v>4</v>
          </cell>
          <cell r="S197">
            <v>78</v>
          </cell>
          <cell r="T197">
            <v>0</v>
          </cell>
          <cell r="U197">
            <v>78</v>
          </cell>
          <cell r="V197">
            <v>79</v>
          </cell>
          <cell r="W197" t="str">
            <v xml:space="preserve">대표자의 관련 경험과 전문성은 일부 확인할 수 있음. 고객 요구를 반영한 텍스트 분석에 대한 데이터 수집 및 모델 개발에 대한 구체성이 다소 부족해 보임. 아이템 개발 및 고도화를 실현시킬수 있는 역량이 다소 부족해 보임. </v>
          </cell>
        </row>
        <row r="198">
          <cell r="B198">
            <v>20413241</v>
          </cell>
          <cell r="C198" t="str">
            <v>지역기반</v>
          </cell>
          <cell r="D198" t="str">
            <v>정보ㆍ통신3</v>
          </cell>
          <cell r="E198" t="str">
            <v>모바일 원격 실시간 화재감지인지 기술이 적용된  방송 제어 기능의 AI 스마트 비상방송 시스템</v>
          </cell>
          <cell r="F198" t="str">
            <v>1,068,500,000</v>
          </cell>
          <cell r="G198" t="str">
            <v>9</v>
          </cell>
          <cell r="H198" t="str">
            <v>도약</v>
          </cell>
          <cell r="I198" t="str">
            <v>중장년</v>
          </cell>
          <cell r="J198">
            <v>0</v>
          </cell>
          <cell r="K198">
            <v>8</v>
          </cell>
          <cell r="L198">
            <v>8</v>
          </cell>
          <cell r="M198">
            <v>17</v>
          </cell>
          <cell r="N198">
            <v>17</v>
          </cell>
          <cell r="O198">
            <v>8</v>
          </cell>
          <cell r="P198">
            <v>8</v>
          </cell>
          <cell r="Q198">
            <v>14</v>
          </cell>
          <cell r="R198">
            <v>4</v>
          </cell>
          <cell r="S198">
            <v>84</v>
          </cell>
          <cell r="T198">
            <v>0</v>
          </cell>
          <cell r="U198">
            <v>84</v>
          </cell>
          <cell r="V198">
            <v>26</v>
          </cell>
          <cell r="W198" t="str">
            <v>창업 아이템의 핵심기능과 수익구조가 비교적 명화개하게 제시되었음. 다만 사업화를 위한 양산 준비 및 생산단계가 협약기간 이후로 되어 있으며 차별화를 위한 계획은 다소 부족해 보임.</v>
          </cell>
        </row>
        <row r="199">
          <cell r="B199">
            <v>20427362</v>
          </cell>
          <cell r="C199" t="str">
            <v>지역기반</v>
          </cell>
          <cell r="D199" t="str">
            <v>정보ㆍ통신3</v>
          </cell>
          <cell r="E199" t="str">
            <v>AI 기반 리서치 서비스 솔루션의 사업화 및 수출화</v>
          </cell>
          <cell r="F199" t="str">
            <v>173,549,139</v>
          </cell>
          <cell r="G199" t="str">
            <v>3</v>
          </cell>
          <cell r="H199" t="str">
            <v>도약</v>
          </cell>
          <cell r="I199" t="str">
            <v>청년</v>
          </cell>
          <cell r="J199">
            <v>0</v>
          </cell>
          <cell r="K199">
            <v>8</v>
          </cell>
          <cell r="L199">
            <v>8</v>
          </cell>
          <cell r="M199">
            <v>16</v>
          </cell>
          <cell r="N199">
            <v>16</v>
          </cell>
          <cell r="O199">
            <v>6</v>
          </cell>
          <cell r="P199">
            <v>8</v>
          </cell>
          <cell r="Q199">
            <v>14</v>
          </cell>
          <cell r="R199">
            <v>4</v>
          </cell>
          <cell r="S199">
            <v>80</v>
          </cell>
          <cell r="T199">
            <v>0</v>
          </cell>
          <cell r="U199">
            <v>80</v>
          </cell>
          <cell r="V199">
            <v>57</v>
          </cell>
          <cell r="W199" t="str">
            <v>아이템의 핵심기능과 수익구조가 명확하게 제시 되었음. 다만 고도화를 구체적인 방법과 차별화 전략은 다소 부족해 보임.</v>
          </cell>
        </row>
        <row r="200">
          <cell r="B200">
            <v>20424102</v>
          </cell>
          <cell r="C200" t="str">
            <v>지역기반</v>
          </cell>
          <cell r="D200" t="str">
            <v>정보ㆍ통신3</v>
          </cell>
          <cell r="E200" t="str">
            <v>센서 데이터 기반 배설 상태 자동기록 및 AI 판단 시스템 개발</v>
          </cell>
          <cell r="F200" t="str">
            <v>543,000,000</v>
          </cell>
          <cell r="G200" t="str">
            <v>4</v>
          </cell>
          <cell r="H200" t="str">
            <v>도약</v>
          </cell>
          <cell r="I200" t="str">
            <v>중장년</v>
          </cell>
          <cell r="J200">
            <v>0</v>
          </cell>
          <cell r="K200">
            <v>10</v>
          </cell>
          <cell r="L200">
            <v>9</v>
          </cell>
          <cell r="M200">
            <v>19</v>
          </cell>
          <cell r="N200">
            <v>19</v>
          </cell>
          <cell r="O200">
            <v>9</v>
          </cell>
          <cell r="P200">
            <v>9</v>
          </cell>
          <cell r="Q200">
            <v>14</v>
          </cell>
          <cell r="R200">
            <v>4</v>
          </cell>
          <cell r="S200">
            <v>93</v>
          </cell>
          <cell r="T200">
            <v>0</v>
          </cell>
          <cell r="U200">
            <v>93</v>
          </cell>
          <cell r="V200">
            <v>2</v>
          </cell>
          <cell r="W200" t="str">
            <v>아이템과 관련하여 목표시장의 반응을 통해 시장진입은 일부 확인되었음. 다만 본격 성장을 위한 내부 역량 및 사업화 전략 방안 제시가 되어 있음.</v>
          </cell>
        </row>
        <row r="201">
          <cell r="B201">
            <v>20414935</v>
          </cell>
          <cell r="C201" t="str">
            <v>지역기반</v>
          </cell>
          <cell r="D201" t="str">
            <v>정보ㆍ통신3</v>
          </cell>
          <cell r="E201" t="str">
            <v>AI 기반 간호인력 커리어 플랫폼 및 병원 HR SaaS 솔루션</v>
          </cell>
          <cell r="F201" t="str">
            <v>30,000,000</v>
          </cell>
          <cell r="G201" t="str">
            <v>1</v>
          </cell>
          <cell r="H201" t="str">
            <v>도약</v>
          </cell>
          <cell r="I201" t="str">
            <v>청년</v>
          </cell>
          <cell r="J201">
            <v>0</v>
          </cell>
          <cell r="K201">
            <v>8</v>
          </cell>
          <cell r="L201">
            <v>8</v>
          </cell>
          <cell r="M201">
            <v>17</v>
          </cell>
          <cell r="N201">
            <v>16</v>
          </cell>
          <cell r="O201">
            <v>8</v>
          </cell>
          <cell r="P201">
            <v>8</v>
          </cell>
          <cell r="Q201">
            <v>14</v>
          </cell>
          <cell r="R201">
            <v>4</v>
          </cell>
          <cell r="S201">
            <v>83</v>
          </cell>
          <cell r="T201">
            <v>0</v>
          </cell>
          <cell r="U201">
            <v>83</v>
          </cell>
          <cell r="V201">
            <v>32</v>
          </cell>
          <cell r="W201" t="str">
            <v>대표자의 관련 경험과 전문성은 일부 확인할 수 있음. 사업화를 다각화 할 수 있는 차별화 개발 전략과  인적 구성은 다소 부족해 보임.</v>
          </cell>
        </row>
        <row r="202">
          <cell r="B202">
            <v>20431043</v>
          </cell>
          <cell r="C202" t="str">
            <v>지역기반</v>
          </cell>
          <cell r="D202" t="str">
            <v>정보ㆍ통신3</v>
          </cell>
          <cell r="E202" t="str">
            <v>로컬 LLM·RAG 기술이 적용된 보안 완결형 제조 지식검색 및 업무자동화 기능의 제조혁신형 AI SaaS</v>
          </cell>
          <cell r="F202" t="str">
            <v>510,673,468</v>
          </cell>
          <cell r="G202" t="str">
            <v>7</v>
          </cell>
          <cell r="H202" t="str">
            <v>도약</v>
          </cell>
          <cell r="I202" t="str">
            <v>중장년</v>
          </cell>
          <cell r="J202">
            <v>0</v>
          </cell>
          <cell r="K202">
            <v>8</v>
          </cell>
          <cell r="L202">
            <v>8</v>
          </cell>
          <cell r="M202">
            <v>17</v>
          </cell>
          <cell r="N202">
            <v>17</v>
          </cell>
          <cell r="O202">
            <v>8</v>
          </cell>
          <cell r="P202">
            <v>8</v>
          </cell>
          <cell r="Q202">
            <v>14</v>
          </cell>
          <cell r="R202">
            <v>4</v>
          </cell>
          <cell r="S202">
            <v>84</v>
          </cell>
          <cell r="T202">
            <v>0</v>
          </cell>
          <cell r="U202">
            <v>84</v>
          </cell>
          <cell r="V202">
            <v>26</v>
          </cell>
          <cell r="W202" t="str">
            <v>아이템과 관련하여 현장 실증을 통한 고도화 방안과 기술 보호 계획을 제시히고 있음. 서비스 개발을 할 수 있는 내부 역량이 있음. 다만 본격 성장을 위한 사업화 추진 전략이 다소 부족해 보임.</v>
          </cell>
        </row>
        <row r="203">
          <cell r="B203">
            <v>20416852</v>
          </cell>
          <cell r="C203" t="str">
            <v>지역기반</v>
          </cell>
          <cell r="D203" t="str">
            <v>정보ㆍ통신3</v>
          </cell>
          <cell r="E203" t="str">
            <v>신규 아날로그 필름 제조 및 AI 플랫폼 구축 사업</v>
          </cell>
          <cell r="F203" t="str">
            <v>246,000,000</v>
          </cell>
          <cell r="G203" t="str">
            <v>1</v>
          </cell>
          <cell r="H203" t="str">
            <v>도약</v>
          </cell>
          <cell r="I203" t="str">
            <v>중장년</v>
          </cell>
          <cell r="J203">
            <v>0</v>
          </cell>
          <cell r="K203">
            <v>8</v>
          </cell>
          <cell r="L203">
            <v>8</v>
          </cell>
          <cell r="M203">
            <v>15</v>
          </cell>
          <cell r="N203">
            <v>15</v>
          </cell>
          <cell r="O203">
            <v>7</v>
          </cell>
          <cell r="P203">
            <v>7</v>
          </cell>
          <cell r="Q203">
            <v>14</v>
          </cell>
          <cell r="R203">
            <v>3</v>
          </cell>
          <cell r="S203">
            <v>77</v>
          </cell>
          <cell r="T203">
            <v>0</v>
          </cell>
          <cell r="U203">
            <v>77</v>
          </cell>
          <cell r="V203">
            <v>93</v>
          </cell>
          <cell r="W203" t="str">
            <v>창업 아이템의 개발 배경과 목적이 비교적 구체적으로 제시되어 있음. 다만 사업화를 위한 제작 부터 관리까지 추진하기에는 내부 역량과 차별화 계획은 다소 부족해 보임.</v>
          </cell>
        </row>
        <row r="204">
          <cell r="B204">
            <v>20425532</v>
          </cell>
          <cell r="C204" t="str">
            <v>지역기반</v>
          </cell>
          <cell r="D204" t="str">
            <v>정보ㆍ통신3</v>
          </cell>
          <cell r="E204" t="str">
            <v>역사 콘텐츠 기반 모바일 턴제 전략 시뮬레이션 게임 서비스</v>
          </cell>
          <cell r="F204" t="str">
            <v>0</v>
          </cell>
          <cell r="G204" t="str">
            <v>0</v>
          </cell>
          <cell r="H204" t="str">
            <v>예비</v>
          </cell>
          <cell r="I204" t="str">
            <v>청년</v>
          </cell>
          <cell r="J204">
            <v>0</v>
          </cell>
          <cell r="K204">
            <v>7</v>
          </cell>
          <cell r="L204">
            <v>7</v>
          </cell>
          <cell r="M204">
            <v>12</v>
          </cell>
          <cell r="N204">
            <v>12</v>
          </cell>
          <cell r="O204">
            <v>6</v>
          </cell>
          <cell r="P204">
            <v>6</v>
          </cell>
          <cell r="Q204">
            <v>12</v>
          </cell>
          <cell r="R204">
            <v>3</v>
          </cell>
          <cell r="S204">
            <v>65</v>
          </cell>
          <cell r="T204">
            <v>0</v>
          </cell>
          <cell r="U204">
            <v>65</v>
          </cell>
          <cell r="V204">
            <v>193</v>
          </cell>
          <cell r="W204" t="str">
            <v xml:space="preserve">창업 동기와 문제인식은 비교적 명확하게 제시되었음. 다만 경쟁사 분석 및 수익화 방안에 대한 내용이 다소 구체성이 부족해 보임. </v>
          </cell>
        </row>
        <row r="205">
          <cell r="B205">
            <v>20401903</v>
          </cell>
          <cell r="C205" t="str">
            <v>지역기반</v>
          </cell>
          <cell r="D205" t="str">
            <v>정보ㆍ통신3</v>
          </cell>
          <cell r="E205" t="str">
            <v>반복구매/리텐션 CRM 자동화 기술 적용된 주간 식생활 운영형 공동구매 서비스 개발</v>
          </cell>
          <cell r="F205" t="str">
            <v>0</v>
          </cell>
          <cell r="G205" t="str">
            <v>0</v>
          </cell>
          <cell r="H205" t="str">
            <v>예비</v>
          </cell>
          <cell r="I205" t="str">
            <v>중장년</v>
          </cell>
          <cell r="J205">
            <v>0</v>
          </cell>
          <cell r="K205">
            <v>7</v>
          </cell>
          <cell r="L205">
            <v>7</v>
          </cell>
          <cell r="M205">
            <v>12</v>
          </cell>
          <cell r="N205">
            <v>12</v>
          </cell>
          <cell r="O205">
            <v>6</v>
          </cell>
          <cell r="P205">
            <v>6</v>
          </cell>
          <cell r="Q205">
            <v>11</v>
          </cell>
          <cell r="R205">
            <v>3</v>
          </cell>
          <cell r="S205">
            <v>64</v>
          </cell>
          <cell r="T205">
            <v>0</v>
          </cell>
          <cell r="U205">
            <v>64</v>
          </cell>
          <cell r="V205">
            <v>198</v>
          </cell>
          <cell r="W205" t="str">
            <v>시장진입 등 사업화 전략에 대한 내용은 기술되어 있으나 다만 차별성이 실제 기술 우위로 연결되는 근거는 다소 부족해 보임.</v>
          </cell>
        </row>
        <row r="206">
          <cell r="B206">
            <v>20439802</v>
          </cell>
          <cell r="C206" t="str">
            <v>지역기반</v>
          </cell>
          <cell r="D206" t="str">
            <v>정보ㆍ통신3</v>
          </cell>
          <cell r="E206" t="str">
            <v>“외식 창업을 대신 완성해주는 푸드 디렉팅 서비스 SOP”</v>
          </cell>
          <cell r="F206" t="str">
            <v>0</v>
          </cell>
          <cell r="G206" t="str">
            <v>0</v>
          </cell>
          <cell r="H206" t="str">
            <v>예비</v>
          </cell>
          <cell r="I206" t="str">
            <v>청년</v>
          </cell>
          <cell r="J206" t="str">
            <v>요건탈락</v>
          </cell>
          <cell r="S206" t="str">
            <v/>
          </cell>
          <cell r="T206">
            <v>0</v>
          </cell>
          <cell r="U206" t="str">
            <v/>
          </cell>
          <cell r="V206" t="str">
            <v/>
          </cell>
        </row>
        <row r="207">
          <cell r="B207">
            <v>20415817</v>
          </cell>
          <cell r="C207" t="str">
            <v>지역기반</v>
          </cell>
          <cell r="D207" t="str">
            <v>정보ㆍ통신3</v>
          </cell>
          <cell r="E207" t="str">
            <v>AI 기반 인재 역량 데이터 분석 및 교육·채용·재교육 연계 플랫폼</v>
          </cell>
          <cell r="F207" t="str">
            <v>29,909,091</v>
          </cell>
          <cell r="G207" t="str">
            <v>4</v>
          </cell>
          <cell r="H207" t="str">
            <v>초기</v>
          </cell>
          <cell r="I207" t="str">
            <v>중장년</v>
          </cell>
          <cell r="J207" t="str">
            <v>면제</v>
          </cell>
          <cell r="S207" t="str">
            <v/>
          </cell>
          <cell r="T207">
            <v>0</v>
          </cell>
          <cell r="U207">
            <v>100</v>
          </cell>
          <cell r="V207" t="str">
            <v/>
          </cell>
        </row>
        <row r="208">
          <cell r="B208">
            <v>20415420</v>
          </cell>
          <cell r="C208" t="str">
            <v>지역기반</v>
          </cell>
          <cell r="D208" t="str">
            <v>정보ㆍ통신3</v>
          </cell>
          <cell r="E208" t="str">
            <v>1인창업</v>
          </cell>
          <cell r="F208" t="str">
            <v>115,000,000</v>
          </cell>
          <cell r="G208" t="str">
            <v>1</v>
          </cell>
          <cell r="H208" t="str">
            <v>초기</v>
          </cell>
          <cell r="I208" t="str">
            <v>청년</v>
          </cell>
          <cell r="J208" t="str">
            <v>요건탈락</v>
          </cell>
          <cell r="S208" t="str">
            <v/>
          </cell>
          <cell r="T208">
            <v>0</v>
          </cell>
          <cell r="U208" t="str">
            <v/>
          </cell>
          <cell r="V208"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J5" activePane="bottomRight" state="frozen"/>
      <selection pane="topRight" activeCell="D1" sqref="D1"/>
      <selection pane="bottomLeft" activeCell="A2" sqref="A2"/>
      <selection pane="bottomRight" activeCell="N5" sqref="N5"/>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정보ㆍ통신3"/>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F3" activePane="bottomRight" state="frozen"/>
      <selection pane="topRight" activeCell="E1" sqref="E1"/>
      <selection pane="bottomLeft" activeCell="A3" sqref="A3"/>
      <selection pane="bottomRight" activeCell="Q8" sqref="Q8"/>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154</v>
      </c>
      <c r="B3" s="2">
        <v>20415817</v>
      </c>
      <c r="C3" s="38" t="str">
        <f>IFERROR(VLOOKUP($B3,대상!$B:$AC,MATCH(C$2,대상!$1:$1,0)-1,FALSE),"")</f>
        <v>지역기반</v>
      </c>
      <c r="D3" s="38" t="str">
        <f>IFERROR(VLOOKUP($B3,대상!$B:$AC,MATCH(D$2,대상!$1:$1,0)-1,FALSE),"")</f>
        <v>조만희</v>
      </c>
      <c r="E3" s="36" t="str">
        <f>IFERROR(VLOOKUP($B3,대상!$B:$AC,MATCH(E$2,대상!$1:$1,0)-1,FALSE),"")</f>
        <v>정보ㆍ통신3</v>
      </c>
      <c r="F3" s="38" t="str">
        <f>IFERROR(VLOOKUP($B3,대상!$B:$AC,MATCH(F$2,대상!$1:$1,0)-1,FALSE),"")</f>
        <v>AI 기반 인재 역량 데이터 분석 및 교육·채용·재교육 연계 플랫폼</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0_x000D_②서류 면제 _x000D_0_x000D_0_x000D_0</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152</v>
      </c>
      <c r="B4" s="2">
        <v>20414883</v>
      </c>
      <c r="C4" s="38" t="str">
        <f>IFERROR(VLOOKUP($B4,대상!$B:$AC,MATCH(C$2,대상!$1:$1,0)-1,FALSE),"")</f>
        <v>지역기반</v>
      </c>
      <c r="D4" s="38" t="str">
        <f>IFERROR(VLOOKUP($B4,대상!$B:$AC,MATCH(D$2,대상!$1:$1,0)-1,FALSE),"")</f>
        <v>윤상민</v>
      </c>
      <c r="E4" s="36" t="str">
        <f>IFERROR(VLOOKUP($B4,대상!$B:$AC,MATCH(E$2,대상!$1:$1,0)-1,FALSE),"")</f>
        <v>정보ㆍ통신3</v>
      </c>
      <c r="F4" s="38" t="str">
        <f>IFERROR(VLOOKUP($B4,대상!$B:$AC,MATCH(F$2,대상!$1:$1,0)-1,FALSE),"")</f>
        <v>A.I.기술 기반 몸캠피싱 영상 유포방지 솔루션</v>
      </c>
      <c r="G4" s="38" t="str">
        <f>IFERROR(VLOOKUP($B4,대상!$B:$AC,MATCH(G$2,대상!$1:$1,0)-1,FALSE),"")</f>
        <v>매출실적우수</v>
      </c>
      <c r="H4" s="33">
        <f>IFERROR(VLOOKUP($B4,[1]평가!$B:$Z,MATCH(LEFT(H$2,2),[1]평가!$7:$7,0)-1,FALSE),"")</f>
        <v>0</v>
      </c>
      <c r="I4" s="36">
        <f>IFERROR(VLOOKUP($B4,[1]평가!$B:$Z,MATCH(LEFT(I$2,2),[1]평가!$7:$7,0)-1,FALSE),"")</f>
        <v>90</v>
      </c>
      <c r="J4" s="36">
        <f>IFERROR(VLOOKUP($B4,[1]평가!$B:$Z,MATCH(LEFT(J$2,2),[1]평가!$7:$7,0)-1,FALSE),"")</f>
        <v>1</v>
      </c>
      <c r="K4" s="33">
        <f>IFERROR(VLOOKUP($B4,[2]평가!$B:$Z,MATCH(LEFT(K$2,2),[2]평가!$7:$7,0)-1,FALSE),"")</f>
        <v>0</v>
      </c>
      <c r="L4" s="36">
        <f>IFERROR(VLOOKUP($B4,[2]평가!$B:$Z,MATCH(LEFT(L$2,2),[2]평가!$7:$7,0)-1,FALSE),"")</f>
        <v>89</v>
      </c>
      <c r="M4" s="39">
        <f>IFERROR(VLOOKUP($B4,[2]평가!$B:$Z,MATCH(LEFT(M$2,2),[2]평가!$7:$7,0)-1,FALSE),"")</f>
        <v>8</v>
      </c>
      <c r="N4" s="33">
        <f>IFERROR(VLOOKUP($B4,[3]평가!$B:$Z,MATCH(LEFT(N$2,2),[3]평가!$7:$7,0)-1,FALSE),"")</f>
        <v>0</v>
      </c>
      <c r="O4" s="36">
        <f>IFERROR(VLOOKUP($B4,[3]평가!$B:$Z,MATCH(LEFT(O$2,2),[3]평가!$7:$7,0)-1,FALSE),"")</f>
        <v>94</v>
      </c>
      <c r="P4" s="39">
        <f>IFERROR(VLOOKUP($B4,[3]평가!$B:$Z,MATCH(LEFT(P$2,2),[3]평가!$7:$7,0)-1,FALSE),"")</f>
        <v>1</v>
      </c>
      <c r="Q4" s="33">
        <f>IFERROR(VLOOKUP($B4,[4]평가!$B:$Z,MATCH(LEFT(Q$2,2),[4]평가!$7:$7,0)-1,FALSE),"")</f>
        <v>0</v>
      </c>
      <c r="R4" s="36">
        <f>IFERROR(VLOOKUP($B4,[4]평가!$B:$Z,MATCH(LEFT(R$2,2),[4]평가!$7:$7,0)-1,FALSE),"")</f>
        <v>92</v>
      </c>
      <c r="S4" s="39">
        <f>IFERROR(VLOOKUP($B4,[4]평가!$B:$Z,MATCH(LEFT(S$2,2),[4]평가!$7:$7,0)-1,FALSE),"")</f>
        <v>2</v>
      </c>
      <c r="T4" s="33">
        <f>IFERROR(VLOOKUP($B4,[5]평가!$B:$Z,MATCH(LEFT(T$2,2),[5]평가!$7:$7,0)-1,FALSE),"")</f>
        <v>0</v>
      </c>
      <c r="U4" s="36">
        <f>IFERROR(VLOOKUP($B4,[5]평가!$B:$Z,MATCH(LEFT(U$2,2),[5]평가!$7:$7,0)-1,FALSE),"")</f>
        <v>93</v>
      </c>
      <c r="V4" s="39">
        <f>IFERROR(VLOOKUP($B4,[5]평가!$B:$Z,MATCH(LEFT(V$2,2),[5]평가!$7:$7,0)-1,FALSE),"")</f>
        <v>1</v>
      </c>
      <c r="W4" s="33">
        <f>IFERROR(VLOOKUP($B4,대상!$B:$AD,MATCH(W$2,대상!$1:$1,0)-1,FALSE),"")</f>
        <v>0</v>
      </c>
      <c r="X4" s="20">
        <f>IF(ISBLANK(B4),"",T$1-COUNTIF(H4:V4,"회피"))</f>
        <v>5</v>
      </c>
      <c r="Y4" s="21">
        <f>IF($T$1=X4,(SUM(I4,L4,O4,R4,U4)-MIN(I4,L4,O4,R4,U4)-MAX(I4,L4,O4,R4,U4))/($T$1-2),SUM(I4,L4,O4,R4,U4/X4))</f>
        <v>91.666666666666671</v>
      </c>
      <c r="Z4" s="40">
        <f>IFERROR(VLOOKUP($B4,대상!$B:$AD,MATCH(Z$2,대상!$1:$1,0)-1,FALSE),0)</f>
        <v>2</v>
      </c>
      <c r="AA4" s="41">
        <f>IFERROR(IF(W4="면제","100"+Z4,Y4+Z4),"")</f>
        <v>93.666666666666671</v>
      </c>
      <c r="AB4" s="35" t="str">
        <f>IF(OR(W4="면제",N(Y4)=0),"",IF(AA4&lt;60,"과락",""))</f>
        <v/>
      </c>
      <c r="AC4" s="54">
        <f>IF(N(AA4)=0,"",RANK(AA4,AA$3:AA$202))</f>
        <v>2</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①투자유치관련 IR로드맵 구체화 필요함.시장확장위한 마케팅 채널 확보방안 수립 요망 _x000D_②실제 해당 분야에서의 매출이 발생하고 있는 상황으로 솔루션 고도화를 통한 글로벌 진출도 가능해 보임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_x000D_④AI기반 몸캠피싱 유포방지 솔루션 기획단계이며 특화부분, 기술력 입증 평가하기 위한 경쟁자분석과 벤치마킹이 부족하며 수익에 대한 구체적 보완이 필요함, 사회적 문제를 개선하는 모델의 수익으로 매출입증 및 기술차별화를 실현하고 있음 _x000D_⑤경쟁사 분석으로 통한 핵심기술 도출에 대한 내용이 제시되었음. 전반적으로 사업 추진의 완성도가 양호하다고 판단됨.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67</v>
      </c>
      <c r="B5" s="2">
        <v>20426148</v>
      </c>
      <c r="C5" s="38" t="str">
        <f>IFERROR(VLOOKUP($B5,대상!$B:$AC,MATCH(C$2,대상!$1:$1,0)-1,FALSE),"")</f>
        <v>지역기반</v>
      </c>
      <c r="D5" s="38" t="str">
        <f>IFERROR(VLOOKUP($B5,대상!$B:$AC,MATCH(D$2,대상!$1:$1,0)-1,FALSE),"")</f>
        <v>강경민</v>
      </c>
      <c r="E5" s="36" t="str">
        <f>IFERROR(VLOOKUP($B5,대상!$B:$AC,MATCH(E$2,대상!$1:$1,0)-1,FALSE),"")</f>
        <v>정보ㆍ통신3</v>
      </c>
      <c r="F5" s="38" t="str">
        <f>IFERROR(VLOOKUP($B5,대상!$B:$AC,MATCH(F$2,대상!$1:$1,0)-1,FALSE),"")</f>
        <v>소상공인에게는 매출전환 콘텐츠를, 청년에게는 실무·수익화를 연결하는 양면 콘텐츠 운영 플랫폼, 컨테니파이</v>
      </c>
      <c r="G5" s="38" t="str">
        <f>IFERROR(VLOOKUP($B5,대상!$B:$AC,MATCH(G$2,대상!$1:$1,0)-1,FALSE),"")</f>
        <v/>
      </c>
      <c r="H5" s="33">
        <f>IFERROR(VLOOKUP($B5,[1]평가!$B:$Z,MATCH(LEFT(H$2,2),[1]평가!$7:$7,0)-1,FALSE),"")</f>
        <v>0</v>
      </c>
      <c r="I5" s="36">
        <f>IFERROR(VLOOKUP($B5,[1]평가!$B:$Z,MATCH(LEFT(I$2,2),[1]평가!$7:$7,0)-1,FALSE),"")</f>
        <v>88</v>
      </c>
      <c r="J5" s="36">
        <f>IFERROR(VLOOKUP($B5,[1]평가!$B:$Z,MATCH(LEFT(J$2,2),[1]평가!$7:$7,0)-1,FALSE),"")</f>
        <v>2</v>
      </c>
      <c r="K5" s="33">
        <f>IFERROR(VLOOKUP($B5,[2]평가!$B:$Z,MATCH(LEFT(K$2,2),[2]평가!$7:$7,0)-1,FALSE),"")</f>
        <v>0</v>
      </c>
      <c r="L5" s="36">
        <f>IFERROR(VLOOKUP($B5,[2]평가!$B:$Z,MATCH(LEFT(L$2,2),[2]평가!$7:$7,0)-1,FALSE),"")</f>
        <v>91</v>
      </c>
      <c r="M5" s="39">
        <f>IFERROR(VLOOKUP($B5,[2]평가!$B:$Z,MATCH(LEFT(M$2,2),[2]평가!$7:$7,0)-1,FALSE),"")</f>
        <v>3</v>
      </c>
      <c r="N5" s="33">
        <f>IFERROR(VLOOKUP($B5,[3]평가!$B:$Z,MATCH(LEFT(N$2,2),[3]평가!$7:$7,0)-1,FALSE),"")</f>
        <v>0</v>
      </c>
      <c r="O5" s="36">
        <f>IFERROR(VLOOKUP($B5,[3]평가!$B:$Z,MATCH(LEFT(O$2,2),[3]평가!$7:$7,0)-1,FALSE),"")</f>
        <v>91</v>
      </c>
      <c r="P5" s="39">
        <f>IFERROR(VLOOKUP($B5,[3]평가!$B:$Z,MATCH(LEFT(P$2,2),[3]평가!$7:$7,0)-1,FALSE),"")</f>
        <v>2</v>
      </c>
      <c r="Q5" s="33">
        <f>IFERROR(VLOOKUP($B5,[4]평가!$B:$Z,MATCH(LEFT(Q$2,2),[4]평가!$7:$7,0)-1,FALSE),"")</f>
        <v>0</v>
      </c>
      <c r="R5" s="36">
        <f>IFERROR(VLOOKUP($B5,[4]평가!$B:$Z,MATCH(LEFT(R$2,2),[4]평가!$7:$7,0)-1,FALSE),"")</f>
        <v>89</v>
      </c>
      <c r="S5" s="39">
        <f>IFERROR(VLOOKUP($B5,[4]평가!$B:$Z,MATCH(LEFT(S$2,2),[4]평가!$7:$7,0)-1,FALSE),"")</f>
        <v>4</v>
      </c>
      <c r="T5" s="33">
        <f>IFERROR(VLOOKUP($B5,[5]평가!$B:$Z,MATCH(LEFT(T$2,2),[5]평가!$7:$7,0)-1,FALSE),"")</f>
        <v>0</v>
      </c>
      <c r="U5" s="36">
        <f>IFERROR(VLOOKUP($B5,[5]평가!$B:$Z,MATCH(LEFT(U$2,2),[5]평가!$7:$7,0)-1,FALSE),"")</f>
        <v>84</v>
      </c>
      <c r="V5" s="39">
        <f>IFERROR(VLOOKUP($B5,[5]평가!$B:$Z,MATCH(LEFT(V$2,2),[5]평가!$7:$7,0)-1,FALSE),"")</f>
        <v>20</v>
      </c>
      <c r="W5" s="33">
        <f>IFERROR(VLOOKUP($B5,대상!$B:$AD,MATCH(W$2,대상!$1:$1,0)-1,FALSE),"")</f>
        <v>0</v>
      </c>
      <c r="X5" s="20">
        <f>IF(ISBLANK(B5),"",T$1-COUNTIF(H5:V5,"회피"))</f>
        <v>5</v>
      </c>
      <c r="Y5" s="21">
        <f>IF($T$1=X5,(SUM(I5,L5,O5,R5,U5)-MIN(I5,L5,O5,R5,U5)-MAX(I5,L5,O5,R5,U5))/($T$1-2),SUM(I5,L5,O5,R5,U5/X5))</f>
        <v>89.333333333333329</v>
      </c>
      <c r="Z5" s="40">
        <f>IFERROR(VLOOKUP($B5,대상!$B:$AD,MATCH(Z$2,대상!$1:$1,0)-1,FALSE),0)</f>
        <v>2</v>
      </c>
      <c r="AA5" s="41">
        <f>IFERROR(IF(W5="면제","100"+Z5,Y5+Z5),"")</f>
        <v>91.333333333333329</v>
      </c>
      <c r="AB5" s="35" t="str">
        <f>IF(OR(W5="면제",N(Y5)=0),"",IF(AA5&lt;60,"과락",""))</f>
        <v/>
      </c>
      <c r="AC5" s="54">
        <f>IF(N(AA5)=0,"",RANK(AA5,AA$3:AA$202))</f>
        <v>3</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①시장의 수요가 존재함을 인지하나 구체화된 시장규모의 분석이 필요하며 향후 시장확대위한 서비스 포트폴리오의 다양화방안 수립 필요함 _x000D_②콘텐츠 제작완료 등 검증 진행중으로 보이고 시장성 있어 보임. 검증 내용 기반 시장성 분석에 대한 내용과 이를 어떻게 활용할지에 대한 전략적인 부분들이 보완되면 더욱 좋을 것임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_x000D_④AI기반 교육플랫폼과 홍보물 고객 매칭 플랫폼 기획단계이며 일자리 창출, 기술기반 데이터 연동형으로 수익에 대한 구조화 보완이 필요함, 자금 계획을 지원사업 위주로 잡는다면 사업이 좌초될 위험성이 너무 크며 지속경영과 생존을 위한 초기수익 모델이 필요함 _x000D_⑤경쟁사 분석을 통해 차별점을 제시하고 있음. 특허 출원을 통해 기술보호를 추진하고 있음. 조직구성이 일부되어 있으며 협약기간내 고용 계획을 가지고 있음.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156</v>
      </c>
      <c r="B6" s="2">
        <v>20412041</v>
      </c>
      <c r="C6" s="38" t="str">
        <f>IFERROR(VLOOKUP($B6,대상!$B:$AC,MATCH(C$2,대상!$1:$1,0)-1,FALSE),"")</f>
        <v>지역기반</v>
      </c>
      <c r="D6" s="38" t="str">
        <f>IFERROR(VLOOKUP($B6,대상!$B:$AC,MATCH(D$2,대상!$1:$1,0)-1,FALSE),"")</f>
        <v>문정호</v>
      </c>
      <c r="E6" s="36" t="str">
        <f>IFERROR(VLOOKUP($B6,대상!$B:$AC,MATCH(E$2,대상!$1:$1,0)-1,FALSE),"")</f>
        <v>정보ㆍ통신3</v>
      </c>
      <c r="F6" s="38" t="str">
        <f>IFERROR(VLOOKUP($B6,대상!$B:$AC,MATCH(F$2,대상!$1:$1,0)-1,FALSE),"")</f>
        <v>AI기반 맞춤형 점술 서비스 중개 플랫폼, ‘맞점’</v>
      </c>
      <c r="G6" s="38" t="str">
        <f>IFERROR(VLOOKUP($B6,대상!$B:$AC,MATCH(G$2,대상!$1:$1,0)-1,FALSE),"")</f>
        <v/>
      </c>
      <c r="H6" s="33">
        <f>IFERROR(VLOOKUP($B6,[1]평가!$B:$Z,MATCH(LEFT(H$2,2),[1]평가!$7:$7,0)-1,FALSE),"")</f>
        <v>0</v>
      </c>
      <c r="I6" s="36">
        <f>IFERROR(VLOOKUP($B6,[1]평가!$B:$Z,MATCH(LEFT(I$2,2),[1]평가!$7:$7,0)-1,FALSE),"")</f>
        <v>90</v>
      </c>
      <c r="J6" s="36">
        <f>IFERROR(VLOOKUP($B6,[1]평가!$B:$Z,MATCH(LEFT(J$2,2),[1]평가!$7:$7,0)-1,FALSE),"")</f>
        <v>2</v>
      </c>
      <c r="K6" s="33">
        <f>IFERROR(VLOOKUP($B6,[2]평가!$B:$Z,MATCH(LEFT(K$2,2),[2]평가!$7:$7,0)-1,FALSE),"")</f>
        <v>0</v>
      </c>
      <c r="L6" s="36">
        <f>IFERROR(VLOOKUP($B6,[2]평가!$B:$Z,MATCH(LEFT(L$2,2),[2]평가!$7:$7,0)-1,FALSE),"")</f>
        <v>92</v>
      </c>
      <c r="M6" s="39">
        <f>IFERROR(VLOOKUP($B6,[2]평가!$B:$Z,MATCH(LEFT(M$2,2),[2]평가!$7:$7,0)-1,FALSE),"")</f>
        <v>4</v>
      </c>
      <c r="N6" s="33">
        <f>IFERROR(VLOOKUP($B6,[3]평가!$B:$Z,MATCH(LEFT(N$2,2),[3]평가!$7:$7,0)-1,FALSE),"")</f>
        <v>0</v>
      </c>
      <c r="O6" s="36">
        <f>IFERROR(VLOOKUP($B6,[3]평가!$B:$Z,MATCH(LEFT(O$2,2),[3]평가!$7:$7,0)-1,FALSE),"")</f>
        <v>91</v>
      </c>
      <c r="P6" s="39">
        <f>IFERROR(VLOOKUP($B6,[3]평가!$B:$Z,MATCH(LEFT(P$2,2),[3]평가!$7:$7,0)-1,FALSE),"")</f>
        <v>9</v>
      </c>
      <c r="Q6" s="33">
        <f>IFERROR(VLOOKUP($B6,[4]평가!$B:$Z,MATCH(LEFT(Q$2,2),[4]평가!$7:$7,0)-1,FALSE),"")</f>
        <v>0</v>
      </c>
      <c r="R6" s="36">
        <f>IFERROR(VLOOKUP($B6,[4]평가!$B:$Z,MATCH(LEFT(R$2,2),[4]평가!$7:$7,0)-1,FALSE),"")</f>
        <v>95</v>
      </c>
      <c r="S6" s="39">
        <f>IFERROR(VLOOKUP($B6,[4]평가!$B:$Z,MATCH(LEFT(S$2,2),[4]평가!$7:$7,0)-1,FALSE),"")</f>
        <v>1</v>
      </c>
      <c r="T6" s="33">
        <f>IFERROR(VLOOKUP($B6,[5]평가!$B:$Z,MATCH(LEFT(T$2,2),[5]평가!$7:$7,0)-1,FALSE),"")</f>
        <v>0</v>
      </c>
      <c r="U6" s="36">
        <f>IFERROR(VLOOKUP($B6,[5]평가!$B:$Z,MATCH(LEFT(U$2,2),[5]평가!$7:$7,0)-1,FALSE),"")</f>
        <v>88</v>
      </c>
      <c r="V6" s="39">
        <f>IFERROR(VLOOKUP($B6,[5]평가!$B:$Z,MATCH(LEFT(V$2,2),[5]평가!$7:$7,0)-1,FALSE),"")</f>
        <v>13</v>
      </c>
      <c r="W6" s="33">
        <f>IFERROR(VLOOKUP($B6,대상!$B:$AD,MATCH(W$2,대상!$1:$1,0)-1,FALSE),"")</f>
        <v>0</v>
      </c>
      <c r="X6" s="20">
        <f>IF(ISBLANK(B6),"",T$1-COUNTIF(H6:V6,"회피"))</f>
        <v>5</v>
      </c>
      <c r="Y6" s="21">
        <f>IF($T$1=X6,(SUM(I6,L6,O6,R6,U6)-MIN(I6,L6,O6,R6,U6)-MAX(I6,L6,O6,R6,U6))/($T$1-2),SUM(I6,L6,O6,R6,U6/X6))</f>
        <v>91</v>
      </c>
      <c r="Z6" s="40">
        <f>IFERROR(VLOOKUP($B6,대상!$B:$AD,MATCH(Z$2,대상!$1:$1,0)-1,FALSE),0)</f>
        <v>0</v>
      </c>
      <c r="AA6" s="41">
        <f>IFERROR(IF(W6="면제","100"+Z6,Y6+Z6),"")</f>
        <v>91</v>
      </c>
      <c r="AB6" s="35" t="str">
        <f>IF(OR(W6="면제",N(Y6)=0),"",IF(AA6&lt;60,"과락",""))</f>
        <v/>
      </c>
      <c r="AC6" s="54">
        <f>IF(N(AA6)=0,"",RANK(AA6,AA$3:AA$202))</f>
        <v>4</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①기존 시장에 메이저사업자로 존재하는 기업과의 브랜딩 및 고객 수용성관점에서 지속적 경쟁력 확보방안 수립필요. IR로드맵 구체화 요망함. _x000D_②mau 15만명 및 매출 성과를 보여주고 있으며, 향후 글로벌 진출까지 고려된 사업화가 추진되면 좋을 것으로 보임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_x000D_④23년예창패 장려상선정기업으로 구성원이 탄탄하고 쿠팡 리워드 전환으로 AI운세풀이로 수익성을 확보하였으며 시장 점유율을 높이 성장시키는 쾌거를 기록 중 투자유치도 성공함, 시장의 효용성과 성장성을 매출과 정량지표로 보여주고 있는 창업기업으로 보여짐 _x000D_⑤시장 진입 대상과 수익구조가 비교적 명확하게 제시 되었음. 사업 추진일정도 단계별로 구성되어 있음.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160</v>
      </c>
      <c r="B7" s="2">
        <v>20428945</v>
      </c>
      <c r="C7" s="38" t="str">
        <f>IFERROR(VLOOKUP($B7,대상!$B:$AC,MATCH(C$2,대상!$1:$1,0)-1,FALSE),"")</f>
        <v>지역기반</v>
      </c>
      <c r="D7" s="38" t="str">
        <f>IFERROR(VLOOKUP($B7,대상!$B:$AC,MATCH(D$2,대상!$1:$1,0)-1,FALSE),"")</f>
        <v>이건희</v>
      </c>
      <c r="E7" s="36" t="str">
        <f>IFERROR(VLOOKUP($B7,대상!$B:$AC,MATCH(E$2,대상!$1:$1,0)-1,FALSE),"")</f>
        <v>정보ㆍ통신3</v>
      </c>
      <c r="F7" s="38" t="str">
        <f>IFERROR(VLOOKUP($B7,대상!$B:$AC,MATCH(F$2,대상!$1:$1,0)-1,FALSE),"")</f>
        <v>캐릭터 IP를 살아 말하게 하는 감성 AI 보이스 솔루션 개발 및 IP 사업자 공급형 사업화 (On the Voice — 캐릭터 온톨로지 기반 범용 SaaS)</v>
      </c>
      <c r="G7" s="38" t="str">
        <f>IFERROR(VLOOKUP($B7,대상!$B:$AC,MATCH(G$2,대상!$1:$1,0)-1,FALSE),"")</f>
        <v/>
      </c>
      <c r="H7" s="33">
        <f>IFERROR(VLOOKUP($B7,[1]평가!$B:$Z,MATCH(LEFT(H$2,2),[1]평가!$7:$7,0)-1,FALSE),"")</f>
        <v>0</v>
      </c>
      <c r="I7" s="36">
        <f>IFERROR(VLOOKUP($B7,[1]평가!$B:$Z,MATCH(LEFT(I$2,2),[1]평가!$7:$7,0)-1,FALSE),"")</f>
        <v>90</v>
      </c>
      <c r="J7" s="36">
        <f>IFERROR(VLOOKUP($B7,[1]평가!$B:$Z,MATCH(LEFT(J$2,2),[1]평가!$7:$7,0)-1,FALSE),"")</f>
        <v>2</v>
      </c>
      <c r="K7" s="33">
        <f>IFERROR(VLOOKUP($B7,[2]평가!$B:$Z,MATCH(LEFT(K$2,2),[2]평가!$7:$7,0)-1,FALSE),"")</f>
        <v>0</v>
      </c>
      <c r="L7" s="36">
        <f>IFERROR(VLOOKUP($B7,[2]평가!$B:$Z,MATCH(LEFT(L$2,2),[2]평가!$7:$7,0)-1,FALSE),"")</f>
        <v>92</v>
      </c>
      <c r="M7" s="39">
        <f>IFERROR(VLOOKUP($B7,[2]평가!$B:$Z,MATCH(LEFT(M$2,2),[2]평가!$7:$7,0)-1,FALSE),"")</f>
        <v>4</v>
      </c>
      <c r="N7" s="33">
        <f>IFERROR(VLOOKUP($B7,[3]평가!$B:$Z,MATCH(LEFT(N$2,2),[3]평가!$7:$7,0)-1,FALSE),"")</f>
        <v>0</v>
      </c>
      <c r="O7" s="36">
        <f>IFERROR(VLOOKUP($B7,[3]평가!$B:$Z,MATCH(LEFT(O$2,2),[3]평가!$7:$7,0)-1,FALSE),"")</f>
        <v>92</v>
      </c>
      <c r="P7" s="39">
        <f>IFERROR(VLOOKUP($B7,[3]평가!$B:$Z,MATCH(LEFT(P$2,2),[3]평가!$7:$7,0)-1,FALSE),"")</f>
        <v>5</v>
      </c>
      <c r="Q7" s="33">
        <f>IFERROR(VLOOKUP($B7,[4]평가!$B:$Z,MATCH(LEFT(Q$2,2),[4]평가!$7:$7,0)-1,FALSE),"")</f>
        <v>0</v>
      </c>
      <c r="R7" s="36">
        <f>IFERROR(VLOOKUP($B7,[4]평가!$B:$Z,MATCH(LEFT(R$2,2),[4]평가!$7:$7,0)-1,FALSE),"")</f>
        <v>91</v>
      </c>
      <c r="S7" s="39">
        <f>IFERROR(VLOOKUP($B7,[4]평가!$B:$Z,MATCH(LEFT(S$2,2),[4]평가!$7:$7,0)-1,FALSE),"")</f>
        <v>4</v>
      </c>
      <c r="T7" s="33">
        <f>IFERROR(VLOOKUP($B7,[5]평가!$B:$Z,MATCH(LEFT(T$2,2),[5]평가!$7:$7,0)-1,FALSE),"")</f>
        <v>0</v>
      </c>
      <c r="U7" s="36">
        <f>IFERROR(VLOOKUP($B7,[5]평가!$B:$Z,MATCH(LEFT(U$2,2),[5]평가!$7:$7,0)-1,FALSE),"")</f>
        <v>88</v>
      </c>
      <c r="V7" s="39">
        <f>IFERROR(VLOOKUP($B7,[5]평가!$B:$Z,MATCH(LEFT(V$2,2),[5]평가!$7:$7,0)-1,FALSE),"")</f>
        <v>13</v>
      </c>
      <c r="W7" s="33">
        <f>IFERROR(VLOOKUP($B7,대상!$B:$AD,MATCH(W$2,대상!$1:$1,0)-1,FALSE),"")</f>
        <v>0</v>
      </c>
      <c r="X7" s="20">
        <f>IF(ISBLANK(B7),"",T$1-COUNTIF(H7:V7,"회피"))</f>
        <v>5</v>
      </c>
      <c r="Y7" s="21">
        <f>IF($T$1=X7,(SUM(I7,L7,O7,R7,U7)-MIN(I7,L7,O7,R7,U7)-MAX(I7,L7,O7,R7,U7))/($T$1-2),SUM(I7,L7,O7,R7,U7/X7))</f>
        <v>91</v>
      </c>
      <c r="Z7" s="40">
        <f>IFERROR(VLOOKUP($B7,대상!$B:$AD,MATCH(Z$2,대상!$1:$1,0)-1,FALSE),0)</f>
        <v>0</v>
      </c>
      <c r="AA7" s="41">
        <f>IFERROR(IF(W7="면제","100"+Z7,Y7+Z7),"")</f>
        <v>91</v>
      </c>
      <c r="AB7" s="35" t="str">
        <f>IF(OR(W7="면제",N(Y7)=0),"",IF(AA7&lt;60,"과락",""))</f>
        <v/>
      </c>
      <c r="AC7" s="54">
        <f>IF(N(AA7)=0,"",RANK(AA7,AA$3:AA$202))</f>
        <v>4</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①선재적으로 개발리스크를 발굴하여 헤징방안을 수립하고 투자유치위한 구체화된 IR로드맵 수립 요망함. _x000D_②시장 포지셔닝과 차별성은 잘 가져가고 있음. 개발 아이템에 대한 구체적인 개발 및 구현, 서비스 제공 등에 대한 내용이 세세하게 설명될 필요는 있음 _x000D_③아이템의 기술 개요와 개발방향은 이해하기 쉽게 작성되었음.
그리고 사업계획의 방향성은 적절한것으로 판단됨.
시장전략의 구체성이 다소 부족하다고 판단됨. _x000D_④아이돌, 사이버캐릭터, 캐릭터들의 IP의 펜덤들과 온라인 소통을 위하여 온더보이스를 통한 사업구성으로 과금 복합형 수익구조와 시장의 필요를 검증하며 매출 13억을 달성함(부가세증명원) _x000D_⑤시장 진입 대상과 수익구조가 명확하게 제시되었음. 아이템 개발 및 추진을 위한 기본 역량도 갖춘것으로 보임.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181</v>
      </c>
      <c r="B8" s="2">
        <v>20426671</v>
      </c>
      <c r="C8" s="38" t="str">
        <f>IFERROR(VLOOKUP($B8,대상!$B:$AC,MATCH(C$2,대상!$1:$1,0)-1,FALSE),"")</f>
        <v>지역기반</v>
      </c>
      <c r="D8" s="38" t="str">
        <f>IFERROR(VLOOKUP($B8,대상!$B:$AC,MATCH(D$2,대상!$1:$1,0)-1,FALSE),"")</f>
        <v>이해섭</v>
      </c>
      <c r="E8" s="36" t="str">
        <f>IFERROR(VLOOKUP($B8,대상!$B:$AC,MATCH(E$2,대상!$1:$1,0)-1,FALSE),"")</f>
        <v>정보ㆍ통신3</v>
      </c>
      <c r="F8" s="38" t="str">
        <f>IFERROR(VLOOKUP($B8,대상!$B:$AC,MATCH(F$2,대상!$1:$1,0)-1,FALSE),"")</f>
        <v>모아블 OS — 비아파트 주거공간 AI 관리 자동화 플랫폼 (Agent as a Service)</v>
      </c>
      <c r="G8" s="38" t="str">
        <f>IFERROR(VLOOKUP($B8,대상!$B:$AC,MATCH(G$2,대상!$1:$1,0)-1,FALSE),"")</f>
        <v/>
      </c>
      <c r="H8" s="33">
        <f>IFERROR(VLOOKUP($B8,[1]평가!$B:$Z,MATCH(LEFT(H$2,2),[1]평가!$7:$7,0)-1,FALSE),"")</f>
        <v>0</v>
      </c>
      <c r="I8" s="36">
        <f>IFERROR(VLOOKUP($B8,[1]평가!$B:$Z,MATCH(LEFT(I$2,2),[1]평가!$7:$7,0)-1,FALSE),"")</f>
        <v>90</v>
      </c>
      <c r="J8" s="36">
        <f>IFERROR(VLOOKUP($B8,[1]평가!$B:$Z,MATCH(LEFT(J$2,2),[1]평가!$7:$7,0)-1,FALSE),"")</f>
        <v>2</v>
      </c>
      <c r="K8" s="33">
        <f>IFERROR(VLOOKUP($B8,[2]평가!$B:$Z,MATCH(LEFT(K$2,2),[2]평가!$7:$7,0)-1,FALSE),"")</f>
        <v>0</v>
      </c>
      <c r="L8" s="36">
        <f>IFERROR(VLOOKUP($B8,[2]평가!$B:$Z,MATCH(LEFT(L$2,2),[2]평가!$7:$7,0)-1,FALSE),"")</f>
        <v>95</v>
      </c>
      <c r="M8" s="39">
        <f>IFERROR(VLOOKUP($B8,[2]평가!$B:$Z,MATCH(LEFT(M$2,2),[2]평가!$7:$7,0)-1,FALSE),"")</f>
        <v>1</v>
      </c>
      <c r="N8" s="33">
        <f>IFERROR(VLOOKUP($B8,[3]평가!$B:$Z,MATCH(LEFT(N$2,2),[3]평가!$7:$7,0)-1,FALSE),"")</f>
        <v>0</v>
      </c>
      <c r="O8" s="36">
        <f>IFERROR(VLOOKUP($B8,[3]평가!$B:$Z,MATCH(LEFT(O$2,2),[3]평가!$7:$7,0)-1,FALSE),"")</f>
        <v>93</v>
      </c>
      <c r="P8" s="39">
        <f>IFERROR(VLOOKUP($B8,[3]평가!$B:$Z,MATCH(LEFT(P$2,2),[3]평가!$7:$7,0)-1,FALSE),"")</f>
        <v>2</v>
      </c>
      <c r="Q8" s="33">
        <f>IFERROR(VLOOKUP($B8,[4]평가!$B:$Z,MATCH(LEFT(Q$2,2),[4]평가!$7:$7,0)-1,FALSE),"")</f>
        <v>0</v>
      </c>
      <c r="R8" s="36">
        <f>IFERROR(VLOOKUP($B8,[4]평가!$B:$Z,MATCH(LEFT(R$2,2),[4]평가!$7:$7,0)-1,FALSE),"")</f>
        <v>90</v>
      </c>
      <c r="S8" s="39">
        <f>IFERROR(VLOOKUP($B8,[4]평가!$B:$Z,MATCH(LEFT(S$2,2),[4]평가!$7:$7,0)-1,FALSE),"")</f>
        <v>8</v>
      </c>
      <c r="T8" s="33">
        <f>IFERROR(VLOOKUP($B8,[5]평가!$B:$Z,MATCH(LEFT(T$2,2),[5]평가!$7:$7,0)-1,FALSE),"")</f>
        <v>0</v>
      </c>
      <c r="U8" s="36">
        <f>IFERROR(VLOOKUP($B8,[5]평가!$B:$Z,MATCH(LEFT(U$2,2),[5]평가!$7:$7,0)-1,FALSE),"")</f>
        <v>81</v>
      </c>
      <c r="V8" s="39">
        <f>IFERROR(VLOOKUP($B8,[5]평가!$B:$Z,MATCH(LEFT(V$2,2),[5]평가!$7:$7,0)-1,FALSE),"")</f>
        <v>49</v>
      </c>
      <c r="W8" s="33">
        <f>IFERROR(VLOOKUP($B8,대상!$B:$AD,MATCH(W$2,대상!$1:$1,0)-1,FALSE),"")</f>
        <v>0</v>
      </c>
      <c r="X8" s="20">
        <f>IF(ISBLANK(B8),"",T$1-COUNTIF(H8:V8,"회피"))</f>
        <v>5</v>
      </c>
      <c r="Y8" s="21">
        <f>IF($T$1=X8,(SUM(I8,L8,O8,R8,U8)-MIN(I8,L8,O8,R8,U8)-MAX(I8,L8,O8,R8,U8))/($T$1-2),SUM(I8,L8,O8,R8,U8/X8))</f>
        <v>91</v>
      </c>
      <c r="Z8" s="40">
        <f>IFERROR(VLOOKUP($B8,대상!$B:$AD,MATCH(Z$2,대상!$1:$1,0)-1,FALSE),0)</f>
        <v>0</v>
      </c>
      <c r="AA8" s="41">
        <f>IFERROR(IF(W8="면제","100"+Z8,Y8+Z8),"")</f>
        <v>91</v>
      </c>
      <c r="AB8" s="35" t="str">
        <f>IF(OR(W8="면제",N(Y8)=0),"",IF(AA8&lt;60,"과락",""))</f>
        <v/>
      </c>
      <c r="AC8" s="54">
        <f>IF(N(AA8)=0,"",RANK(AA8,AA$3:AA$202))</f>
        <v>4</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①26년도 15억 매출 및 프리 A 10억 투자유치위한 구체적 마케팅 방안과 IR계획 수립 요망함. _x000D_②5년간 4천호실 운영 실데이터를 보유하고 있으며 이를 활용한 AI 모델 구축을 통해 국내외 시장 확대가 가능할 것으로 보임 _x000D_③목표 시장의 설정과 수익 모델의 구조가 명확하게 제시되어 사업의 실질적인 수익 창출 가능성이 높음. 전반적인 사업 계획의 흐름과 방향성이 적정하게 설계되었음. _x000D_④인공지능 솔루션 기획단계이며 특화부분, 기술력 입증 평가하기 위한 경쟁자분석과 벤치마킹이 부족하며 수익에 대한 구체적 보완이 필요함 검증된 서비스와 사업에대한 피봇 고민이 필요해보임 _x000D_⑤창업 아이템의 배경과 목적은 비교적 구체벅으로 제시가 되어 있음. 핵심 역량 차별화를 반영한 엣지 보드 양산에 대한 내용 및 사업화를 위한 차별화 계획이 다소 부족해 보임.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200</v>
      </c>
      <c r="B9" s="2">
        <v>20431043</v>
      </c>
      <c r="C9" s="38" t="str">
        <f>IFERROR(VLOOKUP($B9,대상!$B:$AC,MATCH(C$2,대상!$1:$1,0)-1,FALSE),"")</f>
        <v>지역기반</v>
      </c>
      <c r="D9" s="38" t="str">
        <f>IFERROR(VLOOKUP($B9,대상!$B:$AC,MATCH(D$2,대상!$1:$1,0)-1,FALSE),"")</f>
        <v>유병기</v>
      </c>
      <c r="E9" s="36" t="str">
        <f>IFERROR(VLOOKUP($B9,대상!$B:$AC,MATCH(E$2,대상!$1:$1,0)-1,FALSE),"")</f>
        <v>정보ㆍ통신3</v>
      </c>
      <c r="F9" s="38" t="str">
        <f>IFERROR(VLOOKUP($B9,대상!$B:$AC,MATCH(F$2,대상!$1:$1,0)-1,FALSE),"")</f>
        <v>로컬 LLM·RAG 기술이 적용된 보안 완결형 제조 지식검색 및 업무자동화 기능의 제조혁신형 AI SaaS</v>
      </c>
      <c r="G9" s="38" t="str">
        <f>IFERROR(VLOOKUP($B9,대상!$B:$AC,MATCH(G$2,대상!$1:$1,0)-1,FALSE),"")</f>
        <v/>
      </c>
      <c r="H9" s="33">
        <f>IFERROR(VLOOKUP($B9,[1]평가!$B:$Z,MATCH(LEFT(H$2,2),[1]평가!$7:$7,0)-1,FALSE),"")</f>
        <v>0</v>
      </c>
      <c r="I9" s="36">
        <f>IFERROR(VLOOKUP($B9,[1]평가!$B:$Z,MATCH(LEFT(I$2,2),[1]평가!$7:$7,0)-1,FALSE),"")</f>
        <v>90</v>
      </c>
      <c r="J9" s="36">
        <f>IFERROR(VLOOKUP($B9,[1]평가!$B:$Z,MATCH(LEFT(J$2,2),[1]평가!$7:$7,0)-1,FALSE),"")</f>
        <v>2</v>
      </c>
      <c r="K9" s="33">
        <f>IFERROR(VLOOKUP($B9,[2]평가!$B:$Z,MATCH(LEFT(K$2,2),[2]평가!$7:$7,0)-1,FALSE),"")</f>
        <v>0</v>
      </c>
      <c r="L9" s="36">
        <f>IFERROR(VLOOKUP($B9,[2]평가!$B:$Z,MATCH(LEFT(L$2,2),[2]평가!$7:$7,0)-1,FALSE),"")</f>
        <v>94</v>
      </c>
      <c r="M9" s="39">
        <f>IFERROR(VLOOKUP($B9,[2]평가!$B:$Z,MATCH(LEFT(M$2,2),[2]평가!$7:$7,0)-1,FALSE),"")</f>
        <v>2</v>
      </c>
      <c r="N9" s="33">
        <f>IFERROR(VLOOKUP($B9,[3]평가!$B:$Z,MATCH(LEFT(N$2,2),[3]평가!$7:$7,0)-1,FALSE),"")</f>
        <v>0</v>
      </c>
      <c r="O9" s="36">
        <f>IFERROR(VLOOKUP($B9,[3]평가!$B:$Z,MATCH(LEFT(O$2,2),[3]평가!$7:$7,0)-1,FALSE),"")</f>
        <v>91</v>
      </c>
      <c r="P9" s="39">
        <f>IFERROR(VLOOKUP($B9,[3]평가!$B:$Z,MATCH(LEFT(P$2,2),[3]평가!$7:$7,0)-1,FALSE),"")</f>
        <v>9</v>
      </c>
      <c r="Q9" s="33">
        <f>IFERROR(VLOOKUP($B9,[4]평가!$B:$Z,MATCH(LEFT(Q$2,2),[4]평가!$7:$7,0)-1,FALSE),"")</f>
        <v>0</v>
      </c>
      <c r="R9" s="36">
        <f>IFERROR(VLOOKUP($B9,[4]평가!$B:$Z,MATCH(LEFT(R$2,2),[4]평가!$7:$7,0)-1,FALSE),"")</f>
        <v>92</v>
      </c>
      <c r="S9" s="39">
        <f>IFERROR(VLOOKUP($B9,[4]평가!$B:$Z,MATCH(LEFT(S$2,2),[4]평가!$7:$7,0)-1,FALSE),"")</f>
        <v>3</v>
      </c>
      <c r="T9" s="33">
        <f>IFERROR(VLOOKUP($B9,[5]평가!$B:$Z,MATCH(LEFT(T$2,2),[5]평가!$7:$7,0)-1,FALSE),"")</f>
        <v>0</v>
      </c>
      <c r="U9" s="36">
        <f>IFERROR(VLOOKUP($B9,[5]평가!$B:$Z,MATCH(LEFT(U$2,2),[5]평가!$7:$7,0)-1,FALSE),"")</f>
        <v>84</v>
      </c>
      <c r="V9" s="39">
        <f>IFERROR(VLOOKUP($B9,[5]평가!$B:$Z,MATCH(LEFT(V$2,2),[5]평가!$7:$7,0)-1,FALSE),"")</f>
        <v>26</v>
      </c>
      <c r="W9" s="33">
        <f>IFERROR(VLOOKUP($B9,대상!$B:$AD,MATCH(W$2,대상!$1:$1,0)-1,FALSE),"")</f>
        <v>0</v>
      </c>
      <c r="X9" s="20">
        <f>IF(ISBLANK(B9),"",T$1-COUNTIF(H9:V9,"회피"))</f>
        <v>5</v>
      </c>
      <c r="Y9" s="21">
        <f>IF($T$1=X9,(SUM(I9,L9,O9,R9,U9)-MIN(I9,L9,O9,R9,U9)-MAX(I9,L9,O9,R9,U9))/($T$1-2),SUM(I9,L9,O9,R9,U9/X9))</f>
        <v>91</v>
      </c>
      <c r="Z9" s="40">
        <f>IFERROR(VLOOKUP($B9,대상!$B:$AD,MATCH(Z$2,대상!$1:$1,0)-1,FALSE),0)</f>
        <v>0</v>
      </c>
      <c r="AA9" s="41">
        <f>IFERROR(IF(W9="면제","100"+Z9,Y9+Z9),"")</f>
        <v>91</v>
      </c>
      <c r="AB9" s="35" t="str">
        <f>IF(OR(W9="면제",N(Y9)=0),"",IF(AA9&lt;60,"과락",""))</f>
        <v/>
      </c>
      <c r="AC9" s="54">
        <f>IF(N(AA9)=0,"",RANK(AA9,AA$3:AA$202))</f>
        <v>4</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①PoC 및 시장의 변화하는 요구사항을 지속적으로 반영한 기술 및 서비스 로드맵 수립 요망함. 추가 IR 로드맵도 보완 필요함. _x000D_②제조 특화 LLM 구축을 통한 특장점을 가져가고 있으며, 투자유치 가능성도 높은 상황으로 보여짐 _x000D_③명확한 목표 시장과 수익 구조를 갖추고 있어, 사업의 실질적인 수익 창출 가능성이 높게 평가됨. 사업 계획의 흐름과 방향성이 논리적으로 설계되어 있어 안정적인 사업 추진 기반을 확보하였음. _x000D_④LLM RAG기술이 적용된 보안 완결형 제조 지식검색 및 업무자동화 기능의 제조혁신형 AI SaaS 기획단계이며 특화부분, 기술력 입증 평가하기 위한 경쟁자분석과 벤치마킹이 부족하며 수익에 대한 구체적 보완이 필요함 팁스 및 Pre A 투자유치를 진행 중임 _x000D_⑤아이템과 관련하여 현장 실증을 통한 고도화 방안과 기술 보호 계획을 제시히고 있음. 서비스 개발을 할 수 있는 내부 역량이 있음. 다만 본격 성장을 위한 사업화 추진 전략이 다소 부족해 보임.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4">
        <v>97</v>
      </c>
      <c r="B10" s="2">
        <v>20425812</v>
      </c>
      <c r="C10" s="38" t="str">
        <f>IFERROR(VLOOKUP($B10,대상!$B:$AC,MATCH(C$2,대상!$1:$1,0)-1,FALSE),"")</f>
        <v>지역기반</v>
      </c>
      <c r="D10" s="38" t="str">
        <f>IFERROR(VLOOKUP($B10,대상!$B:$AC,MATCH(D$2,대상!$1:$1,0)-1,FALSE),"")</f>
        <v>이승한</v>
      </c>
      <c r="E10" s="36" t="str">
        <f>IFERROR(VLOOKUP($B10,대상!$B:$AC,MATCH(E$2,대상!$1:$1,0)-1,FALSE),"")</f>
        <v>정보ㆍ통신3</v>
      </c>
      <c r="F10" s="38" t="str">
        <f>IFERROR(VLOOKUP($B10,대상!$B:$AC,MATCH(F$2,대상!$1:$1,0)-1,FALSE),"")</f>
        <v>교배·해칭 기록 기반 양서파충류 모프 유전 확률 및 혈통 신뢰도 AI 시뮬레이션 기술</v>
      </c>
      <c r="G10" s="38" t="str">
        <f>IFERROR(VLOOKUP($B10,대상!$B:$AC,MATCH(G$2,대상!$1:$1,0)-1,FALSE),"")</f>
        <v/>
      </c>
      <c r="H10" s="33">
        <f>IFERROR(VLOOKUP($B10,[1]평가!$B:$Z,MATCH(LEFT(H$2,2),[1]평가!$7:$7,0)-1,FALSE),"")</f>
        <v>0</v>
      </c>
      <c r="I10" s="36">
        <f>IFERROR(VLOOKUP($B10,[1]평가!$B:$Z,MATCH(LEFT(I$2,2),[1]평가!$7:$7,0)-1,FALSE),"")</f>
        <v>88</v>
      </c>
      <c r="J10" s="36">
        <f>IFERROR(VLOOKUP($B10,[1]평가!$B:$Z,MATCH(LEFT(J$2,2),[1]평가!$7:$7,0)-1,FALSE),"")</f>
        <v>2</v>
      </c>
      <c r="K10" s="33">
        <f>IFERROR(VLOOKUP($B10,[2]평가!$B:$Z,MATCH(LEFT(K$2,2),[2]평가!$7:$7,0)-1,FALSE),"")</f>
        <v>0</v>
      </c>
      <c r="L10" s="36">
        <f>IFERROR(VLOOKUP($B10,[2]평가!$B:$Z,MATCH(LEFT(L$2,2),[2]평가!$7:$7,0)-1,FALSE),"")</f>
        <v>88</v>
      </c>
      <c r="M10" s="39">
        <f>IFERROR(VLOOKUP($B10,[2]평가!$B:$Z,MATCH(LEFT(M$2,2),[2]평가!$7:$7,0)-1,FALSE),"")</f>
        <v>9</v>
      </c>
      <c r="N10" s="33">
        <f>IFERROR(VLOOKUP($B10,[3]평가!$B:$Z,MATCH(LEFT(N$2,2),[3]평가!$7:$7,0)-1,FALSE),"")</f>
        <v>0</v>
      </c>
      <c r="O10" s="36">
        <f>IFERROR(VLOOKUP($B10,[3]평가!$B:$Z,MATCH(LEFT(O$2,2),[3]평가!$7:$7,0)-1,FALSE),"")</f>
        <v>90</v>
      </c>
      <c r="P10" s="39">
        <f>IFERROR(VLOOKUP($B10,[3]평가!$B:$Z,MATCH(LEFT(P$2,2),[3]평가!$7:$7,0)-1,FALSE),"")</f>
        <v>5</v>
      </c>
      <c r="Q10" s="33">
        <f>IFERROR(VLOOKUP($B10,[4]평가!$B:$Z,MATCH(LEFT(Q$2,2),[4]평가!$7:$7,0)-1,FALSE),"")</f>
        <v>0</v>
      </c>
      <c r="R10" s="36">
        <f>IFERROR(VLOOKUP($B10,[4]평가!$B:$Z,MATCH(LEFT(R$2,2),[4]평가!$7:$7,0)-1,FALSE),"")</f>
        <v>89</v>
      </c>
      <c r="S10" s="39">
        <f>IFERROR(VLOOKUP($B10,[4]평가!$B:$Z,MATCH(LEFT(S$2,2),[4]평가!$7:$7,0)-1,FALSE),"")</f>
        <v>4</v>
      </c>
      <c r="T10" s="33">
        <f>IFERROR(VLOOKUP($B10,[5]평가!$B:$Z,MATCH(LEFT(T$2,2),[5]평가!$7:$7,0)-1,FALSE),"")</f>
        <v>0</v>
      </c>
      <c r="U10" s="36">
        <f>IFERROR(VLOOKUP($B10,[5]평가!$B:$Z,MATCH(LEFT(U$2,2),[5]평가!$7:$7,0)-1,FALSE),"")</f>
        <v>89</v>
      </c>
      <c r="V10" s="39">
        <f>IFERROR(VLOOKUP($B10,[5]평가!$B:$Z,MATCH(LEFT(V$2,2),[5]평가!$7:$7,0)-1,FALSE),"")</f>
        <v>10</v>
      </c>
      <c r="W10" s="33">
        <f>IFERROR(VLOOKUP($B10,대상!$B:$AD,MATCH(W$2,대상!$1:$1,0)-1,FALSE),"")</f>
        <v>0</v>
      </c>
      <c r="X10" s="20">
        <f>IF(ISBLANK(B10),"",T$1-COUNTIF(H10:V10,"회피"))</f>
        <v>5</v>
      </c>
      <c r="Y10" s="21">
        <f>IF($T$1=X10,(SUM(I10,L10,O10,R10,U10)-MIN(I10,L10,O10,R10,U10)-MAX(I10,L10,O10,R10,U10))/($T$1-2),SUM(I10,L10,O10,R10,U10/X10))</f>
        <v>88.666666666666671</v>
      </c>
      <c r="Z10" s="40">
        <f>IFERROR(VLOOKUP($B10,대상!$B:$AD,MATCH(Z$2,대상!$1:$1,0)-1,FALSE),0)</f>
        <v>2</v>
      </c>
      <c r="AA10" s="41">
        <f>IFERROR(IF(W10="면제","100"+Z10,Y10+Z10),"")</f>
        <v>90.666666666666671</v>
      </c>
      <c r="AB10" s="35" t="str">
        <f>IF(OR(W10="면제",N(Y10)=0),"",IF(AA10&lt;60,"과락",""))</f>
        <v/>
      </c>
      <c r="AC10" s="54">
        <f>IF(N(AA10)=0,"",RANK(AA10,AA$3:AA$202))</f>
        <v>8</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①보유한 데이터를기반으로 초기시장진입위한 마케팅계획을 구체화하고 inbound브리더유입위한 구체적 확보방안 수립 요망 _x000D_②12만 마리 규모의 데이터 확보를 기반으로 본 아이템을 추진중인 것으로 보이며, 홍보를 위한 풀 및 채널도 보유중으로 실현가능성 높아 보임. 수익모델은 다소 약해보이긴 하여 이에 대한 고민은 필요해 보임 _x000D_③시장진입대상과 수익구조가 비교적 명확하게 제시되었음.
그리고 사업계획의 방향성은 적절한것으로 판단됨. _x000D_④2D횡스크롤 액션 수집형 RPG와 길드 경영힐링 SNG가 결합된 하이브리드 모바일 게임 기획단계이며 특화부분, 기술력 입증 평가하기 위한 경쟁자분석과 벤치마킹이 부족하며 수익에 대한 구체적 보완이 필요함 _x000D_⑤다양한 마케팅 등 성과 보유 및 데이터를 활용한 AI분석 과금모델을 가지고 있어 추진계획의 완성도가 높아 보임.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112</v>
      </c>
      <c r="B11" s="2">
        <v>20425943</v>
      </c>
      <c r="C11" s="38" t="str">
        <f>IFERROR(VLOOKUP($B11,대상!$B:$AC,MATCH(C$2,대상!$1:$1,0)-1,FALSE),"")</f>
        <v>지역기반</v>
      </c>
      <c r="D11" s="38" t="str">
        <f>IFERROR(VLOOKUP($B11,대상!$B:$AC,MATCH(D$2,대상!$1:$1,0)-1,FALSE),"")</f>
        <v>김태우</v>
      </c>
      <c r="E11" s="36" t="str">
        <f>IFERROR(VLOOKUP($B11,대상!$B:$AC,MATCH(E$2,대상!$1:$1,0)-1,FALSE),"")</f>
        <v>정보ㆍ통신3</v>
      </c>
      <c r="F11" s="38" t="str">
        <f>IFERROR(VLOOKUP($B11,대상!$B:$AC,MATCH(F$2,대상!$1:$1,0)-1,FALSE),"")</f>
        <v>바쁜 현대인 부모를 위한 아이 식단 데이터 기반 AI 영양소 맞춤화 관리 서비스</v>
      </c>
      <c r="G11" s="38" t="str">
        <f>IFERROR(VLOOKUP($B11,대상!$B:$AC,MATCH(G$2,대상!$1:$1,0)-1,FALSE),"")</f>
        <v/>
      </c>
      <c r="H11" s="33">
        <f>IFERROR(VLOOKUP($B11,[1]평가!$B:$Z,MATCH(LEFT(H$2,2),[1]평가!$7:$7,0)-1,FALSE),"")</f>
        <v>0</v>
      </c>
      <c r="I11" s="36">
        <f>IFERROR(VLOOKUP($B11,[1]평가!$B:$Z,MATCH(LEFT(I$2,2),[1]평가!$7:$7,0)-1,FALSE),"")</f>
        <v>90</v>
      </c>
      <c r="J11" s="36">
        <f>IFERROR(VLOOKUP($B11,[1]평가!$B:$Z,MATCH(LEFT(J$2,2),[1]평가!$7:$7,0)-1,FALSE),"")</f>
        <v>2</v>
      </c>
      <c r="K11" s="33">
        <f>IFERROR(VLOOKUP($B11,[2]평가!$B:$Z,MATCH(LEFT(K$2,2),[2]평가!$7:$7,0)-1,FALSE),"")</f>
        <v>0</v>
      </c>
      <c r="L11" s="36">
        <f>IFERROR(VLOOKUP($B11,[2]평가!$B:$Z,MATCH(LEFT(L$2,2),[2]평가!$7:$7,0)-1,FALSE),"")</f>
        <v>92</v>
      </c>
      <c r="M11" s="39">
        <f>IFERROR(VLOOKUP($B11,[2]평가!$B:$Z,MATCH(LEFT(M$2,2),[2]평가!$7:$7,0)-1,FALSE),"")</f>
        <v>4</v>
      </c>
      <c r="N11" s="33">
        <f>IFERROR(VLOOKUP($B11,[3]평가!$B:$Z,MATCH(LEFT(N$2,2),[3]평가!$7:$7,0)-1,FALSE),"")</f>
        <v>0</v>
      </c>
      <c r="O11" s="36">
        <f>IFERROR(VLOOKUP($B11,[3]평가!$B:$Z,MATCH(LEFT(O$2,2),[3]평가!$7:$7,0)-1,FALSE),"")</f>
        <v>92</v>
      </c>
      <c r="P11" s="39">
        <f>IFERROR(VLOOKUP($B11,[3]평가!$B:$Z,MATCH(LEFT(P$2,2),[3]평가!$7:$7,0)-1,FALSE),"")</f>
        <v>5</v>
      </c>
      <c r="Q11" s="33">
        <f>IFERROR(VLOOKUP($B11,[4]평가!$B:$Z,MATCH(LEFT(Q$2,2),[4]평가!$7:$7,0)-1,FALSE),"")</f>
        <v>0</v>
      </c>
      <c r="R11" s="36">
        <f>IFERROR(VLOOKUP($B11,[4]평가!$B:$Z,MATCH(LEFT(R$2,2),[4]평가!$7:$7,0)-1,FALSE),"")</f>
        <v>90</v>
      </c>
      <c r="S11" s="39">
        <f>IFERROR(VLOOKUP($B11,[4]평가!$B:$Z,MATCH(LEFT(S$2,2),[4]평가!$7:$7,0)-1,FALSE),"")</f>
        <v>8</v>
      </c>
      <c r="T11" s="33">
        <f>IFERROR(VLOOKUP($B11,[5]평가!$B:$Z,MATCH(LEFT(T$2,2),[5]평가!$7:$7,0)-1,FALSE),"")</f>
        <v>0</v>
      </c>
      <c r="U11" s="36">
        <f>IFERROR(VLOOKUP($B11,[5]평가!$B:$Z,MATCH(LEFT(U$2,2),[5]평가!$7:$7,0)-1,FALSE),"")</f>
        <v>80</v>
      </c>
      <c r="V11" s="39">
        <f>IFERROR(VLOOKUP($B11,[5]평가!$B:$Z,MATCH(LEFT(V$2,2),[5]평가!$7:$7,0)-1,FALSE),"")</f>
        <v>57</v>
      </c>
      <c r="W11" s="33">
        <f>IFERROR(VLOOKUP($B11,대상!$B:$AD,MATCH(W$2,대상!$1:$1,0)-1,FALSE),"")</f>
        <v>0</v>
      </c>
      <c r="X11" s="20">
        <f>IF(ISBLANK(B11),"",T$1-COUNTIF(H11:V11,"회피"))</f>
        <v>5</v>
      </c>
      <c r="Y11" s="21">
        <f>IF($T$1=X11,(SUM(I11,L11,O11,R11,U11)-MIN(I11,L11,O11,R11,U11)-MAX(I11,L11,O11,R11,U11))/($T$1-2),SUM(I11,L11,O11,R11,U11/X11))</f>
        <v>90.666666666666671</v>
      </c>
      <c r="Z11" s="40">
        <f>IFERROR(VLOOKUP($B11,대상!$B:$AD,MATCH(Z$2,대상!$1:$1,0)-1,FALSE),0)</f>
        <v>0</v>
      </c>
      <c r="AA11" s="41">
        <f>IFERROR(IF(W11="면제","100"+Z11,Y11+Z11),"")</f>
        <v>90.666666666666671</v>
      </c>
      <c r="AB11" s="35" t="str">
        <f>IF(OR(W11="면제",N(Y11)=0),"",IF(AA11&lt;60,"과락",""))</f>
        <v/>
      </c>
      <c r="AC11" s="54">
        <f>IF(N(AA11)=0,"",RANK(AA11,AA$3:AA$202))</f>
        <v>8</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①유사경쟁서비스와의 차별화 요서를 지속발굴하고 초기고객확보 및 초기시장 진입위한 마케팅전략 구체화 요망함 _x000D_②실질적인 성과들이 나오는 시점으로 지속적인 서비스고도화가 진행되면 해당 시장에서의 시장 점유율을 홥대해 나갈 수 있을 것으로 보임.  예상 매출치가 낮은데 이를 확대시킬 수 있는 방안 마련 필요. B2B 매출 확장 전략 보완이 되면 좋을것임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_x000D_④AI기반 영양분석 및 성장 관리 서비스 기획단계이며 특화부분, 기술력 입증 평가하기 위한 경쟁자분석과 벤치마킹이 부족하며 수익에 대한 구체적 보완이 필요함 _x000D_⑤아이템과 관련하여 경쟁사와 차별화 내용을 제시하고 있음.. 다만 사업화를 달성할 수 있는 추진 전략이 다소 부족해 보임.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153</v>
      </c>
      <c r="B12" s="2">
        <v>20426678</v>
      </c>
      <c r="C12" s="38" t="str">
        <f>IFERROR(VLOOKUP($B12,대상!$B:$AC,MATCH(C$2,대상!$1:$1,0)-1,FALSE),"")</f>
        <v>지역기반</v>
      </c>
      <c r="D12" s="38" t="str">
        <f>IFERROR(VLOOKUP($B12,대상!$B:$AC,MATCH(D$2,대상!$1:$1,0)-1,FALSE),"")</f>
        <v>이효석</v>
      </c>
      <c r="E12" s="36" t="str">
        <f>IFERROR(VLOOKUP($B12,대상!$B:$AC,MATCH(E$2,대상!$1:$1,0)-1,FALSE),"")</f>
        <v>정보ㆍ통신3</v>
      </c>
      <c r="F12" s="38" t="str">
        <f>IFERROR(VLOOKUP($B12,대상!$B:$AC,MATCH(F$2,대상!$1:$1,0)-1,FALSE),"")</f>
        <v>Opti AI</v>
      </c>
      <c r="G12" s="38" t="str">
        <f>IFERROR(VLOOKUP($B12,대상!$B:$AC,MATCH(G$2,대상!$1:$1,0)-1,FALSE),"")</f>
        <v/>
      </c>
      <c r="H12" s="33">
        <f>IFERROR(VLOOKUP($B12,[1]평가!$B:$Z,MATCH(LEFT(H$2,2),[1]평가!$7:$7,0)-1,FALSE),"")</f>
        <v>0</v>
      </c>
      <c r="I12" s="36">
        <f>IFERROR(VLOOKUP($B12,[1]평가!$B:$Z,MATCH(LEFT(I$2,2),[1]평가!$7:$7,0)-1,FALSE),"")</f>
        <v>90</v>
      </c>
      <c r="J12" s="36">
        <f>IFERROR(VLOOKUP($B12,[1]평가!$B:$Z,MATCH(LEFT(J$2,2),[1]평가!$7:$7,0)-1,FALSE),"")</f>
        <v>2</v>
      </c>
      <c r="K12" s="33">
        <f>IFERROR(VLOOKUP($B12,[2]평가!$B:$Z,MATCH(LEFT(K$2,2),[2]평가!$7:$7,0)-1,FALSE),"")</f>
        <v>0</v>
      </c>
      <c r="L12" s="36">
        <f>IFERROR(VLOOKUP($B12,[2]평가!$B:$Z,MATCH(LEFT(L$2,2),[2]평가!$7:$7,0)-1,FALSE),"")</f>
        <v>92</v>
      </c>
      <c r="M12" s="39">
        <f>IFERROR(VLOOKUP($B12,[2]평가!$B:$Z,MATCH(LEFT(M$2,2),[2]평가!$7:$7,0)-1,FALSE),"")</f>
        <v>4</v>
      </c>
      <c r="N12" s="33">
        <f>IFERROR(VLOOKUP($B12,[3]평가!$B:$Z,MATCH(LEFT(N$2,2),[3]평가!$7:$7,0)-1,FALSE),"")</f>
        <v>0</v>
      </c>
      <c r="O12" s="36">
        <f>IFERROR(VLOOKUP($B12,[3]평가!$B:$Z,MATCH(LEFT(O$2,2),[3]평가!$7:$7,0)-1,FALSE),"")</f>
        <v>92</v>
      </c>
      <c r="P12" s="39">
        <f>IFERROR(VLOOKUP($B12,[3]평가!$B:$Z,MATCH(LEFT(P$2,2),[3]평가!$7:$7,0)-1,FALSE),"")</f>
        <v>5</v>
      </c>
      <c r="Q12" s="33">
        <f>IFERROR(VLOOKUP($B12,[4]평가!$B:$Z,MATCH(LEFT(Q$2,2),[4]평가!$7:$7,0)-1,FALSE),"")</f>
        <v>0</v>
      </c>
      <c r="R12" s="36">
        <f>IFERROR(VLOOKUP($B12,[4]평가!$B:$Z,MATCH(LEFT(R$2,2),[4]평가!$7:$7,0)-1,FALSE),"")</f>
        <v>90</v>
      </c>
      <c r="S12" s="39">
        <f>IFERROR(VLOOKUP($B12,[4]평가!$B:$Z,MATCH(LEFT(S$2,2),[4]평가!$7:$7,0)-1,FALSE),"")</f>
        <v>8</v>
      </c>
      <c r="T12" s="33">
        <f>IFERROR(VLOOKUP($B12,[5]평가!$B:$Z,MATCH(LEFT(T$2,2),[5]평가!$7:$7,0)-1,FALSE),"")</f>
        <v>0</v>
      </c>
      <c r="U12" s="36">
        <f>IFERROR(VLOOKUP($B12,[5]평가!$B:$Z,MATCH(LEFT(U$2,2),[5]평가!$7:$7,0)-1,FALSE),"")</f>
        <v>88</v>
      </c>
      <c r="V12" s="39">
        <f>IFERROR(VLOOKUP($B12,[5]평가!$B:$Z,MATCH(LEFT(V$2,2),[5]평가!$7:$7,0)-1,FALSE),"")</f>
        <v>13</v>
      </c>
      <c r="W12" s="33">
        <f>IFERROR(VLOOKUP($B12,대상!$B:$AD,MATCH(W$2,대상!$1:$1,0)-1,FALSE),"")</f>
        <v>0</v>
      </c>
      <c r="X12" s="20">
        <f>IF(ISBLANK(B12),"",T$1-COUNTIF(H12:V12,"회피"))</f>
        <v>5</v>
      </c>
      <c r="Y12" s="21">
        <f>IF($T$1=X12,(SUM(I12,L12,O12,R12,U12)-MIN(I12,L12,O12,R12,U12)-MAX(I12,L12,O12,R12,U12))/($T$1-2),SUM(I12,L12,O12,R12,U12/X12))</f>
        <v>90.666666666666671</v>
      </c>
      <c r="Z12" s="40">
        <f>IFERROR(VLOOKUP($B12,대상!$B:$AD,MATCH(Z$2,대상!$1:$1,0)-1,FALSE),0)</f>
        <v>0</v>
      </c>
      <c r="AA12" s="41">
        <f>IFERROR(IF(W12="면제","100"+Z12,Y12+Z12),"")</f>
        <v>90.666666666666671</v>
      </c>
      <c r="AB12" s="35" t="str">
        <f>IF(OR(W12="면제",N(Y12)=0),"",IF(AA12&lt;60,"과락",""))</f>
        <v/>
      </c>
      <c r="AC12" s="54">
        <f>IF(N(AA12)=0,"",RANK(AA12,AA$3:AA$202))</f>
        <v>8</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①시장확장위한 마케팅 채널 확보방안 수립 요망.투자유치관련 IR로드맵 구체화 필요함 _x000D_②POC 검증 완료 및 정식 추리를 앞두고 있는 상황으로 시드 투자 확정 등 향후 지속 성장기반 마련중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_x000D_④GEO/AEO컨설팅, AI SaaS 플랫폼 기획단계이며 특화부분, 기술력 입증 평가하기 위한 경쟁자분석과 벤치마킹이 부족하며 수익에 대한 구체적 보완이 필요함 _x000D_⑤목표시장과 수익모델은 비교적 명확하게 제시되었음. 사업 개발을 위한 기본 역량을 갖춘것으로 보여짐. 협약 기간내 3명의 추가 고용계획을 가지고 있음.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4">
        <v>186</v>
      </c>
      <c r="B13" s="2">
        <v>20428346</v>
      </c>
      <c r="C13" s="38" t="str">
        <f>IFERROR(VLOOKUP($B13,대상!$B:$AC,MATCH(C$2,대상!$1:$1,0)-1,FALSE),"")</f>
        <v>지역기반</v>
      </c>
      <c r="D13" s="38" t="str">
        <f>IFERROR(VLOOKUP($B13,대상!$B:$AC,MATCH(D$2,대상!$1:$1,0)-1,FALSE),"")</f>
        <v>김태겸</v>
      </c>
      <c r="E13" s="36" t="str">
        <f>IFERROR(VLOOKUP($B13,대상!$B:$AC,MATCH(E$2,대상!$1:$1,0)-1,FALSE),"")</f>
        <v>정보ㆍ통신3</v>
      </c>
      <c r="F13" s="38" t="str">
        <f>IFERROR(VLOOKUP($B13,대상!$B:$AC,MATCH(F$2,대상!$1:$1,0)-1,FALSE),"")</f>
        <v>실시간 멀티플레이어 LBE AIoT 플랫폼 고도화</v>
      </c>
      <c r="G13" s="38" t="str">
        <f>IFERROR(VLOOKUP($B13,대상!$B:$AC,MATCH(G$2,대상!$1:$1,0)-1,FALSE),"")</f>
        <v/>
      </c>
      <c r="H13" s="33">
        <f>IFERROR(VLOOKUP($B13,[1]평가!$B:$Z,MATCH(LEFT(H$2,2),[1]평가!$7:$7,0)-1,FALSE),"")</f>
        <v>0</v>
      </c>
      <c r="I13" s="36">
        <f>IFERROR(VLOOKUP($B13,[1]평가!$B:$Z,MATCH(LEFT(I$2,2),[1]평가!$7:$7,0)-1,FALSE),"")</f>
        <v>90</v>
      </c>
      <c r="J13" s="36">
        <f>IFERROR(VLOOKUP($B13,[1]평가!$B:$Z,MATCH(LEFT(J$2,2),[1]평가!$7:$7,0)-1,FALSE),"")</f>
        <v>2</v>
      </c>
      <c r="K13" s="33">
        <f>IFERROR(VLOOKUP($B13,[2]평가!$B:$Z,MATCH(LEFT(K$2,2),[2]평가!$7:$7,0)-1,FALSE),"")</f>
        <v>0</v>
      </c>
      <c r="L13" s="36">
        <f>IFERROR(VLOOKUP($B13,[2]평가!$B:$Z,MATCH(LEFT(L$2,2),[2]평가!$7:$7,0)-1,FALSE),"")</f>
        <v>90</v>
      </c>
      <c r="M13" s="39">
        <f>IFERROR(VLOOKUP($B13,[2]평가!$B:$Z,MATCH(LEFT(M$2,2),[2]평가!$7:$7,0)-1,FALSE),"")</f>
        <v>9</v>
      </c>
      <c r="N13" s="33">
        <f>IFERROR(VLOOKUP($B13,[3]평가!$B:$Z,MATCH(LEFT(N$2,2),[3]평가!$7:$7,0)-1,FALSE),"")</f>
        <v>0</v>
      </c>
      <c r="O13" s="36">
        <f>IFERROR(VLOOKUP($B13,[3]평가!$B:$Z,MATCH(LEFT(O$2,2),[3]평가!$7:$7,0)-1,FALSE),"")</f>
        <v>93</v>
      </c>
      <c r="P13" s="39">
        <f>IFERROR(VLOOKUP($B13,[3]평가!$B:$Z,MATCH(LEFT(P$2,2),[3]평가!$7:$7,0)-1,FALSE),"")</f>
        <v>2</v>
      </c>
      <c r="Q13" s="33">
        <f>IFERROR(VLOOKUP($B13,[4]평가!$B:$Z,MATCH(LEFT(Q$2,2),[4]평가!$7:$7,0)-1,FALSE),"")</f>
        <v>0</v>
      </c>
      <c r="R13" s="36">
        <f>IFERROR(VLOOKUP($B13,[4]평가!$B:$Z,MATCH(LEFT(R$2,2),[4]평가!$7:$7,0)-1,FALSE),"")</f>
        <v>91</v>
      </c>
      <c r="S13" s="39">
        <f>IFERROR(VLOOKUP($B13,[4]평가!$B:$Z,MATCH(LEFT(S$2,2),[4]평가!$7:$7,0)-1,FALSE),"")</f>
        <v>4</v>
      </c>
      <c r="T13" s="33">
        <f>IFERROR(VLOOKUP($B13,[5]평가!$B:$Z,MATCH(LEFT(T$2,2),[5]평가!$7:$7,0)-1,FALSE),"")</f>
        <v>0</v>
      </c>
      <c r="U13" s="36">
        <f>IFERROR(VLOOKUP($B13,[5]평가!$B:$Z,MATCH(LEFT(U$2,2),[5]평가!$7:$7,0)-1,FALSE),"")</f>
        <v>79</v>
      </c>
      <c r="V13" s="39">
        <f>IFERROR(VLOOKUP($B13,[5]평가!$B:$Z,MATCH(LEFT(V$2,2),[5]평가!$7:$7,0)-1,FALSE),"")</f>
        <v>70</v>
      </c>
      <c r="W13" s="33">
        <f>IFERROR(VLOOKUP($B13,대상!$B:$AD,MATCH(W$2,대상!$1:$1,0)-1,FALSE),"")</f>
        <v>0</v>
      </c>
      <c r="X13" s="20">
        <f>IF(ISBLANK(B13),"",T$1-COUNTIF(H13:V13,"회피"))</f>
        <v>5</v>
      </c>
      <c r="Y13" s="21">
        <f>IF($T$1=X13,(SUM(I13,L13,O13,R13,U13)-MIN(I13,L13,O13,R13,U13)-MAX(I13,L13,O13,R13,U13))/($T$1-2),SUM(I13,L13,O13,R13,U13/X13))</f>
        <v>90.333333333333329</v>
      </c>
      <c r="Z13" s="40">
        <f>IFERROR(VLOOKUP($B13,대상!$B:$AD,MATCH(Z$2,대상!$1:$1,0)-1,FALSE),0)</f>
        <v>0</v>
      </c>
      <c r="AA13" s="41">
        <f>IFERROR(IF(W13="면제","100"+Z13,Y13+Z13),"")</f>
        <v>90.333333333333329</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①LBE게임기반의 사업확장에 대한 근거데이터 확보와  객관성검증의 선제적 분석이 필요함. 향후 투자유치위한 IR게획의 구체화된 일정 보완 요망 _x000D_②기술기반의 아이템이 좋고 매출 성장이 기대됨 _x000D_③목표 시장의 설정과 수익 모델의 구조가 명확하게 제시되어 사업의 실질적인 수익 창출 가능성이 높음. 전반적인 사업 계획의 흐름과 방향성이 적정하게 설계되었음. _x000D_④4년간 2개의 직영매장을 통한 누적 방문객 15만명의 데이터를 기반으로 운영 재현성을 구성하여 AIoT, E스포츠로 편성하였음, 또한 DDA엔진으로 구성하여 기존 방탈출, 레이저태그VR의 차별화전략을 함(실시간 자율제어), 고객 다양성 확보함, 초기관광벤처 선정 후 특허 등록 완료함  _x000D_⑤창업 아이템의 수익모델이 객관적이고 구체적으로 제시되어 있으나 자사 모델의 차별화 및 사업화를 위한 전략 방안은 다소 부족해 보임.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193</v>
      </c>
      <c r="B14" s="2">
        <v>20415268</v>
      </c>
      <c r="C14" s="38" t="str">
        <f>IFERROR(VLOOKUP($B14,대상!$B:$AC,MATCH(C$2,대상!$1:$1,0)-1,FALSE),"")</f>
        <v>지역기반</v>
      </c>
      <c r="D14" s="38" t="str">
        <f>IFERROR(VLOOKUP($B14,대상!$B:$AC,MATCH(D$2,대상!$1:$1,0)-1,FALSE),"")</f>
        <v>민진하</v>
      </c>
      <c r="E14" s="36" t="str">
        <f>IFERROR(VLOOKUP($B14,대상!$B:$AC,MATCH(E$2,대상!$1:$1,0)-1,FALSE),"")</f>
        <v>정보ㆍ통신3</v>
      </c>
      <c r="F14" s="38" t="str">
        <f>IFERROR(VLOOKUP($B14,대상!$B:$AC,MATCH(F$2,대상!$1:$1,0)-1,FALSE),"")</f>
        <v>FortunePic</v>
      </c>
      <c r="G14" s="38" t="str">
        <f>IFERROR(VLOOKUP($B14,대상!$B:$AC,MATCH(G$2,대상!$1:$1,0)-1,FALSE),"")</f>
        <v/>
      </c>
      <c r="H14" s="33">
        <f>IFERROR(VLOOKUP($B14,[1]평가!$B:$Z,MATCH(LEFT(H$2,2),[1]평가!$7:$7,0)-1,FALSE),"")</f>
        <v>0</v>
      </c>
      <c r="I14" s="36">
        <f>IFERROR(VLOOKUP($B14,[1]평가!$B:$Z,MATCH(LEFT(I$2,2),[1]평가!$7:$7,0)-1,FALSE),"")</f>
        <v>85</v>
      </c>
      <c r="J14" s="36">
        <f>IFERROR(VLOOKUP($B14,[1]평가!$B:$Z,MATCH(LEFT(J$2,2),[1]평가!$7:$7,0)-1,FALSE),"")</f>
        <v>19</v>
      </c>
      <c r="K14" s="33">
        <f>IFERROR(VLOOKUP($B14,[2]평가!$B:$Z,MATCH(LEFT(K$2,2),[2]평가!$7:$7,0)-1,FALSE),"")</f>
        <v>0</v>
      </c>
      <c r="L14" s="36">
        <f>IFERROR(VLOOKUP($B14,[2]평가!$B:$Z,MATCH(LEFT(L$2,2),[2]평가!$7:$7,0)-1,FALSE),"")</f>
        <v>80</v>
      </c>
      <c r="M14" s="39">
        <f>IFERROR(VLOOKUP($B14,[2]평가!$B:$Z,MATCH(LEFT(M$2,2),[2]평가!$7:$7,0)-1,FALSE),"")</f>
        <v>47</v>
      </c>
      <c r="N14" s="33">
        <f>IFERROR(VLOOKUP($B14,[3]평가!$B:$Z,MATCH(LEFT(N$2,2),[3]평가!$7:$7,0)-1,FALSE),"")</f>
        <v>0</v>
      </c>
      <c r="O14" s="36">
        <f>IFERROR(VLOOKUP($B14,[3]평가!$B:$Z,MATCH(LEFT(O$2,2),[3]평가!$7:$7,0)-1,FALSE),"")</f>
        <v>89</v>
      </c>
      <c r="P14" s="39">
        <f>IFERROR(VLOOKUP($B14,[3]평가!$B:$Z,MATCH(LEFT(P$2,2),[3]평가!$7:$7,0)-1,FALSE),"")</f>
        <v>11</v>
      </c>
      <c r="Q14" s="33">
        <f>IFERROR(VLOOKUP($B14,[4]평가!$B:$Z,MATCH(LEFT(Q$2,2),[4]평가!$7:$7,0)-1,FALSE),"")</f>
        <v>0</v>
      </c>
      <c r="R14" s="36">
        <f>IFERROR(VLOOKUP($B14,[4]평가!$B:$Z,MATCH(LEFT(R$2,2),[4]평가!$7:$7,0)-1,FALSE),"")</f>
        <v>89</v>
      </c>
      <c r="S14" s="39">
        <f>IFERROR(VLOOKUP($B14,[4]평가!$B:$Z,MATCH(LEFT(S$2,2),[4]평가!$7:$7,0)-1,FALSE),"")</f>
        <v>11</v>
      </c>
      <c r="T14" s="33">
        <f>IFERROR(VLOOKUP($B14,[5]평가!$B:$Z,MATCH(LEFT(T$2,2),[5]평가!$7:$7,0)-1,FALSE),"")</f>
        <v>0</v>
      </c>
      <c r="U14" s="36">
        <f>IFERROR(VLOOKUP($B14,[5]평가!$B:$Z,MATCH(LEFT(U$2,2),[5]평가!$7:$7,0)-1,FALSE),"")</f>
        <v>77</v>
      </c>
      <c r="V14" s="39">
        <f>IFERROR(VLOOKUP($B14,[5]평가!$B:$Z,MATCH(LEFT(V$2,2),[5]평가!$7:$7,0)-1,FALSE),"")</f>
        <v>93</v>
      </c>
      <c r="W14" s="33">
        <f>IFERROR(VLOOKUP($B14,대상!$B:$AD,MATCH(W$2,대상!$1:$1,0)-1,FALSE),"")</f>
        <v>0</v>
      </c>
      <c r="X14" s="20">
        <f>IF(ISBLANK(B14),"",T$1-COUNTIF(H14:V14,"회피"))</f>
        <v>5</v>
      </c>
      <c r="Y14" s="21">
        <f>IF($T$1=X14,(SUM(I14,L14,O14,R14,U14)-MIN(I14,L14,O14,R14,U14)-MAX(I14,L14,O14,R14,U14))/($T$1-2),SUM(I14,L14,O14,R14,U14/X14))</f>
        <v>84.666666666666671</v>
      </c>
      <c r="Z14" s="40">
        <f>IFERROR(VLOOKUP($B14,대상!$B:$AD,MATCH(Z$2,대상!$1:$1,0)-1,FALSE),0)</f>
        <v>0</v>
      </c>
      <c r="AA14" s="41">
        <f>IFERROR(IF(W14="면제","100"+Z14,Y14+Z14),"")</f>
        <v>84.666666666666671</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①시장의 수요 및 고객의 요구사항 변화에 대한 면밀한 분석과 이를 기반으로한 시장규모와 성장전략에 대한 수치화가 필요함 _x000D_②누적 사주 분석 15천건, 관상 분석 2만건 등 유의미한 데이터를 보유하고 있고 이를 통한 사업 고도화 가능해 보임. 제안 아이템에 대한 실현가능성 측면에서의 구체적인 설명은 다소 아쉬움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_x000D_④사주명리학 관상학 AI 문화체험 컨텐츠로 글로벌4개언어 O2O 통합 앱구동방식의 도약기업으로 양산 설계 완성하였으며 관광벤처 선정되었음, 9억 매출에 대한 내역이 본사업의 매출인지는 불분명함, 확장을 위한 양산 대면 제품 생산계획을 구성하였으나 자금사용용도는 인건비로 표기되어 있음, 대표역량을 판단할 자료 기재가 누락되어 있음(역량지표 감점) _x000D_⑤아이템의 단계별 개발과정(양산 설계 완료을 일부 확인할 수 있음. 다만 해당 아이템 및 기술이 경쟁우위 요소 및 차별성에 대한 내용은 다소 부족해 보임.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146</v>
      </c>
      <c r="B15" s="2">
        <v>20426336</v>
      </c>
      <c r="C15" s="38" t="str">
        <f>IFERROR(VLOOKUP($B15,대상!$B:$AC,MATCH(C$2,대상!$1:$1,0)-1,FALSE),"")</f>
        <v>지역기반</v>
      </c>
      <c r="D15" s="38" t="str">
        <f>IFERROR(VLOOKUP($B15,대상!$B:$AC,MATCH(D$2,대상!$1:$1,0)-1,FALSE),"")</f>
        <v>최세현</v>
      </c>
      <c r="E15" s="36" t="str">
        <f>IFERROR(VLOOKUP($B15,대상!$B:$AC,MATCH(E$2,대상!$1:$1,0)-1,FALSE),"")</f>
        <v>정보ㆍ통신3</v>
      </c>
      <c r="F15" s="38" t="str">
        <f>IFERROR(VLOOKUP($B15,대상!$B:$AC,MATCH(F$2,대상!$1:$1,0)-1,FALSE),"")</f>
        <v>공간 디자인 콘테스트 플랫폼 및 디자이너를 위한  AI 기반 가구·제품 Image to 3D 서비스</v>
      </c>
      <c r="G15" s="38" t="str">
        <f>IFERROR(VLOOKUP($B15,대상!$B:$AC,MATCH(G$2,대상!$1:$1,0)-1,FALSE),"")</f>
        <v/>
      </c>
      <c r="H15" s="33">
        <f>IFERROR(VLOOKUP($B15,[1]평가!$B:$Z,MATCH(LEFT(H$2,2),[1]평가!$7:$7,0)-1,FALSE),"")</f>
        <v>0</v>
      </c>
      <c r="I15" s="36">
        <f>IFERROR(VLOOKUP($B15,[1]평가!$B:$Z,MATCH(LEFT(I$2,2),[1]평가!$7:$7,0)-1,FALSE),"")</f>
        <v>79</v>
      </c>
      <c r="J15" s="36">
        <f>IFERROR(VLOOKUP($B15,[1]평가!$B:$Z,MATCH(LEFT(J$2,2),[1]평가!$7:$7,0)-1,FALSE),"")</f>
        <v>48</v>
      </c>
      <c r="K15" s="33">
        <f>IFERROR(VLOOKUP($B15,[2]평가!$B:$Z,MATCH(LEFT(K$2,2),[2]평가!$7:$7,0)-1,FALSE),"")</f>
        <v>0</v>
      </c>
      <c r="L15" s="36">
        <f>IFERROR(VLOOKUP($B15,[2]평가!$B:$Z,MATCH(LEFT(L$2,2),[2]평가!$7:$7,0)-1,FALSE),"")</f>
        <v>75</v>
      </c>
      <c r="M15" s="39">
        <f>IFERROR(VLOOKUP($B15,[2]평가!$B:$Z,MATCH(LEFT(M$2,2),[2]평가!$7:$7,0)-1,FALSE),"")</f>
        <v>85</v>
      </c>
      <c r="N15" s="33">
        <f>IFERROR(VLOOKUP($B15,[3]평가!$B:$Z,MATCH(LEFT(N$2,2),[3]평가!$7:$7,0)-1,FALSE),"")</f>
        <v>0</v>
      </c>
      <c r="O15" s="36">
        <f>IFERROR(VLOOKUP($B15,[3]평가!$B:$Z,MATCH(LEFT(O$2,2),[3]평가!$7:$7,0)-1,FALSE),"")</f>
        <v>85</v>
      </c>
      <c r="P15" s="39">
        <f>IFERROR(VLOOKUP($B15,[3]평가!$B:$Z,MATCH(LEFT(P$2,2),[3]평가!$7:$7,0)-1,FALSE),"")</f>
        <v>35</v>
      </c>
      <c r="Q15" s="33">
        <f>IFERROR(VLOOKUP($B15,[4]평가!$B:$Z,MATCH(LEFT(Q$2,2),[4]평가!$7:$7,0)-1,FALSE),"")</f>
        <v>0</v>
      </c>
      <c r="R15" s="36">
        <f>IFERROR(VLOOKUP($B15,[4]평가!$B:$Z,MATCH(LEFT(R$2,2),[4]평가!$7:$7,0)-1,FALSE),"")</f>
        <v>89</v>
      </c>
      <c r="S15" s="39">
        <f>IFERROR(VLOOKUP($B15,[4]평가!$B:$Z,MATCH(LEFT(S$2,2),[4]평가!$7:$7,0)-1,FALSE),"")</f>
        <v>11</v>
      </c>
      <c r="T15" s="33">
        <f>IFERROR(VLOOKUP($B15,[5]평가!$B:$Z,MATCH(LEFT(T$2,2),[5]평가!$7:$7,0)-1,FALSE),"")</f>
        <v>0</v>
      </c>
      <c r="U15" s="36">
        <f>IFERROR(VLOOKUP($B15,[5]평가!$B:$Z,MATCH(LEFT(U$2,2),[5]평가!$7:$7,0)-1,FALSE),"")</f>
        <v>88</v>
      </c>
      <c r="V15" s="39">
        <f>IFERROR(VLOOKUP($B15,[5]평가!$B:$Z,MATCH(LEFT(V$2,2),[5]평가!$7:$7,0)-1,FALSE),"")</f>
        <v>13</v>
      </c>
      <c r="W15" s="33">
        <f>IFERROR(VLOOKUP($B15,대상!$B:$AD,MATCH(W$2,대상!$1:$1,0)-1,FALSE),"")</f>
        <v>0</v>
      </c>
      <c r="X15" s="20">
        <f>IF(ISBLANK(B15),"",T$1-COUNTIF(H15:V15,"회피"))</f>
        <v>5</v>
      </c>
      <c r="Y15" s="21">
        <f>IF($T$1=X15,(SUM(I15,L15,O15,R15,U15)-MIN(I15,L15,O15,R15,U15)-MAX(I15,L15,O15,R15,U15))/($T$1-2),SUM(I15,L15,O15,R15,U15/X15))</f>
        <v>84</v>
      </c>
      <c r="Z15" s="40">
        <f>IFERROR(VLOOKUP($B15,대상!$B:$AD,MATCH(Z$2,대상!$1:$1,0)-1,FALSE),0)</f>
        <v>0</v>
      </c>
      <c r="AA15" s="41">
        <f>IFERROR(IF(W15="면제","100"+Z15,Y15+Z15),"")</f>
        <v>84</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①시장확장성관점에서 전략적 마케팅 채널 확보방안 수립 필요함. 고객 및 시장확장입위한 구체적 마케팅 방안 수립 및 수익화 모델에 대한 추가 보완이 요구됨. IR게획 구체화 요망 _x000D_②기존 인테리어 사업분야에서의 어느정도 성장성은 보유하고 있는 것으로 보임. 제시한 아이템에 대한 시장성 체크를 위해서는 빠른 mvp를 통한 레퍼런스 확보가 중요해 보임 _x000D_③아이템의 기술 개요와 개발방향은 이해하기 쉽게 작성되었음.
그리고 사업계획의 방향성은 적절한것으로 판단됨.
시장전략의 구체성이 다소 부족하다고 판단됨. _x000D_④Image to 3D 모델링 자동화 구독형 SaaS 전환 기획단계이며 특화부분, 기술력 입증 평가하기 위한 경쟁자분석과 벤치마킹이 부족하며 수익에 대한 구체적 보완이 필요함 _x000D_⑤고객 수요와 활용 측면을 중심으로 내용을 상세하게 기술하였음. 전반적으로 사업화 가능성의 대한 완성도가 높아 보임.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182</v>
      </c>
      <c r="B16" s="2">
        <v>20433279</v>
      </c>
      <c r="C16" s="38" t="str">
        <f>IFERROR(VLOOKUP($B16,대상!$B:$AC,MATCH(C$2,대상!$1:$1,0)-1,FALSE),"")</f>
        <v>지역기반</v>
      </c>
      <c r="D16" s="38" t="str">
        <f>IFERROR(VLOOKUP($B16,대상!$B:$AC,MATCH(D$2,대상!$1:$1,0)-1,FALSE),"")</f>
        <v>허명현</v>
      </c>
      <c r="E16" s="36" t="str">
        <f>IFERROR(VLOOKUP($B16,대상!$B:$AC,MATCH(E$2,대상!$1:$1,0)-1,FALSE),"")</f>
        <v>정보ㆍ통신3</v>
      </c>
      <c r="F16" s="38" t="str">
        <f>IFERROR(VLOOKUP($B16,대상!$B:$AC,MATCH(F$2,대상!$1:$1,0)-1,FALSE),"")</f>
        <v>산업용 모빌리티를 위한 합성데이터 기반 초경량 Edge AI 안전 시스템</v>
      </c>
      <c r="G16" s="38" t="str">
        <f>IFERROR(VLOOKUP($B16,대상!$B:$AC,MATCH(G$2,대상!$1:$1,0)-1,FALSE),"")</f>
        <v/>
      </c>
      <c r="H16" s="33">
        <f>IFERROR(VLOOKUP($B16,[1]평가!$B:$Z,MATCH(LEFT(H$2,2),[1]평가!$7:$7,0)-1,FALSE),"")</f>
        <v>0</v>
      </c>
      <c r="I16" s="36">
        <f>IFERROR(VLOOKUP($B16,[1]평가!$B:$Z,MATCH(LEFT(I$2,2),[1]평가!$7:$7,0)-1,FALSE),"")</f>
        <v>84</v>
      </c>
      <c r="J16" s="36">
        <f>IFERROR(VLOOKUP($B16,[1]평가!$B:$Z,MATCH(LEFT(J$2,2),[1]평가!$7:$7,0)-1,FALSE),"")</f>
        <v>21</v>
      </c>
      <c r="K16" s="33">
        <f>IFERROR(VLOOKUP($B16,[2]평가!$B:$Z,MATCH(LEFT(K$2,2),[2]평가!$7:$7,0)-1,FALSE),"")</f>
        <v>0</v>
      </c>
      <c r="L16" s="36">
        <f>IFERROR(VLOOKUP($B16,[2]평가!$B:$Z,MATCH(LEFT(L$2,2),[2]평가!$7:$7,0)-1,FALSE),"")</f>
        <v>80</v>
      </c>
      <c r="M16" s="39">
        <f>IFERROR(VLOOKUP($B16,[2]평가!$B:$Z,MATCH(LEFT(M$2,2),[2]평가!$7:$7,0)-1,FALSE),"")</f>
        <v>47</v>
      </c>
      <c r="N16" s="33">
        <f>IFERROR(VLOOKUP($B16,[3]평가!$B:$Z,MATCH(LEFT(N$2,2),[3]평가!$7:$7,0)-1,FALSE),"")</f>
        <v>0</v>
      </c>
      <c r="O16" s="36">
        <f>IFERROR(VLOOKUP($B16,[3]평가!$B:$Z,MATCH(LEFT(O$2,2),[3]평가!$7:$7,0)-1,FALSE),"")</f>
        <v>88</v>
      </c>
      <c r="P16" s="39">
        <f>IFERROR(VLOOKUP($B16,[3]평가!$B:$Z,MATCH(LEFT(P$2,2),[3]평가!$7:$7,0)-1,FALSE),"")</f>
        <v>20</v>
      </c>
      <c r="Q16" s="33">
        <f>IFERROR(VLOOKUP($B16,[4]평가!$B:$Z,MATCH(LEFT(Q$2,2),[4]평가!$7:$7,0)-1,FALSE),"")</f>
        <v>0</v>
      </c>
      <c r="R16" s="36">
        <f>IFERROR(VLOOKUP($B16,[4]평가!$B:$Z,MATCH(LEFT(R$2,2),[4]평가!$7:$7,0)-1,FALSE),"")</f>
        <v>86</v>
      </c>
      <c r="S16" s="39">
        <f>IFERROR(VLOOKUP($B16,[4]평가!$B:$Z,MATCH(LEFT(S$2,2),[4]평가!$7:$7,0)-1,FALSE),"")</f>
        <v>29</v>
      </c>
      <c r="T16" s="33">
        <f>IFERROR(VLOOKUP($B16,[5]평가!$B:$Z,MATCH(LEFT(T$2,2),[5]평가!$7:$7,0)-1,FALSE),"")</f>
        <v>0</v>
      </c>
      <c r="U16" s="36">
        <f>IFERROR(VLOOKUP($B16,[5]평가!$B:$Z,MATCH(LEFT(U$2,2),[5]평가!$7:$7,0)-1,FALSE),"")</f>
        <v>82</v>
      </c>
      <c r="V16" s="39">
        <f>IFERROR(VLOOKUP($B16,[5]평가!$B:$Z,MATCH(LEFT(V$2,2),[5]평가!$7:$7,0)-1,FALSE),"")</f>
        <v>37</v>
      </c>
      <c r="W16" s="33">
        <f>IFERROR(VLOOKUP($B16,대상!$B:$AD,MATCH(W$2,대상!$1:$1,0)-1,FALSE),"")</f>
        <v>0</v>
      </c>
      <c r="X16" s="20">
        <f>IF(ISBLANK(B16),"",T$1-COUNTIF(H16:V16,"회피"))</f>
        <v>5</v>
      </c>
      <c r="Y16" s="21">
        <f>IF($T$1=X16,(SUM(I16,L16,O16,R16,U16)-MIN(I16,L16,O16,R16,U16)-MAX(I16,L16,O16,R16,U16))/($T$1-2),SUM(I16,L16,O16,R16,U16/X16))</f>
        <v>84</v>
      </c>
      <c r="Z16" s="40">
        <f>IFERROR(VLOOKUP($B16,대상!$B:$AD,MATCH(Z$2,대상!$1:$1,0)-1,FALSE),0)</f>
        <v>0</v>
      </c>
      <c r="AA16" s="41">
        <f>IFERROR(IF(W16="면제","100"+Z16,Y16+Z16),"")</f>
        <v>84</v>
      </c>
      <c r="AB16" s="35" t="str">
        <f>IF(OR(W16="면제",N(Y16)=0),"",IF(AA16&lt;60,"과락",""))</f>
        <v/>
      </c>
      <c r="AC16" s="54">
        <f>IF(N(AA16)=0,"",RANK(AA16,AA$3:AA$202))</f>
        <v>13</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①현대삼호와의 PoC결과가 중요하므로 사전 리스크를 미리 발굴하고 이에대한 선제적 헤징방안 수립 요망함. _x000D_②제시한 기술개발 및 구현은 가능해 보이나 이를 활용한 수익 창출 및 생존율 제고 계획에 대해서는 구체적인 제시가 필요해 보임 _x000D_③타겟 시장의 페인 포인트(Pain Point)를 정확히 간파한 전략적 시장 획정과 고도화된 
수익 모델이 매우 인상적이며, 사업의 경제적 가치 창출 가능성이 대단히 높다고 판단됨. 사업 계획 전반의 논리적 완결성이 뛰어나며, 단계별 추진 전략이 실무적으로 정교하게 설계되어 있어 사업 성공을 위한 탄탄한 로드맵을 갖춘 것으로 평가됨. _x000D_④산업용 모빌리티 안전 AI시스템 기획단계이며 특화부분, 기술력 입증 평가하기 위한 경쟁자분석과 벤치마킹이 부족하며 수익에 대한 구체적 보완이 필요함 _x000D_⑤대표자의 경력 및 전문성은 일정 부분 확인되고 있으며 해외 시장 개척을 위한 계획도 제시하고 있름. 다만 사업화를 위한 경쟁사 분석을 통한 차별화 전략은 다소 부족해 보임.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108</v>
      </c>
      <c r="B17" s="2">
        <v>20418560</v>
      </c>
      <c r="C17" s="38" t="str">
        <f>IFERROR(VLOOKUP($B17,대상!$B:$AC,MATCH(C$2,대상!$1:$1,0)-1,FALSE),"")</f>
        <v>지역기반</v>
      </c>
      <c r="D17" s="38" t="str">
        <f>IFERROR(VLOOKUP($B17,대상!$B:$AC,MATCH(D$2,대상!$1:$1,0)-1,FALSE),"")</f>
        <v>조진희</v>
      </c>
      <c r="E17" s="36" t="str">
        <f>IFERROR(VLOOKUP($B17,대상!$B:$AC,MATCH(E$2,대상!$1:$1,0)-1,FALSE),"")</f>
        <v>정보ㆍ통신3</v>
      </c>
      <c r="F17" s="38" t="str">
        <f>IFERROR(VLOOKUP($B17,대상!$B:$AC,MATCH(F$2,대상!$1:$1,0)-1,FALSE),"")</f>
        <v>AI 도슨트 기반 글로벌 K-전통공예 뉴리티지(New+Heritage)  O2O 큐레이션 플랫폼 아울(A.OULL)</v>
      </c>
      <c r="G17" s="38" t="str">
        <f>IFERROR(VLOOKUP($B17,대상!$B:$AC,MATCH(G$2,대상!$1:$1,0)-1,FALSE),"")</f>
        <v/>
      </c>
      <c r="H17" s="33">
        <f>IFERROR(VLOOKUP($B17,[1]평가!$B:$Z,MATCH(LEFT(H$2,2),[1]평가!$7:$7,0)-1,FALSE),"")</f>
        <v>0</v>
      </c>
      <c r="I17" s="36">
        <f>IFERROR(VLOOKUP($B17,[1]평가!$B:$Z,MATCH(LEFT(I$2,2),[1]평가!$7:$7,0)-1,FALSE),"")</f>
        <v>67</v>
      </c>
      <c r="J17" s="36">
        <f>IFERROR(VLOOKUP($B17,[1]평가!$B:$Z,MATCH(LEFT(J$2,2),[1]평가!$7:$7,0)-1,FALSE),"")</f>
        <v>166</v>
      </c>
      <c r="K17" s="33">
        <f>IFERROR(VLOOKUP($B17,[2]평가!$B:$Z,MATCH(LEFT(K$2,2),[2]평가!$7:$7,0)-1,FALSE),"")</f>
        <v>0</v>
      </c>
      <c r="L17" s="36">
        <f>IFERROR(VLOOKUP($B17,[2]평가!$B:$Z,MATCH(LEFT(L$2,2),[2]평가!$7:$7,0)-1,FALSE),"")</f>
        <v>85</v>
      </c>
      <c r="M17" s="39">
        <f>IFERROR(VLOOKUP($B17,[2]평가!$B:$Z,MATCH(LEFT(M$2,2),[2]평가!$7:$7,0)-1,FALSE),"")</f>
        <v>24</v>
      </c>
      <c r="N17" s="33">
        <f>IFERROR(VLOOKUP($B17,[3]평가!$B:$Z,MATCH(LEFT(N$2,2),[3]평가!$7:$7,0)-1,FALSE),"")</f>
        <v>0</v>
      </c>
      <c r="O17" s="36">
        <f>IFERROR(VLOOKUP($B17,[3]평가!$B:$Z,MATCH(LEFT(O$2,2),[3]평가!$7:$7,0)-1,FALSE),"")</f>
        <v>89</v>
      </c>
      <c r="P17" s="39">
        <f>IFERROR(VLOOKUP($B17,[3]평가!$B:$Z,MATCH(LEFT(P$2,2),[3]평가!$7:$7,0)-1,FALSE),"")</f>
        <v>11</v>
      </c>
      <c r="Q17" s="33">
        <f>IFERROR(VLOOKUP($B17,[4]평가!$B:$Z,MATCH(LEFT(Q$2,2),[4]평가!$7:$7,0)-1,FALSE),"")</f>
        <v>0</v>
      </c>
      <c r="R17" s="36">
        <f>IFERROR(VLOOKUP($B17,[4]평가!$B:$Z,MATCH(LEFT(R$2,2),[4]평가!$7:$7,0)-1,FALSE),"")</f>
        <v>77</v>
      </c>
      <c r="S17" s="39">
        <f>IFERROR(VLOOKUP($B17,[4]평가!$B:$Z,MATCH(LEFT(S$2,2),[4]평가!$7:$7,0)-1,FALSE),"")</f>
        <v>96</v>
      </c>
      <c r="T17" s="33">
        <f>IFERROR(VLOOKUP($B17,[5]평가!$B:$Z,MATCH(LEFT(T$2,2),[5]평가!$7:$7,0)-1,FALSE),"")</f>
        <v>0</v>
      </c>
      <c r="U17" s="36">
        <f>IFERROR(VLOOKUP($B17,[5]평가!$B:$Z,MATCH(LEFT(U$2,2),[5]평가!$7:$7,0)-1,FALSE),"")</f>
        <v>93</v>
      </c>
      <c r="V17" s="39">
        <f>IFERROR(VLOOKUP($B17,[5]평가!$B:$Z,MATCH(LEFT(V$2,2),[5]평가!$7:$7,0)-1,FALSE),"")</f>
        <v>2</v>
      </c>
      <c r="W17" s="33">
        <f>IFERROR(VLOOKUP($B17,대상!$B:$AD,MATCH(W$2,대상!$1:$1,0)-1,FALSE),"")</f>
        <v>0</v>
      </c>
      <c r="X17" s="20">
        <f>IF(ISBLANK(B17),"",T$1-COUNTIF(H17:V17,"회피"))</f>
        <v>5</v>
      </c>
      <c r="Y17" s="21">
        <f>IF($T$1=X17,(SUM(I17,L17,O17,R17,U17)-MIN(I17,L17,O17,R17,U17)-MAX(I17,L17,O17,R17,U17))/($T$1-2),SUM(I17,L17,O17,R17,U17/X17))</f>
        <v>83.666666666666671</v>
      </c>
      <c r="Z17" s="40">
        <f>IFERROR(VLOOKUP($B17,대상!$B:$AD,MATCH(Z$2,대상!$1:$1,0)-1,FALSE),0)</f>
        <v>0</v>
      </c>
      <c r="AA17" s="41">
        <f>IFERROR(IF(W17="면제","100"+Z17,Y17+Z17),"")</f>
        <v>83.666666666666671</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①구체적인 시장규모와 향후의 사업화관점에서의 매출규모에 대한 예측자료가 보완되기바람.시장의 수요와 현장 니즈의 변화를 반영한 초기고객 및 시장진입전략 구체화 필요함. _x000D_②시장 문제점 및 필요성, 추진방안에 대해서 잘 구성이 되어 있음. 서비스 개발은 충분히 가능해 보이나 이를 홍보 마케팅 하는 부분이 중요해 보임. 국내외 홍보 전략을 잘 수립한다면 시장진입 가능성 있어 보임 _x000D_③시장진입대상과 수익구조가 비교적 명확하게 제시되었음.
그리고 사업계획의 방향성은 적절한것으로 판단됨.
시장진입전략의 구체성이 다소 부족하다고 판단됨. _x000D_④AI다국어 스토리텔링으로 연결하는 O2O커머스 플랫폼 기획단계이며 특화부분, 기술력 입증 평가하기 위한 경쟁자분석과 벤치마킹이 부족하며 수익에 대한 구체적 보완이 필요함 _x000D_⑤아이템에 대한 사업 배경 및 목적이 비교적 구체적으로 제시되어 있음. 사업화 확산 및 추진을 위한 차별화 전략을 가지고 있음.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102</v>
      </c>
      <c r="B18" s="2">
        <v>20428771</v>
      </c>
      <c r="C18" s="38" t="str">
        <f>IFERROR(VLOOKUP($B18,대상!$B:$AC,MATCH(C$2,대상!$1:$1,0)-1,FALSE),"")</f>
        <v>지역기반</v>
      </c>
      <c r="D18" s="38" t="str">
        <f>IFERROR(VLOOKUP($B18,대상!$B:$AC,MATCH(D$2,대상!$1:$1,0)-1,FALSE),"")</f>
        <v>남인정</v>
      </c>
      <c r="E18" s="36" t="str">
        <f>IFERROR(VLOOKUP($B18,대상!$B:$AC,MATCH(E$2,대상!$1:$1,0)-1,FALSE),"")</f>
        <v>정보ㆍ통신3</v>
      </c>
      <c r="F18" s="38" t="str">
        <f>IFERROR(VLOOKUP($B18,대상!$B:$AC,MATCH(F$2,대상!$1:$1,0)-1,FALSE),"")</f>
        <v>광고 전략 도출 sLLM 기반 광고 콘텐츠 제작 AI 크리에이터 매칭 플랫폼</v>
      </c>
      <c r="G18" s="38" t="str">
        <f>IFERROR(VLOOKUP($B18,대상!$B:$AC,MATCH(G$2,대상!$1:$1,0)-1,FALSE),"")</f>
        <v/>
      </c>
      <c r="H18" s="33">
        <f>IFERROR(VLOOKUP($B18,[1]평가!$B:$Z,MATCH(LEFT(H$2,2),[1]평가!$7:$7,0)-1,FALSE),"")</f>
        <v>0</v>
      </c>
      <c r="I18" s="36">
        <f>IFERROR(VLOOKUP($B18,[1]평가!$B:$Z,MATCH(LEFT(I$2,2),[1]평가!$7:$7,0)-1,FALSE),"")</f>
        <v>84</v>
      </c>
      <c r="J18" s="36">
        <f>IFERROR(VLOOKUP($B18,[1]평가!$B:$Z,MATCH(LEFT(J$2,2),[1]평가!$7:$7,0)-1,FALSE),"")</f>
        <v>21</v>
      </c>
      <c r="K18" s="33">
        <f>IFERROR(VLOOKUP($B18,[2]평가!$B:$Z,MATCH(LEFT(K$2,2),[2]평가!$7:$7,0)-1,FALSE),"")</f>
        <v>0</v>
      </c>
      <c r="L18" s="36">
        <f>IFERROR(VLOOKUP($B18,[2]평가!$B:$Z,MATCH(LEFT(L$2,2),[2]평가!$7:$7,0)-1,FALSE),"")</f>
        <v>83</v>
      </c>
      <c r="M18" s="39">
        <f>IFERROR(VLOOKUP($B18,[2]평가!$B:$Z,MATCH(LEFT(M$2,2),[2]평가!$7:$7,0)-1,FALSE),"")</f>
        <v>34</v>
      </c>
      <c r="N18" s="33">
        <f>IFERROR(VLOOKUP($B18,[3]평가!$B:$Z,MATCH(LEFT(N$2,2),[3]평가!$7:$7,0)-1,FALSE),"")</f>
        <v>0</v>
      </c>
      <c r="O18" s="36">
        <f>IFERROR(VLOOKUP($B18,[3]평가!$B:$Z,MATCH(LEFT(O$2,2),[3]평가!$7:$7,0)-1,FALSE),"")</f>
        <v>88</v>
      </c>
      <c r="P18" s="39">
        <f>IFERROR(VLOOKUP($B18,[3]평가!$B:$Z,MATCH(LEFT(P$2,2),[3]평가!$7:$7,0)-1,FALSE),"")</f>
        <v>20</v>
      </c>
      <c r="Q18" s="33">
        <f>IFERROR(VLOOKUP($B18,[4]평가!$B:$Z,MATCH(LEFT(Q$2,2),[4]평가!$7:$7,0)-1,FALSE),"")</f>
        <v>0</v>
      </c>
      <c r="R18" s="36">
        <f>IFERROR(VLOOKUP($B18,[4]평가!$B:$Z,MATCH(LEFT(R$2,2),[4]평가!$7:$7,0)-1,FALSE),"")</f>
        <v>82</v>
      </c>
      <c r="S18" s="39">
        <f>IFERROR(VLOOKUP($B18,[4]평가!$B:$Z,MATCH(LEFT(S$2,2),[4]평가!$7:$7,0)-1,FALSE),"")</f>
        <v>54</v>
      </c>
      <c r="T18" s="33">
        <f>IFERROR(VLOOKUP($B18,[5]평가!$B:$Z,MATCH(LEFT(T$2,2),[5]평가!$7:$7,0)-1,FALSE),"")</f>
        <v>0</v>
      </c>
      <c r="U18" s="36">
        <f>IFERROR(VLOOKUP($B18,[5]평가!$B:$Z,MATCH(LEFT(U$2,2),[5]평가!$7:$7,0)-1,FALSE),"")</f>
        <v>82</v>
      </c>
      <c r="V18" s="39">
        <f>IFERROR(VLOOKUP($B18,[5]평가!$B:$Z,MATCH(LEFT(V$2,2),[5]평가!$7:$7,0)-1,FALSE),"")</f>
        <v>37</v>
      </c>
      <c r="W18" s="33">
        <f>IFERROR(VLOOKUP($B18,대상!$B:$AD,MATCH(W$2,대상!$1:$1,0)-1,FALSE),"")</f>
        <v>0</v>
      </c>
      <c r="X18" s="20">
        <f>IF(ISBLANK(B18),"",T$1-COUNTIF(H18:V18,"회피"))</f>
        <v>5</v>
      </c>
      <c r="Y18" s="21">
        <f>IF($T$1=X18,(SUM(I18,L18,O18,R18,U18)-MIN(I18,L18,O18,R18,U18)-MAX(I18,L18,O18,R18,U18))/($T$1-2),SUM(I18,L18,O18,R18,U18/X18))</f>
        <v>83</v>
      </c>
      <c r="Z18" s="40">
        <f>IFERROR(VLOOKUP($B18,대상!$B:$AD,MATCH(Z$2,대상!$1:$1,0)-1,FALSE),0)</f>
        <v>0</v>
      </c>
      <c r="AA18" s="41">
        <f>IFERROR(IF(W18="면제","100"+Z18,Y18+Z18),"")</f>
        <v>83</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①하바스그룹은이미 AI를 광고제작 플랫폼에 도입하여 운영하고 있으므로 향후 글로벌 진출시 제안사만의 차별화 경쟁력을 확보하기위한 개발 로드맵의 고도화가 필요함. _x000D_②1차적 레퍼런스 확보가 된 상태로 보이는데 제시한 매출 로드맵 달성이 가능한지에 대한 구체적인 계획과 근거와 시장의 유사 경쟁사 분석일 기반으로 한 우리 기업의 차별성에 대해 보다 설득력 높게 제시될 필요성은 있음 _x000D_③명확한 목표 시장과 수익 구조를 갖추고 있어, 사업의 실질적인 수익 창출 가능성이
높게 평가됨. 사업 계획의 흐름과 방향성이 논리적으로 설계되어 있어 안정적인 사업 추진 기반을 확보하였음. _x000D_④광고 전략 도출 sLLM 기반 광고 콘텐츠 제작 AI크리에이터 매칭 플랫폼 기획단계이며 특화부분, 기술력 입증 평가하기 위한 경쟁자분석과 벤치마킹이 부족하며 수익에 대한 구체적 보완이 필요함 _x000D_⑤실증 사례를 제시하고 있어 기술차별성과 추진계획의 의도가 높은것으로 보여짐. 협약 기간내 매출액 15억원, 고용 4명 계획하고 있음.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111</v>
      </c>
      <c r="B19" s="2">
        <v>20429013</v>
      </c>
      <c r="C19" s="38" t="str">
        <f>IFERROR(VLOOKUP($B19,대상!$B:$AC,MATCH(C$2,대상!$1:$1,0)-1,FALSE),"")</f>
        <v>지역기반</v>
      </c>
      <c r="D19" s="38" t="str">
        <f>IFERROR(VLOOKUP($B19,대상!$B:$AC,MATCH(D$2,대상!$1:$1,0)-1,FALSE),"")</f>
        <v>배민경</v>
      </c>
      <c r="E19" s="36" t="str">
        <f>IFERROR(VLOOKUP($B19,대상!$B:$AC,MATCH(E$2,대상!$1:$1,0)-1,FALSE),"")</f>
        <v>정보ㆍ통신3</v>
      </c>
      <c r="F19" s="38" t="str">
        <f>IFERROR(VLOOKUP($B19,대상!$B:$AC,MATCH(F$2,대상!$1:$1,0)-1,FALSE),"")</f>
        <v>행동 데이터 기반 AI 아동 적성 탐색 플랫폼 : 키저스 AI 적성 탐색 애착인형</v>
      </c>
      <c r="G19" s="38" t="str">
        <f>IFERROR(VLOOKUP($B19,대상!$B:$AC,MATCH(G$2,대상!$1:$1,0)-1,FALSE),"")</f>
        <v/>
      </c>
      <c r="H19" s="33">
        <f>IFERROR(VLOOKUP($B19,[1]평가!$B:$Z,MATCH(LEFT(H$2,2),[1]평가!$7:$7,0)-1,FALSE),"")</f>
        <v>0</v>
      </c>
      <c r="I19" s="36">
        <f>IFERROR(VLOOKUP($B19,[1]평가!$B:$Z,MATCH(LEFT(I$2,2),[1]평가!$7:$7,0)-1,FALSE),"")</f>
        <v>82</v>
      </c>
      <c r="J19" s="36">
        <f>IFERROR(VLOOKUP($B19,[1]평가!$B:$Z,MATCH(LEFT(J$2,2),[1]평가!$7:$7,0)-1,FALSE),"")</f>
        <v>28</v>
      </c>
      <c r="K19" s="33">
        <f>IFERROR(VLOOKUP($B19,[2]평가!$B:$Z,MATCH(LEFT(K$2,2),[2]평가!$7:$7,0)-1,FALSE),"")</f>
        <v>0</v>
      </c>
      <c r="L19" s="36">
        <f>IFERROR(VLOOKUP($B19,[2]평가!$B:$Z,MATCH(LEFT(L$2,2),[2]평가!$7:$7,0)-1,FALSE),"")</f>
        <v>76</v>
      </c>
      <c r="M19" s="39">
        <f>IFERROR(VLOOKUP($B19,[2]평가!$B:$Z,MATCH(LEFT(M$2,2),[2]평가!$7:$7,0)-1,FALSE),"")</f>
        <v>71</v>
      </c>
      <c r="N19" s="33">
        <f>IFERROR(VLOOKUP($B19,[3]평가!$B:$Z,MATCH(LEFT(N$2,2),[3]평가!$7:$7,0)-1,FALSE),"")</f>
        <v>0</v>
      </c>
      <c r="O19" s="36">
        <f>IFERROR(VLOOKUP($B19,[3]평가!$B:$Z,MATCH(LEFT(O$2,2),[3]평가!$7:$7,0)-1,FALSE),"")</f>
        <v>85</v>
      </c>
      <c r="P19" s="39">
        <f>IFERROR(VLOOKUP($B19,[3]평가!$B:$Z,MATCH(LEFT(P$2,2),[3]평가!$7:$7,0)-1,FALSE),"")</f>
        <v>35</v>
      </c>
      <c r="Q19" s="33">
        <f>IFERROR(VLOOKUP($B19,[4]평가!$B:$Z,MATCH(LEFT(Q$2,2),[4]평가!$7:$7,0)-1,FALSE),"")</f>
        <v>0</v>
      </c>
      <c r="R19" s="36">
        <f>IFERROR(VLOOKUP($B19,[4]평가!$B:$Z,MATCH(LEFT(R$2,2),[4]평가!$7:$7,0)-1,FALSE),"")</f>
        <v>89</v>
      </c>
      <c r="S19" s="39">
        <f>IFERROR(VLOOKUP($B19,[4]평가!$B:$Z,MATCH(LEFT(S$2,2),[4]평가!$7:$7,0)-1,FALSE),"")</f>
        <v>11</v>
      </c>
      <c r="T19" s="33">
        <f>IFERROR(VLOOKUP($B19,[5]평가!$B:$Z,MATCH(LEFT(T$2,2),[5]평가!$7:$7,0)-1,FALSE),"")</f>
        <v>0</v>
      </c>
      <c r="U19" s="36">
        <f>IFERROR(VLOOKUP($B19,[5]평가!$B:$Z,MATCH(LEFT(U$2,2),[5]평가!$7:$7,0)-1,FALSE),"")</f>
        <v>82</v>
      </c>
      <c r="V19" s="39">
        <f>IFERROR(VLOOKUP($B19,[5]평가!$B:$Z,MATCH(LEFT(V$2,2),[5]평가!$7:$7,0)-1,FALSE),"")</f>
        <v>37</v>
      </c>
      <c r="W19" s="33">
        <f>IFERROR(VLOOKUP($B19,대상!$B:$AD,MATCH(W$2,대상!$1:$1,0)-1,FALSE),"")</f>
        <v>0</v>
      </c>
      <c r="X19" s="20">
        <f>IF(ISBLANK(B19),"",T$1-COUNTIF(H19:V19,"회피"))</f>
        <v>5</v>
      </c>
      <c r="Y19" s="21">
        <f>IF($T$1=X19,(SUM(I19,L19,O19,R19,U19)-MIN(I19,L19,O19,R19,U19)-MAX(I19,L19,O19,R19,U19))/($T$1-2),SUM(I19,L19,O19,R19,U19/X19))</f>
        <v>83</v>
      </c>
      <c r="Z19" s="40">
        <f>IFERROR(VLOOKUP($B19,대상!$B:$AD,MATCH(Z$2,대상!$1:$1,0)-1,FALSE),0)</f>
        <v>0</v>
      </c>
      <c r="AA19" s="41">
        <f>IFERROR(IF(W19="면제","100"+Z19,Y19+Z19),"")</f>
        <v>83</v>
      </c>
      <c r="AB19" s="35" t="str">
        <f>IF(OR(W19="면제",N(Y19)=0),"",IF(AA19&lt;60,"과락",""))</f>
        <v/>
      </c>
      <c r="AC19" s="54">
        <f>IF(N(AA19)=0,"",RANK(AA19,AA$3:AA$202))</f>
        <v>16</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①현시장의 규모분석에 필요한 기본 데이터확보와 이를 기반으로 성장전략을 구체화할 필요 있음 _x000D_②자체 IP 보유와 판매 실적 보유 등 해당 시장에 대한 이해도가 높고 본 아이템 개발도 충분히 가능해 보임. 다만 개발 플랫폼에 대하 시장성 및 수익성 부분은 별개일 수 있다고 보여짐. 본 플랫폼에 대한 기능 효과성에 대한 실질적인 레퍼런스 확보가 선행되야 시장성을 판단할 수 있을 것으로 판단됨 _x000D_③아이템의 개발 배경과 목표 시장이 명확하게 설정되어 사업의 전반적인 방향성은 
적정하게 판단됨. 다만, 유사한 성격의 제품을 제공하는 경쟁자들이 이미 다수 존재하므로, 경쟁 서비스와 차별화되는 독보적인 경쟁 우위 확보가 필요함. _x000D_④AI인형과의 놀이 상호작용 행동 데이터 수집 분석 리포트 제공 플랫폼 기획단계이며 특화부분, 기술력 입증 평가하기 위한 경쟁자분석과 벤치마킹이 부족하며 수익에 대한 구체적 보완이 필요함, 수익다각화 및 반응을 통한 교육적, 발달과정의 성장일기 등 고객접점의 관계를 통한 유대를 강화하는 락인 콘텐츠가 필요함 _x000D_⑤아이템의 핵심 기능과 활용방안은 구체적으로 제시가 되어 있으나 AI 제품과 관련한 분석 로직과 제품 차별화에 구체성이 다소 부족함.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125</v>
      </c>
      <c r="B20" s="2">
        <v>20416581</v>
      </c>
      <c r="C20" s="38" t="str">
        <f>IFERROR(VLOOKUP($B20,대상!$B:$AC,MATCH(C$2,대상!$1:$1,0)-1,FALSE),"")</f>
        <v>지역기반</v>
      </c>
      <c r="D20" s="38" t="str">
        <f>IFERROR(VLOOKUP($B20,대상!$B:$AC,MATCH(D$2,대상!$1:$1,0)-1,FALSE),"")</f>
        <v>최정호</v>
      </c>
      <c r="E20" s="36" t="str">
        <f>IFERROR(VLOOKUP($B20,대상!$B:$AC,MATCH(E$2,대상!$1:$1,0)-1,FALSE),"")</f>
        <v>정보ㆍ통신3</v>
      </c>
      <c r="F20" s="38" t="str">
        <f>IFERROR(VLOOKUP($B20,대상!$B:$AC,MATCH(F$2,대상!$1:$1,0)-1,FALSE),"")</f>
        <v>생체리듬 및 모바일 피부 이미지 기반 개인화 피부 관리 진단·관리·추천·소비 연동형 스마트 홈케어 디바이스 및 구독형 관리 서비스</v>
      </c>
      <c r="G20" s="38" t="str">
        <f>IFERROR(VLOOKUP($B20,대상!$B:$AC,MATCH(G$2,대상!$1:$1,0)-1,FALSE),"")</f>
        <v/>
      </c>
      <c r="H20" s="33">
        <f>IFERROR(VLOOKUP($B20,[1]평가!$B:$Z,MATCH(LEFT(H$2,2),[1]평가!$7:$7,0)-1,FALSE),"")</f>
        <v>0</v>
      </c>
      <c r="I20" s="36">
        <f>IFERROR(VLOOKUP($B20,[1]평가!$B:$Z,MATCH(LEFT(I$2,2),[1]평가!$7:$7,0)-1,FALSE),"")</f>
        <v>73</v>
      </c>
      <c r="J20" s="36">
        <f>IFERROR(VLOOKUP($B20,[1]평가!$B:$Z,MATCH(LEFT(J$2,2),[1]평가!$7:$7,0)-1,FALSE),"")</f>
        <v>70</v>
      </c>
      <c r="K20" s="33">
        <f>IFERROR(VLOOKUP($B20,[2]평가!$B:$Z,MATCH(LEFT(K$2,2),[2]평가!$7:$7,0)-1,FALSE),"")</f>
        <v>0</v>
      </c>
      <c r="L20" s="36">
        <f>IFERROR(VLOOKUP($B20,[2]평가!$B:$Z,MATCH(LEFT(L$2,2),[2]평가!$7:$7,0)-1,FALSE),"")</f>
        <v>78</v>
      </c>
      <c r="M20" s="39">
        <f>IFERROR(VLOOKUP($B20,[2]평가!$B:$Z,MATCH(LEFT(M$2,2),[2]평가!$7:$7,0)-1,FALSE),"")</f>
        <v>62</v>
      </c>
      <c r="N20" s="33">
        <f>IFERROR(VLOOKUP($B20,[3]평가!$B:$Z,MATCH(LEFT(N$2,2),[3]평가!$7:$7,0)-1,FALSE),"")</f>
        <v>0</v>
      </c>
      <c r="O20" s="36">
        <f>IFERROR(VLOOKUP($B20,[3]평가!$B:$Z,MATCH(LEFT(O$2,2),[3]평가!$7:$7,0)-1,FALSE),"")</f>
        <v>87</v>
      </c>
      <c r="P20" s="39">
        <f>IFERROR(VLOOKUP($B20,[3]평가!$B:$Z,MATCH(LEFT(P$2,2),[3]평가!$7:$7,0)-1,FALSE),"")</f>
        <v>27</v>
      </c>
      <c r="Q20" s="33">
        <f>IFERROR(VLOOKUP($B20,[4]평가!$B:$Z,MATCH(LEFT(Q$2,2),[4]평가!$7:$7,0)-1,FALSE),"")</f>
        <v>0</v>
      </c>
      <c r="R20" s="36">
        <f>IFERROR(VLOOKUP($B20,[4]평가!$B:$Z,MATCH(LEFT(R$2,2),[4]평가!$7:$7,0)-1,FALSE),"")</f>
        <v>89</v>
      </c>
      <c r="S20" s="39">
        <f>IFERROR(VLOOKUP($B20,[4]평가!$B:$Z,MATCH(LEFT(S$2,2),[4]평가!$7:$7,0)-1,FALSE),"")</f>
        <v>11</v>
      </c>
      <c r="T20" s="33">
        <f>IFERROR(VLOOKUP($B20,[5]평가!$B:$Z,MATCH(LEFT(T$2,2),[5]평가!$7:$7,0)-1,FALSE),"")</f>
        <v>0</v>
      </c>
      <c r="U20" s="36">
        <f>IFERROR(VLOOKUP($B20,[5]평가!$B:$Z,MATCH(LEFT(U$2,2),[5]평가!$7:$7,0)-1,FALSE),"")</f>
        <v>84</v>
      </c>
      <c r="V20" s="39">
        <f>IFERROR(VLOOKUP($B20,[5]평가!$B:$Z,MATCH(LEFT(V$2,2),[5]평가!$7:$7,0)-1,FALSE),"")</f>
        <v>26</v>
      </c>
      <c r="W20" s="33">
        <f>IFERROR(VLOOKUP($B20,대상!$B:$AD,MATCH(W$2,대상!$1:$1,0)-1,FALSE),"")</f>
        <v>0</v>
      </c>
      <c r="X20" s="20">
        <f>IF(ISBLANK(B20),"",T$1-COUNTIF(H20:V20,"회피"))</f>
        <v>5</v>
      </c>
      <c r="Y20" s="21">
        <f>IF($T$1=X20,(SUM(I20,L20,O20,R20,U20)-MIN(I20,L20,O20,R20,U20)-MAX(I20,L20,O20,R20,U20))/($T$1-2),SUM(I20,L20,O20,R20,U20/X20))</f>
        <v>83</v>
      </c>
      <c r="Z20" s="40">
        <f>IFERROR(VLOOKUP($B20,대상!$B:$AD,MATCH(Z$2,대상!$1:$1,0)-1,FALSE),0)</f>
        <v>0</v>
      </c>
      <c r="AA20" s="41">
        <f>IFERROR(IF(W20="면제","100"+Z20,Y20+Z20),"")</f>
        <v>83</v>
      </c>
      <c r="AB20" s="35" t="str">
        <f>IF(OR(W20="면제",N(Y20)=0),"",IF(AA20&lt;60,"과락",""))</f>
        <v/>
      </c>
      <c r="AC20" s="54">
        <f>IF(N(AA20)=0,"",RANK(AA20,AA$3:AA$202))</f>
        <v>16</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①유사경쟁서비스와의 차별화 요소를 지속발굴하고 초기고객확보 및 초기시장 진입위한 마케팅전략 구체화 요망함 _x000D_②홈케어 시장에 대한 분석이 세밀하고 이를 기반으로 창업아이템을 잘 수행하고 있는 것으로 보여짐. 기술 개발을 통한 시장진입 및 고객확보 가능성은 높으나 유사 제품의 경쟁도가 높아 본 제품의 판매를 높일 수 있는 전략과 제품 라인업 확대 계획에 대해 보다 구체적이면 좋을 것임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_x000D_④개인화 홈케어 서비스 기획단계이며 특화부분, 기술력 입증 평가하기 위한 경쟁자분석과 벤치마킹이 부족하며 수익에 대한 구체적 보완이 필요함, 대표와 구성원의 역량이 뛰어나며 사업기획력과 구성, 제품의 필요성, 개발상품의 필요성이 적절하여 MTS시장의 성장과 더불어 성장성 상품으로 보여짐 _x000D_⑤경쟁사 비교 분석으로 제품 서비스의 개발 방안을 제시하고 있음. MTS 디바이스 제작에 대한 로드맵을 제시히고 있으며 디바이스 통합이 가장 중요함. 전반적으로 기술추진 의지는 확인되나 실현 가능성 등에 추가 검토가 필요함. 협약 기간내 추가고용 4명을 계획하고 있음.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139</v>
      </c>
      <c r="B21" s="2">
        <v>20422944</v>
      </c>
      <c r="C21" s="38" t="str">
        <f>IFERROR(VLOOKUP($B21,대상!$B:$AC,MATCH(C$2,대상!$1:$1,0)-1,FALSE),"")</f>
        <v>지역기반</v>
      </c>
      <c r="D21" s="38" t="str">
        <f>IFERROR(VLOOKUP($B21,대상!$B:$AC,MATCH(D$2,대상!$1:$1,0)-1,FALSE),"")</f>
        <v>남관영</v>
      </c>
      <c r="E21" s="36" t="str">
        <f>IFERROR(VLOOKUP($B21,대상!$B:$AC,MATCH(E$2,대상!$1:$1,0)-1,FALSE),"")</f>
        <v>정보ㆍ통신3</v>
      </c>
      <c r="F21" s="38" t="str">
        <f>IFERROR(VLOOKUP($B21,대상!$B:$AC,MATCH(F$2,대상!$1:$1,0)-1,FALSE),"")</f>
        <v>Recipe 독립형 H/W 시계열 AI 앙상블 기술이 적용된 On-Premise 반도체 제조 장비 실시간 고장 예지보전</v>
      </c>
      <c r="G21" s="38" t="str">
        <f>IFERROR(VLOOKUP($B21,대상!$B:$AC,MATCH(G$2,대상!$1:$1,0)-1,FALSE),"")</f>
        <v/>
      </c>
      <c r="H21" s="33">
        <f>IFERROR(VLOOKUP($B21,[1]평가!$B:$Z,MATCH(LEFT(H$2,2),[1]평가!$7:$7,0)-1,FALSE),"")</f>
        <v>0</v>
      </c>
      <c r="I21" s="36">
        <f>IFERROR(VLOOKUP($B21,[1]평가!$B:$Z,MATCH(LEFT(I$2,2),[1]평가!$7:$7,0)-1,FALSE),"")</f>
        <v>81</v>
      </c>
      <c r="J21" s="36">
        <f>IFERROR(VLOOKUP($B21,[1]평가!$B:$Z,MATCH(LEFT(J$2,2),[1]평가!$7:$7,0)-1,FALSE),"")</f>
        <v>31</v>
      </c>
      <c r="K21" s="33">
        <f>IFERROR(VLOOKUP($B21,[2]평가!$B:$Z,MATCH(LEFT(K$2,2),[2]평가!$7:$7,0)-1,FALSE),"")</f>
        <v>0</v>
      </c>
      <c r="L21" s="36">
        <f>IFERROR(VLOOKUP($B21,[2]평가!$B:$Z,MATCH(LEFT(L$2,2),[2]평가!$7:$7,0)-1,FALSE),"")</f>
        <v>87</v>
      </c>
      <c r="M21" s="39">
        <f>IFERROR(VLOOKUP($B21,[2]평가!$B:$Z,MATCH(LEFT(M$2,2),[2]평가!$7:$7,0)-1,FALSE),"")</f>
        <v>12</v>
      </c>
      <c r="N21" s="33">
        <f>IFERROR(VLOOKUP($B21,[3]평가!$B:$Z,MATCH(LEFT(N$2,2),[3]평가!$7:$7,0)-1,FALSE),"")</f>
        <v>0</v>
      </c>
      <c r="O21" s="36">
        <f>IFERROR(VLOOKUP($B21,[3]평가!$B:$Z,MATCH(LEFT(O$2,2),[3]평가!$7:$7,0)-1,FALSE),"")</f>
        <v>68</v>
      </c>
      <c r="P21" s="39">
        <f>IFERROR(VLOOKUP($B21,[3]평가!$B:$Z,MATCH(LEFT(P$2,2),[3]평가!$7:$7,0)-1,FALSE),"")</f>
        <v>185</v>
      </c>
      <c r="Q21" s="33">
        <f>IFERROR(VLOOKUP($B21,[4]평가!$B:$Z,MATCH(LEFT(Q$2,2),[4]평가!$7:$7,0)-1,FALSE),"")</f>
        <v>0</v>
      </c>
      <c r="R21" s="36">
        <f>IFERROR(VLOOKUP($B21,[4]평가!$B:$Z,MATCH(LEFT(R$2,2),[4]평가!$7:$7,0)-1,FALSE),"")</f>
        <v>89</v>
      </c>
      <c r="S21" s="39">
        <f>IFERROR(VLOOKUP($B21,[4]평가!$B:$Z,MATCH(LEFT(S$2,2),[4]평가!$7:$7,0)-1,FALSE),"")</f>
        <v>11</v>
      </c>
      <c r="T21" s="33">
        <f>IFERROR(VLOOKUP($B21,[5]평가!$B:$Z,MATCH(LEFT(T$2,2),[5]평가!$7:$7,0)-1,FALSE),"")</f>
        <v>0</v>
      </c>
      <c r="U21" s="36">
        <f>IFERROR(VLOOKUP($B21,[5]평가!$B:$Z,MATCH(LEFT(U$2,2),[5]평가!$7:$7,0)-1,FALSE),"")</f>
        <v>81</v>
      </c>
      <c r="V21" s="39">
        <f>IFERROR(VLOOKUP($B21,[5]평가!$B:$Z,MATCH(LEFT(V$2,2),[5]평가!$7:$7,0)-1,FALSE),"")</f>
        <v>49</v>
      </c>
      <c r="W21" s="33">
        <f>IFERROR(VLOOKUP($B21,대상!$B:$AD,MATCH(W$2,대상!$1:$1,0)-1,FALSE),"")</f>
        <v>0</v>
      </c>
      <c r="X21" s="20">
        <f>IF(ISBLANK(B21),"",T$1-COUNTIF(H21:V21,"회피"))</f>
        <v>5</v>
      </c>
      <c r="Y21" s="21">
        <f>IF($T$1=X21,(SUM(I21,L21,O21,R21,U21)-MIN(I21,L21,O21,R21,U21)-MAX(I21,L21,O21,R21,U21))/($T$1-2),SUM(I21,L21,O21,R21,U21/X21))</f>
        <v>83</v>
      </c>
      <c r="Z21" s="40">
        <f>IFERROR(VLOOKUP($B21,대상!$B:$AD,MATCH(Z$2,대상!$1:$1,0)-1,FALSE),0)</f>
        <v>0</v>
      </c>
      <c r="AA21" s="41">
        <f>IFERROR(IF(W21="면제","100"+Z21,Y21+Z21),"")</f>
        <v>83</v>
      </c>
      <c r="AB21" s="35" t="str">
        <f>IF(OR(W21="면제",N(Y21)=0),"",IF(AA21&lt;60,"과락",""))</f>
        <v/>
      </c>
      <c r="AC21" s="54">
        <f>IF(N(AA21)=0,"",RANK(AA21,AA$3:AA$202))</f>
        <v>16</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①기술적 우위와 유효성은 인정되나 보수적인 반도체 장비 및 공정 시장에서 PoC를 확보하기위한 구체적 방안 수립이 전제되어야 함. _x000D_②기술적인 실현 가능성은 현재 poc도 진행되고 있는 등 무리는 없어 보임. 사업적인 측면에서의 시장 니즈를 충족시키고 기존 경쟁사 대비 특장점을 갖추기 위한 노력은 지속되어야 하는 상황으로 보임. 자금 확보가 필요해 보이는데 이에 대한 대비 마련이 필요할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지능형 설비 운영 플랫폼으로 장비 실시간 고장 예지보전 시스템 기획단계이며 특화부분, 기술력 입증 평가하기 위한 경쟁자분석과 벤치마킹이 부족하며 수익에 대한 구체적 보완이 필요함, 대표자와 팀원들의 역량이 뛰어나며 산업 인프라를 통해 큰성장을 기대함 _x000D_⑤PoC를 통한 차볋화 요소 및 협약 기간내 정량 목표를 제시하고 있음. 경쟁사 분석을 통한 경쟁력 확보 벙언울 제시하고 있으나 사업화에 대한 구체성은 다소 부족해 보임.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89</v>
      </c>
      <c r="B22" s="2">
        <v>20421118</v>
      </c>
      <c r="C22" s="38" t="str">
        <f>IFERROR(VLOOKUP($B22,대상!$B:$AC,MATCH(C$2,대상!$1:$1,0)-1,FALSE),"")</f>
        <v>지역기반</v>
      </c>
      <c r="D22" s="38" t="str">
        <f>IFERROR(VLOOKUP($B22,대상!$B:$AC,MATCH(D$2,대상!$1:$1,0)-1,FALSE),"")</f>
        <v>LEE YE JIN</v>
      </c>
      <c r="E22" s="36" t="str">
        <f>IFERROR(VLOOKUP($B22,대상!$B:$AC,MATCH(E$2,대상!$1:$1,0)-1,FALSE),"")</f>
        <v>정보ㆍ통신3</v>
      </c>
      <c r="F22" s="38" t="str">
        <f>IFERROR(VLOOKUP($B22,대상!$B:$AC,MATCH(F$2,대상!$1:$1,0)-1,FALSE),"")</f>
        <v>PC방 휴게음식점 등을 위한 AI 자동발주 기술이 적용된 레시피 기반 원가·재고·발주 통합관리 F&amp;B 운영 자동화 플랫폼</v>
      </c>
      <c r="G22" s="38" t="str">
        <f>IFERROR(VLOOKUP($B22,대상!$B:$AC,MATCH(G$2,대상!$1:$1,0)-1,FALSE),"")</f>
        <v/>
      </c>
      <c r="H22" s="33">
        <f>IFERROR(VLOOKUP($B22,[1]평가!$B:$Z,MATCH(LEFT(H$2,2),[1]평가!$7:$7,0)-1,FALSE),"")</f>
        <v>0</v>
      </c>
      <c r="I22" s="36">
        <f>IFERROR(VLOOKUP($B22,[1]평가!$B:$Z,MATCH(LEFT(I$2,2),[1]평가!$7:$7,0)-1,FALSE),"")</f>
        <v>84</v>
      </c>
      <c r="J22" s="36">
        <f>IFERROR(VLOOKUP($B22,[1]평가!$B:$Z,MATCH(LEFT(J$2,2),[1]평가!$7:$7,0)-1,FALSE),"")</f>
        <v>21</v>
      </c>
      <c r="K22" s="33">
        <f>IFERROR(VLOOKUP($B22,[2]평가!$B:$Z,MATCH(LEFT(K$2,2),[2]평가!$7:$7,0)-1,FALSE),"")</f>
        <v>0</v>
      </c>
      <c r="L22" s="36">
        <f>IFERROR(VLOOKUP($B22,[2]평가!$B:$Z,MATCH(LEFT(L$2,2),[2]평가!$7:$7,0)-1,FALSE),"")</f>
        <v>87</v>
      </c>
      <c r="M22" s="39">
        <f>IFERROR(VLOOKUP($B22,[2]평가!$B:$Z,MATCH(LEFT(M$2,2),[2]평가!$7:$7,0)-1,FALSE),"")</f>
        <v>12</v>
      </c>
      <c r="N22" s="33">
        <f>IFERROR(VLOOKUP($B22,[3]평가!$B:$Z,MATCH(LEFT(N$2,2),[3]평가!$7:$7,0)-1,FALSE),"")</f>
        <v>0</v>
      </c>
      <c r="O22" s="36">
        <f>IFERROR(VLOOKUP($B22,[3]평가!$B:$Z,MATCH(LEFT(O$2,2),[3]평가!$7:$7,0)-1,FALSE),"")</f>
        <v>69</v>
      </c>
      <c r="P22" s="39">
        <f>IFERROR(VLOOKUP($B22,[3]평가!$B:$Z,MATCH(LEFT(P$2,2),[3]평가!$7:$7,0)-1,FALSE),"")</f>
        <v>141</v>
      </c>
      <c r="Q22" s="33">
        <f>IFERROR(VLOOKUP($B22,[4]평가!$B:$Z,MATCH(LEFT(Q$2,2),[4]평가!$7:$7,0)-1,FALSE),"")</f>
        <v>0</v>
      </c>
      <c r="R22" s="36">
        <f>IFERROR(VLOOKUP($B22,[4]평가!$B:$Z,MATCH(LEFT(R$2,2),[4]평가!$7:$7,0)-1,FALSE),"")</f>
        <v>82</v>
      </c>
      <c r="S22" s="39">
        <f>IFERROR(VLOOKUP($B22,[4]평가!$B:$Z,MATCH(LEFT(S$2,2),[4]평가!$7:$7,0)-1,FALSE),"")</f>
        <v>54</v>
      </c>
      <c r="T22" s="33">
        <f>IFERROR(VLOOKUP($B22,[5]평가!$B:$Z,MATCH(LEFT(T$2,2),[5]평가!$7:$7,0)-1,FALSE),"")</f>
        <v>0</v>
      </c>
      <c r="U22" s="36">
        <f>IFERROR(VLOOKUP($B22,[5]평가!$B:$Z,MATCH(LEFT(U$2,2),[5]평가!$7:$7,0)-1,FALSE),"")</f>
        <v>82</v>
      </c>
      <c r="V22" s="39">
        <f>IFERROR(VLOOKUP($B22,[5]평가!$B:$Z,MATCH(LEFT(V$2,2),[5]평가!$7:$7,0)-1,FALSE),"")</f>
        <v>37</v>
      </c>
      <c r="W22" s="33">
        <f>IFERROR(VLOOKUP($B22,대상!$B:$AD,MATCH(W$2,대상!$1:$1,0)-1,FALSE),"")</f>
        <v>0</v>
      </c>
      <c r="X22" s="20">
        <f>IF(ISBLANK(B22),"",T$1-COUNTIF(H22:V22,"회피"))</f>
        <v>5</v>
      </c>
      <c r="Y22" s="21">
        <f>IF($T$1=X22,(SUM(I22,L22,O22,R22,U22)-MIN(I22,L22,O22,R22,U22)-MAX(I22,L22,O22,R22,U22))/($T$1-2),SUM(I22,L22,O22,R22,U22/X22))</f>
        <v>82.666666666666671</v>
      </c>
      <c r="Z22" s="40">
        <f>IFERROR(VLOOKUP($B22,대상!$B:$AD,MATCH(Z$2,대상!$1:$1,0)-1,FALSE),0)</f>
        <v>0</v>
      </c>
      <c r="AA22" s="41">
        <f>IFERROR(IF(W22="면제","100"+Z22,Y22+Z22),"")</f>
        <v>82.666666666666671</v>
      </c>
      <c r="AB22" s="35" t="str">
        <f>IF(OR(W22="면제",N(Y22)=0),"",IF(AA22&lt;60,"과락",""))</f>
        <v/>
      </c>
      <c r="AC22" s="54">
        <f>IF(N(AA22)=0,"",RANK(AA22,AA$3:AA$202))</f>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①시장의 수요가 존재함을 인지하나 구체화된 시장규모의 분석이 필요하며 향후 시장확대위한 서비스 포트폴리오의 다양화방안 수립 필요함 _x000D_②PC방 타겟으로 필요한 물류를 원스톱으로 제공하는 아이템 구상이 좋고, 이를 위한 준비도도 좋고 향후 매출 확보 가능성 높아 보임. 3대 핵심기능에 대해서는 보다 구체적인 실행계획을 제시해 주면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F&amp;B 운영OS플랫폼 기획단계이며 특화부분, 기술력 입증 평가하기 위한 경쟁자분석과 벤치마킹이 부족하며 수익에 대한 구체적 보완이 필요함 _x000D_⑤아이템 개발 및 추진을 위한 기본 역량을 갖춘것으로 보임. 협약 기간내 8개 테스트 베드를 통한 실증 완료로 사업화가 예상됨.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109</v>
      </c>
      <c r="B23" s="2">
        <v>20413204</v>
      </c>
      <c r="C23" s="38" t="str">
        <f>IFERROR(VLOOKUP($B23,대상!$B:$AC,MATCH(C$2,대상!$1:$1,0)-1,FALSE),"")</f>
        <v>지역기반</v>
      </c>
      <c r="D23" s="38" t="str">
        <f>IFERROR(VLOOKUP($B23,대상!$B:$AC,MATCH(D$2,대상!$1:$1,0)-1,FALSE),"")</f>
        <v>황성원</v>
      </c>
      <c r="E23" s="36" t="str">
        <f>IFERROR(VLOOKUP($B23,대상!$B:$AC,MATCH(E$2,대상!$1:$1,0)-1,FALSE),"")</f>
        <v>정보ㆍ통신3</v>
      </c>
      <c r="F23" s="38" t="str">
        <f>IFERROR(VLOOKUP($B23,대상!$B:$AC,MATCH(F$2,대상!$1:$1,0)-1,FALSE),"")</f>
        <v>화학공정 운전· 소재개발 실험 최적화를 위한 AI Copilot · Agentic AI 기술이 적용된 No-code 머신러닝 플랫폼, CEPiML</v>
      </c>
      <c r="G23" s="38" t="str">
        <f>IFERROR(VLOOKUP($B23,대상!$B:$AC,MATCH(G$2,대상!$1:$1,0)-1,FALSE),"")</f>
        <v/>
      </c>
      <c r="H23" s="33">
        <f>IFERROR(VLOOKUP($B23,[1]평가!$B:$Z,MATCH(LEFT(H$2,2),[1]평가!$7:$7,0)-1,FALSE),"")</f>
        <v>0</v>
      </c>
      <c r="I23" s="36">
        <f>IFERROR(VLOOKUP($B23,[1]평가!$B:$Z,MATCH(LEFT(I$2,2),[1]평가!$7:$7,0)-1,FALSE),"")</f>
        <v>80</v>
      </c>
      <c r="J23" s="36">
        <f>IFERROR(VLOOKUP($B23,[1]평가!$B:$Z,MATCH(LEFT(J$2,2),[1]평가!$7:$7,0)-1,FALSE),"")</f>
        <v>34</v>
      </c>
      <c r="K23" s="33">
        <f>IFERROR(VLOOKUP($B23,[2]평가!$B:$Z,MATCH(LEFT(K$2,2),[2]평가!$7:$7,0)-1,FALSE),"")</f>
        <v>0</v>
      </c>
      <c r="L23" s="36">
        <f>IFERROR(VLOOKUP($B23,[2]평가!$B:$Z,MATCH(LEFT(L$2,2),[2]평가!$7:$7,0)-1,FALSE),"")</f>
        <v>82</v>
      </c>
      <c r="M23" s="39">
        <f>IFERROR(VLOOKUP($B23,[2]평가!$B:$Z,MATCH(LEFT(M$2,2),[2]평가!$7:$7,0)-1,FALSE),"")</f>
        <v>39</v>
      </c>
      <c r="N23" s="33">
        <f>IFERROR(VLOOKUP($B23,[3]평가!$B:$Z,MATCH(LEFT(N$2,2),[3]평가!$7:$7,0)-1,FALSE),"")</f>
        <v>0</v>
      </c>
      <c r="O23" s="36">
        <f>IFERROR(VLOOKUP($B23,[3]평가!$B:$Z,MATCH(LEFT(O$2,2),[3]평가!$7:$7,0)-1,FALSE),"")</f>
        <v>85</v>
      </c>
      <c r="P23" s="39">
        <f>IFERROR(VLOOKUP($B23,[3]평가!$B:$Z,MATCH(LEFT(P$2,2),[3]평가!$7:$7,0)-1,FALSE),"")</f>
        <v>35</v>
      </c>
      <c r="Q23" s="33">
        <f>IFERROR(VLOOKUP($B23,[4]평가!$B:$Z,MATCH(LEFT(Q$2,2),[4]평가!$7:$7,0)-1,FALSE),"")</f>
        <v>0</v>
      </c>
      <c r="R23" s="36">
        <f>IFERROR(VLOOKUP($B23,[4]평가!$B:$Z,MATCH(LEFT(R$2,2),[4]평가!$7:$7,0)-1,FALSE),"")</f>
        <v>81</v>
      </c>
      <c r="S23" s="39">
        <f>IFERROR(VLOOKUP($B23,[4]평가!$B:$Z,MATCH(LEFT(S$2,2),[4]평가!$7:$7,0)-1,FALSE),"")</f>
        <v>60</v>
      </c>
      <c r="T23" s="33">
        <f>IFERROR(VLOOKUP($B23,[5]평가!$B:$Z,MATCH(LEFT(T$2,2),[5]평가!$7:$7,0)-1,FALSE),"")</f>
        <v>0</v>
      </c>
      <c r="U23" s="36">
        <f>IFERROR(VLOOKUP($B23,[5]평가!$B:$Z,MATCH(LEFT(U$2,2),[5]평가!$7:$7,0)-1,FALSE),"")</f>
        <v>86</v>
      </c>
      <c r="V23" s="39">
        <f>IFERROR(VLOOKUP($B23,[5]평가!$B:$Z,MATCH(LEFT(V$2,2),[5]평가!$7:$7,0)-1,FALSE),"")</f>
        <v>20</v>
      </c>
      <c r="W23" s="33">
        <f>IFERROR(VLOOKUP($B23,대상!$B:$AD,MATCH(W$2,대상!$1:$1,0)-1,FALSE),"")</f>
        <v>0</v>
      </c>
      <c r="X23" s="20">
        <f>IF(ISBLANK(B23),"",T$1-COUNTIF(H23:V23,"회피"))</f>
        <v>5</v>
      </c>
      <c r="Y23" s="21">
        <f>IF($T$1=X23,(SUM(I23,L23,O23,R23,U23)-MIN(I23,L23,O23,R23,U23)-MAX(I23,L23,O23,R23,U23))/($T$1-2),SUM(I23,L23,O23,R23,U23/X23))</f>
        <v>82.666666666666671</v>
      </c>
      <c r="Z23" s="40">
        <f>IFERROR(VLOOKUP($B23,대상!$B:$AD,MATCH(Z$2,대상!$1:$1,0)-1,FALSE),0)</f>
        <v>0</v>
      </c>
      <c r="AA23" s="41">
        <f>IFERROR(IF(W23="면제","100"+Z23,Y23+Z23),"")</f>
        <v>82.666666666666671</v>
      </c>
      <c r="AB23" s="35" t="str">
        <f>IF(OR(W23="면제",N(Y23)=0),"",IF(AA23&lt;60,"과락",""))</f>
        <v/>
      </c>
      <c r="AC23" s="54">
        <f>IF(N(AA23)=0,"",RANK(AA23,AA$3:AA$202))</f>
        <v>20</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①초기의 데스벨리를 극복하기위한 제품 및 서비스판매전략과 IR로드맵의 구체화가 필요함. _x000D_②수년간 핵심기술을 축적하고 다양한 과제를 통해 R&amp;D를 진행한 것으로 보여짐. 수익화에 대한 고민은 지속적으로 필요해 보이며, 시장 확보 및 매출 증대 전략에 대한 고민이 필요해 보임 _x000D_③시장진입대상과 수익구조가 비교적 명확하게 제시되었음.
그리고 사업계획의 방향성은 적절한것으로 판단됨.
시장진입전략의 구체성이 다소 부족하다고 판단됨. _x000D_④AI Copilot Agentic AI 기반 노코드 머신러닝 플랫폼 기획단계이며 특화부분, 기술력 입증 평가하기 위한 경쟁자분석과 벤치마킹이 부족하며 수익에 대한 구체적 보완이 필요함 _x000D_⑤기술의 핵심과 활용 방안이 구체적으로 기술되어 있으나 사업화를 위한 차별화 전략의 구체성은 다소 부족해 보임.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183</v>
      </c>
      <c r="B24" s="2">
        <v>20417287</v>
      </c>
      <c r="C24" s="38" t="str">
        <f>IFERROR(VLOOKUP($B24,대상!$B:$AC,MATCH(C$2,대상!$1:$1,0)-1,FALSE),"")</f>
        <v>지역기반</v>
      </c>
      <c r="D24" s="38" t="str">
        <f>IFERROR(VLOOKUP($B24,대상!$B:$AC,MATCH(D$2,대상!$1:$1,0)-1,FALSE),"")</f>
        <v>우종하</v>
      </c>
      <c r="E24" s="36" t="str">
        <f>IFERROR(VLOOKUP($B24,대상!$B:$AC,MATCH(E$2,대상!$1:$1,0)-1,FALSE),"")</f>
        <v>정보ㆍ통신3</v>
      </c>
      <c r="F24" s="38" t="str">
        <f>IFERROR(VLOOKUP($B24,대상!$B:$AC,MATCH(F$2,대상!$1:$1,0)-1,FALSE),"")</f>
        <v>소셜 캐릭터챗 기반 IP 창작 플랫폼, 레플리</v>
      </c>
      <c r="G24" s="38" t="str">
        <f>IFERROR(VLOOKUP($B24,대상!$B:$AC,MATCH(G$2,대상!$1:$1,0)-1,FALSE),"")</f>
        <v/>
      </c>
      <c r="H24" s="33">
        <f>IFERROR(VLOOKUP($B24,[1]평가!$B:$Z,MATCH(LEFT(H$2,2),[1]평가!$7:$7,0)-1,FALSE),"")</f>
        <v>0</v>
      </c>
      <c r="I24" s="36">
        <f>IFERROR(VLOOKUP($B24,[1]평가!$B:$Z,MATCH(LEFT(I$2,2),[1]평가!$7:$7,0)-1,FALSE),"")</f>
        <v>86</v>
      </c>
      <c r="J24" s="36">
        <f>IFERROR(VLOOKUP($B24,[1]평가!$B:$Z,MATCH(LEFT(J$2,2),[1]평가!$7:$7,0)-1,FALSE),"")</f>
        <v>17</v>
      </c>
      <c r="K24" s="33">
        <f>IFERROR(VLOOKUP($B24,[2]평가!$B:$Z,MATCH(LEFT(K$2,2),[2]평가!$7:$7,0)-1,FALSE),"")</f>
        <v>0</v>
      </c>
      <c r="L24" s="36">
        <f>IFERROR(VLOOKUP($B24,[2]평가!$B:$Z,MATCH(LEFT(L$2,2),[2]평가!$7:$7,0)-1,FALSE),"")</f>
        <v>78</v>
      </c>
      <c r="M24" s="39">
        <f>IFERROR(VLOOKUP($B24,[2]평가!$B:$Z,MATCH(LEFT(M$2,2),[2]평가!$7:$7,0)-1,FALSE),"")</f>
        <v>62</v>
      </c>
      <c r="N24" s="33">
        <f>IFERROR(VLOOKUP($B24,[3]평가!$B:$Z,MATCH(LEFT(N$2,2),[3]평가!$7:$7,0)-1,FALSE),"")</f>
        <v>0</v>
      </c>
      <c r="O24" s="36">
        <f>IFERROR(VLOOKUP($B24,[3]평가!$B:$Z,MATCH(LEFT(O$2,2),[3]평가!$7:$7,0)-1,FALSE),"")</f>
        <v>85</v>
      </c>
      <c r="P24" s="39">
        <f>IFERROR(VLOOKUP($B24,[3]평가!$B:$Z,MATCH(LEFT(P$2,2),[3]평가!$7:$7,0)-1,FALSE),"")</f>
        <v>35</v>
      </c>
      <c r="Q24" s="33">
        <f>IFERROR(VLOOKUP($B24,[4]평가!$B:$Z,MATCH(LEFT(Q$2,2),[4]평가!$7:$7,0)-1,FALSE),"")</f>
        <v>0</v>
      </c>
      <c r="R24" s="36">
        <f>IFERROR(VLOOKUP($B24,[4]평가!$B:$Z,MATCH(LEFT(R$2,2),[4]평가!$7:$7,0)-1,FALSE),"")</f>
        <v>81</v>
      </c>
      <c r="S24" s="39">
        <f>IFERROR(VLOOKUP($B24,[4]평가!$B:$Z,MATCH(LEFT(S$2,2),[4]평가!$7:$7,0)-1,FALSE),"")</f>
        <v>60</v>
      </c>
      <c r="T24" s="33">
        <f>IFERROR(VLOOKUP($B24,[5]평가!$B:$Z,MATCH(LEFT(T$2,2),[5]평가!$7:$7,0)-1,FALSE),"")</f>
        <v>0</v>
      </c>
      <c r="U24" s="36">
        <f>IFERROR(VLOOKUP($B24,[5]평가!$B:$Z,MATCH(LEFT(U$2,2),[5]평가!$7:$7,0)-1,FALSE),"")</f>
        <v>82</v>
      </c>
      <c r="V24" s="39">
        <f>IFERROR(VLOOKUP($B24,[5]평가!$B:$Z,MATCH(LEFT(V$2,2),[5]평가!$7:$7,0)-1,FALSE),"")</f>
        <v>37</v>
      </c>
      <c r="W24" s="33">
        <f>IFERROR(VLOOKUP($B24,대상!$B:$AD,MATCH(W$2,대상!$1:$1,0)-1,FALSE),"")</f>
        <v>0</v>
      </c>
      <c r="X24" s="20">
        <f>IF(ISBLANK(B24),"",T$1-COUNTIF(H24:V24,"회피"))</f>
        <v>5</v>
      </c>
      <c r="Y24" s="21">
        <f>IF($T$1=X24,(SUM(I24,L24,O24,R24,U24)-MIN(I24,L24,O24,R24,U24)-MAX(I24,L24,O24,R24,U24))/($T$1-2),SUM(I24,L24,O24,R24,U24/X24))</f>
        <v>82.666666666666671</v>
      </c>
      <c r="Z24" s="40">
        <f>IFERROR(VLOOKUP($B24,대상!$B:$AD,MATCH(Z$2,대상!$1:$1,0)-1,FALSE),0)</f>
        <v>0</v>
      </c>
      <c r="AA24" s="41">
        <f>IFERROR(IF(W24="면제","100"+Z24,Y24+Z24),"")</f>
        <v>82.666666666666671</v>
      </c>
      <c r="AB24" s="35" t="str">
        <f>IF(OR(W24="면제",N(Y24)=0),"",IF(AA24&lt;60,"과락",""))</f>
        <v/>
      </c>
      <c r="AC24" s="54">
        <f>IF(N(AA24)=0,"",RANK(AA24,AA$3:AA$202))</f>
        <v>20</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①캐리터기반의 사업을 커뮤니케이션기반사업으로 확장하기위한 시장의 니즈분석에 대한 객관적 데이터 확보와 검증의 선재적 검증 필요함. _x000D_②고객 확보 및 시장진입 가능성은 높은 아이템으로 보임. 중장기적 지속성장을 위한 생존율 제고 방안은 필요해 보임 _x000D_③시장 내 유사 서비스가 다수 포진해 있음에도 불구하고, 타겟 시장과 수익 모델을 명확히 설정하여 실질적인 수익 창출 및 사업화 가능성을 높게 평가했음.  다만, 캐릭터 챗 등 경쟁이 치열한 분야인 만큼 기존 플랫폼과 차별화되는 독보적인 기능이나 사용자 경험(UX)을 구체화하여 경쟁 우위를 점할 필요가 있음. _x000D_④캐릭터챗 서비스에 소셜 기능을 결합하여 사용자가 직접 캐릭터를 만들고 성장시키고 공유하며 수익화 할수 있는 IP 창작 플랫폼 기획단계이며 특화부분, 기술력 입증 평가하기 위한 경쟁자분석과 벤치마킹이 부족하며 수익에 대한 구체적 보완이 필요함 _x000D_⑤아이템의 시장 분석을 통한 문제점 도출과 고도화 방안을 제시하고 있름. 사업화 확대를 위한 차별화 전략은이 다소 구체성이 부족해 보임.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142</v>
      </c>
      <c r="B25" s="2">
        <v>20419176</v>
      </c>
      <c r="C25" s="38" t="str">
        <f>IFERROR(VLOOKUP($B25,대상!$B:$AC,MATCH(C$2,대상!$1:$1,0)-1,FALSE),"")</f>
        <v>지역기반</v>
      </c>
      <c r="D25" s="38" t="str">
        <f>IFERROR(VLOOKUP($B25,대상!$B:$AC,MATCH(D$2,대상!$1:$1,0)-1,FALSE),"")</f>
        <v>박승주</v>
      </c>
      <c r="E25" s="36" t="str">
        <f>IFERROR(VLOOKUP($B25,대상!$B:$AC,MATCH(E$2,대상!$1:$1,0)-1,FALSE),"")</f>
        <v>정보ㆍ통신3</v>
      </c>
      <c r="F25" s="38" t="str">
        <f>IFERROR(VLOOKUP($B25,대상!$B:$AC,MATCH(F$2,대상!$1:$1,0)-1,FALSE),"")</f>
        <v>AI 엔진 기반 B2B 거래데이터 자동 변환 및 API 자동 매핑 솔루션</v>
      </c>
      <c r="G25" s="38" t="str">
        <f>IFERROR(VLOOKUP($B25,대상!$B:$AC,MATCH(G$2,대상!$1:$1,0)-1,FALSE),"")</f>
        <v/>
      </c>
      <c r="H25" s="33">
        <f>IFERROR(VLOOKUP($B25,[1]평가!$B:$Z,MATCH(LEFT(H$2,2),[1]평가!$7:$7,0)-1,FALSE),"")</f>
        <v>0</v>
      </c>
      <c r="I25" s="36">
        <f>IFERROR(VLOOKUP($B25,[1]평가!$B:$Z,MATCH(LEFT(I$2,2),[1]평가!$7:$7,0)-1,FALSE),"")</f>
        <v>76</v>
      </c>
      <c r="J25" s="36">
        <f>IFERROR(VLOOKUP($B25,[1]평가!$B:$Z,MATCH(LEFT(J$2,2),[1]평가!$7:$7,0)-1,FALSE),"")</f>
        <v>50</v>
      </c>
      <c r="K25" s="33">
        <f>IFERROR(VLOOKUP($B25,[2]평가!$B:$Z,MATCH(LEFT(K$2,2),[2]평가!$7:$7,0)-1,FALSE),"")</f>
        <v>0</v>
      </c>
      <c r="L25" s="36">
        <f>IFERROR(VLOOKUP($B25,[2]평가!$B:$Z,MATCH(LEFT(L$2,2),[2]평가!$7:$7,0)-1,FALSE),"")</f>
        <v>80</v>
      </c>
      <c r="M25" s="39">
        <f>IFERROR(VLOOKUP($B25,[2]평가!$B:$Z,MATCH(LEFT(M$2,2),[2]평가!$7:$7,0)-1,FALSE),"")</f>
        <v>47</v>
      </c>
      <c r="N25" s="33">
        <f>IFERROR(VLOOKUP($B25,[3]평가!$B:$Z,MATCH(LEFT(N$2,2),[3]평가!$7:$7,0)-1,FALSE),"")</f>
        <v>0</v>
      </c>
      <c r="O25" s="36">
        <f>IFERROR(VLOOKUP($B25,[3]평가!$B:$Z,MATCH(LEFT(O$2,2),[3]평가!$7:$7,0)-1,FALSE),"")</f>
        <v>79</v>
      </c>
      <c r="P25" s="39">
        <f>IFERROR(VLOOKUP($B25,[3]평가!$B:$Z,MATCH(LEFT(P$2,2),[3]평가!$7:$7,0)-1,FALSE),"")</f>
        <v>61</v>
      </c>
      <c r="Q25" s="33">
        <f>IFERROR(VLOOKUP($B25,[4]평가!$B:$Z,MATCH(LEFT(Q$2,2),[4]평가!$7:$7,0)-1,FALSE),"")</f>
        <v>0</v>
      </c>
      <c r="R25" s="36">
        <f>IFERROR(VLOOKUP($B25,[4]평가!$B:$Z,MATCH(LEFT(R$2,2),[4]평가!$7:$7,0)-1,FALSE),"")</f>
        <v>89</v>
      </c>
      <c r="S25" s="39">
        <f>IFERROR(VLOOKUP($B25,[4]평가!$B:$Z,MATCH(LEFT(S$2,2),[4]평가!$7:$7,0)-1,FALSE),"")</f>
        <v>11</v>
      </c>
      <c r="T25" s="33">
        <f>IFERROR(VLOOKUP($B25,[5]평가!$B:$Z,MATCH(LEFT(T$2,2),[5]평가!$7:$7,0)-1,FALSE),"")</f>
        <v>0</v>
      </c>
      <c r="U25" s="36">
        <f>IFERROR(VLOOKUP($B25,[5]평가!$B:$Z,MATCH(LEFT(U$2,2),[5]평가!$7:$7,0)-1,FALSE),"")</f>
        <v>88</v>
      </c>
      <c r="V25" s="39">
        <f>IFERROR(VLOOKUP($B25,[5]평가!$B:$Z,MATCH(LEFT(V$2,2),[5]평가!$7:$7,0)-1,FALSE),"")</f>
        <v>13</v>
      </c>
      <c r="W25" s="33">
        <f>IFERROR(VLOOKUP($B25,대상!$B:$AD,MATCH(W$2,대상!$1:$1,0)-1,FALSE),"")</f>
        <v>0</v>
      </c>
      <c r="X25" s="20">
        <f>IF(ISBLANK(B25),"",T$1-COUNTIF(H25:V25,"회피"))</f>
        <v>5</v>
      </c>
      <c r="Y25" s="21">
        <f>IF($T$1=X25,(SUM(I25,L25,O25,R25,U25)-MIN(I25,L25,O25,R25,U25)-MAX(I25,L25,O25,R25,U25))/($T$1-2),SUM(I25,L25,O25,R25,U25/X25))</f>
        <v>82.333333333333329</v>
      </c>
      <c r="Z25" s="40">
        <f>IFERROR(VLOOKUP($B25,대상!$B:$AD,MATCH(Z$2,대상!$1:$1,0)-1,FALSE),0)</f>
        <v>0</v>
      </c>
      <c r="AA25" s="41">
        <f>IFERROR(IF(W25="면제","100"+Z25,Y25+Z25),"")</f>
        <v>82.333333333333329</v>
      </c>
      <c r="AB25" s="35" t="str">
        <f>IF(OR(W25="면제",N(Y25)=0),"",IF(AA25&lt;60,"과락",""))</f>
        <v/>
      </c>
      <c r="AC25" s="54">
        <f>IF(N(AA25)=0,"",RANK(AA25,AA$3:AA$202))</f>
        <v>23</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①유사경쟁서비스와의 차별화 요소를 지속발굴하고 고객확장 및 버티컬 시장 확장위한 마케팅전략 구체화 요망함 _x000D_②기술개발 정도 및 시장 타겟팅 및 포지셔닝 등에 있어서 적절하게 진행되고 있는 것으로 보임. 시장성 검증을 위한 mvp, cmp 등을 통한 다수의 실제 거래 등의 실적을 통한 자사 서비스의 시장성을 어필한 필요성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_x000D_④AI엔진 기반 B2B거래데이터 자동 변환 및 API자동 매핑 솔루션 기획단계이며 특화부분, 기술력 입증 평가하기 위한 경쟁자분석과 벤치마킹이 부족하며 수익에 대한 구체적 보완이 필요함, 대표와 구성원의 역량이 뛰어나며 실증적 매출을 과제와 연동하여 실현하고 있으며 기술 고도화를 통한 성장이 기대됨 _x000D_⑤대표자와 직원의 전문성 및 역할은 비교적 명확하게 제시되어 있음. 기술 구현과 해와 판로 확대까지 추진계획의 완성도가 양호한 것으로 보임.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177</v>
      </c>
      <c r="B26" s="2">
        <v>20411962</v>
      </c>
      <c r="C26" s="38" t="str">
        <f>IFERROR(VLOOKUP($B26,대상!$B:$AC,MATCH(C$2,대상!$1:$1,0)-1,FALSE),"")</f>
        <v>지역기반</v>
      </c>
      <c r="D26" s="38" t="str">
        <f>IFERROR(VLOOKUP($B26,대상!$B:$AC,MATCH(D$2,대상!$1:$1,0)-1,FALSE),"")</f>
        <v>김선주</v>
      </c>
      <c r="E26" s="36" t="str">
        <f>IFERROR(VLOOKUP($B26,대상!$B:$AC,MATCH(E$2,대상!$1:$1,0)-1,FALSE),"")</f>
        <v>정보ㆍ통신3</v>
      </c>
      <c r="F26" s="38" t="str">
        <f>IFERROR(VLOOKUP($B26,대상!$B:$AC,MATCH(F$2,대상!$1:$1,0)-1,FALSE),"")</f>
        <v>다이내믹 프라이싱 및 JTT 엔진 기반의 골프 티타임 RWA 트레이딩 플랫폼, ‘티스닥(TeeSDAQ)’</v>
      </c>
      <c r="G26" s="38" t="str">
        <f>IFERROR(VLOOKUP($B26,대상!$B:$AC,MATCH(G$2,대상!$1:$1,0)-1,FALSE),"")</f>
        <v/>
      </c>
      <c r="H26" s="33">
        <f>IFERROR(VLOOKUP($B26,[1]평가!$B:$Z,MATCH(LEFT(H$2,2),[1]평가!$7:$7,0)-1,FALSE),"")</f>
        <v>0</v>
      </c>
      <c r="I26" s="36">
        <f>IFERROR(VLOOKUP($B26,[1]평가!$B:$Z,MATCH(LEFT(I$2,2),[1]평가!$7:$7,0)-1,FALSE),"")</f>
        <v>74</v>
      </c>
      <c r="J26" s="36">
        <f>IFERROR(VLOOKUP($B26,[1]평가!$B:$Z,MATCH(LEFT(J$2,2),[1]평가!$7:$7,0)-1,FALSE),"")</f>
        <v>63</v>
      </c>
      <c r="K26" s="33">
        <f>IFERROR(VLOOKUP($B26,[2]평가!$B:$Z,MATCH(LEFT(K$2,2),[2]평가!$7:$7,0)-1,FALSE),"")</f>
        <v>0</v>
      </c>
      <c r="L26" s="36">
        <f>IFERROR(VLOOKUP($B26,[2]평가!$B:$Z,MATCH(LEFT(L$2,2),[2]평가!$7:$7,0)-1,FALSE),"")</f>
        <v>86</v>
      </c>
      <c r="M26" s="39">
        <f>IFERROR(VLOOKUP($B26,[2]평가!$B:$Z,MATCH(LEFT(M$2,2),[2]평가!$7:$7,0)-1,FALSE),"")</f>
        <v>18</v>
      </c>
      <c r="N26" s="33">
        <f>IFERROR(VLOOKUP($B26,[3]평가!$B:$Z,MATCH(LEFT(N$2,2),[3]평가!$7:$7,0)-1,FALSE),"")</f>
        <v>0</v>
      </c>
      <c r="O26" s="36">
        <f>IFERROR(VLOOKUP($B26,[3]평가!$B:$Z,MATCH(LEFT(O$2,2),[3]평가!$7:$7,0)-1,FALSE),"")</f>
        <v>89</v>
      </c>
      <c r="P26" s="39">
        <f>IFERROR(VLOOKUP($B26,[3]평가!$B:$Z,MATCH(LEFT(P$2,2),[3]평가!$7:$7,0)-1,FALSE),"")</f>
        <v>11</v>
      </c>
      <c r="Q26" s="33">
        <f>IFERROR(VLOOKUP($B26,[4]평가!$B:$Z,MATCH(LEFT(Q$2,2),[4]평가!$7:$7,0)-1,FALSE),"")</f>
        <v>0</v>
      </c>
      <c r="R26" s="36">
        <f>IFERROR(VLOOKUP($B26,[4]평가!$B:$Z,MATCH(LEFT(R$2,2),[4]평가!$7:$7,0)-1,FALSE),"")</f>
        <v>75</v>
      </c>
      <c r="S26" s="39">
        <f>IFERROR(VLOOKUP($B26,[4]평가!$B:$Z,MATCH(LEFT(S$2,2),[4]평가!$7:$7,0)-1,FALSE),"")</f>
        <v>106</v>
      </c>
      <c r="T26" s="33">
        <f>IFERROR(VLOOKUP($B26,[5]평가!$B:$Z,MATCH(LEFT(T$2,2),[5]평가!$7:$7,0)-1,FALSE),"")</f>
        <v>0</v>
      </c>
      <c r="U26" s="36">
        <f>IFERROR(VLOOKUP($B26,[5]평가!$B:$Z,MATCH(LEFT(U$2,2),[5]평가!$7:$7,0)-1,FALSE),"")</f>
        <v>86</v>
      </c>
      <c r="V26" s="39">
        <f>IFERROR(VLOOKUP($B26,[5]평가!$B:$Z,MATCH(LEFT(V$2,2),[5]평가!$7:$7,0)-1,FALSE),"")</f>
        <v>20</v>
      </c>
      <c r="W26" s="33">
        <f>IFERROR(VLOOKUP($B26,대상!$B:$AD,MATCH(W$2,대상!$1:$1,0)-1,FALSE),"")</f>
        <v>0</v>
      </c>
      <c r="X26" s="20">
        <f>IF(ISBLANK(B26),"",T$1-COUNTIF(H26:V26,"회피"))</f>
        <v>5</v>
      </c>
      <c r="Y26" s="21">
        <f>IF($T$1=X26,(SUM(I26,L26,O26,R26,U26)-MIN(I26,L26,O26,R26,U26)-MAX(I26,L26,O26,R26,U26))/($T$1-2),SUM(I26,L26,O26,R26,U26/X26))</f>
        <v>82.333333333333329</v>
      </c>
      <c r="Z26" s="40">
        <f>IFERROR(VLOOKUP($B26,대상!$B:$AD,MATCH(Z$2,대상!$1:$1,0)-1,FALSE),0)</f>
        <v>0</v>
      </c>
      <c r="AA26" s="41">
        <f>IFERROR(IF(W26="면제","100"+Z26,Y26+Z26),"")</f>
        <v>82.333333333333329</v>
      </c>
      <c r="AB26" s="35" t="str">
        <f>IF(OR(W26="면제",N(Y26)=0),"",IF(AA26&lt;60,"과락",""))</f>
        <v/>
      </c>
      <c r="AC26" s="54">
        <f>IF(N(AA26)=0,"",RANK(AA26,AA$3:AA$202))</f>
        <v>23</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①기존시장의 유사서비스에 대한 서비스관점의 차별화 경쟁력요소 발굴과 초기고객 확보위한 구체적 마케팅번략 수립 필요함 _x000D_②모바일앱 상용화 및 매출 창출 중으로 시장진입에는 성공한듯 보임. 보다 세부적인 중장기 전략에 대한 로드맵 수립을 통해 지속가능성을 보여주면 좋을 것임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_x000D_④다이내믹 프라이싱 및 JTT엔진 기반의 골프 티타임 RWA트레이딩 플랫폼 기획단계이며 특화부분, 기술력 입증 평가하기 위한 경쟁자분석과 벤치마킹이 부족하며 수익에 대한 구체적 보완이 필요함, 2022년 데이터 기반인데 현재는 골프산업에서 젊은층 이탈로 티타임에 대한 중요도가 하락하였기에 피봇이 필요함 스윙닥터의 상용 및 고도화가 필요함  _x000D_⑤창업 아이템의 수익모델이 객관적이고 구체적으로 제시되어 있으며 엔진 최적화를 위한 인적 확대를 제시하고 있음 . 협약 기간내 15억 매출과 추가 고용 5명을 계획하고 있음.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198</v>
      </c>
      <c r="B27" s="2">
        <v>20424102</v>
      </c>
      <c r="C27" s="38" t="str">
        <f>IFERROR(VLOOKUP($B27,대상!$B:$AC,MATCH(C$2,대상!$1:$1,0)-1,FALSE),"")</f>
        <v>지역기반</v>
      </c>
      <c r="D27" s="38" t="str">
        <f>IFERROR(VLOOKUP($B27,대상!$B:$AC,MATCH(D$2,대상!$1:$1,0)-1,FALSE),"")</f>
        <v>이동규</v>
      </c>
      <c r="E27" s="36" t="str">
        <f>IFERROR(VLOOKUP($B27,대상!$B:$AC,MATCH(E$2,대상!$1:$1,0)-1,FALSE),"")</f>
        <v>정보ㆍ통신3</v>
      </c>
      <c r="F27" s="38" t="str">
        <f>IFERROR(VLOOKUP($B27,대상!$B:$AC,MATCH(F$2,대상!$1:$1,0)-1,FALSE),"")</f>
        <v>센서 데이터 기반 배설 상태 자동기록 및 AI 판단 시스템 개발</v>
      </c>
      <c r="G27" s="38" t="str">
        <f>IFERROR(VLOOKUP($B27,대상!$B:$AC,MATCH(G$2,대상!$1:$1,0)-1,FALSE),"")</f>
        <v/>
      </c>
      <c r="H27" s="33">
        <f>IFERROR(VLOOKUP($B27,[1]평가!$B:$Z,MATCH(LEFT(H$2,2),[1]평가!$7:$7,0)-1,FALSE),"")</f>
        <v>0</v>
      </c>
      <c r="I27" s="36">
        <f>IFERROR(VLOOKUP($B27,[1]평가!$B:$Z,MATCH(LEFT(I$2,2),[1]평가!$7:$7,0)-1,FALSE),"")</f>
        <v>73</v>
      </c>
      <c r="J27" s="36">
        <f>IFERROR(VLOOKUP($B27,[1]평가!$B:$Z,MATCH(LEFT(J$2,2),[1]평가!$7:$7,0)-1,FALSE),"")</f>
        <v>70</v>
      </c>
      <c r="K27" s="33">
        <f>IFERROR(VLOOKUP($B27,[2]평가!$B:$Z,MATCH(LEFT(K$2,2),[2]평가!$7:$7,0)-1,FALSE),"")</f>
        <v>0</v>
      </c>
      <c r="L27" s="36">
        <f>IFERROR(VLOOKUP($B27,[2]평가!$B:$Z,MATCH(LEFT(L$2,2),[2]평가!$7:$7,0)-1,FALSE),"")</f>
        <v>82</v>
      </c>
      <c r="M27" s="39">
        <f>IFERROR(VLOOKUP($B27,[2]평가!$B:$Z,MATCH(LEFT(M$2,2),[2]평가!$7:$7,0)-1,FALSE),"")</f>
        <v>39</v>
      </c>
      <c r="N27" s="33">
        <f>IFERROR(VLOOKUP($B27,[3]평가!$B:$Z,MATCH(LEFT(N$2,2),[3]평가!$7:$7,0)-1,FALSE),"")</f>
        <v>0</v>
      </c>
      <c r="O27" s="36">
        <f>IFERROR(VLOOKUP($B27,[3]평가!$B:$Z,MATCH(LEFT(O$2,2),[3]평가!$7:$7,0)-1,FALSE),"")</f>
        <v>86</v>
      </c>
      <c r="P27" s="39">
        <f>IFERROR(VLOOKUP($B27,[3]평가!$B:$Z,MATCH(LEFT(P$2,2),[3]평가!$7:$7,0)-1,FALSE),"")</f>
        <v>32</v>
      </c>
      <c r="Q27" s="33">
        <f>IFERROR(VLOOKUP($B27,[4]평가!$B:$Z,MATCH(LEFT(Q$2,2),[4]평가!$7:$7,0)-1,FALSE),"")</f>
        <v>0</v>
      </c>
      <c r="R27" s="36">
        <f>IFERROR(VLOOKUP($B27,[4]평가!$B:$Z,MATCH(LEFT(R$2,2),[4]평가!$7:$7,0)-1,FALSE),"")</f>
        <v>79</v>
      </c>
      <c r="S27" s="39">
        <f>IFERROR(VLOOKUP($B27,[4]평가!$B:$Z,MATCH(LEFT(S$2,2),[4]평가!$7:$7,0)-1,FALSE),"")</f>
        <v>72</v>
      </c>
      <c r="T27" s="33">
        <f>IFERROR(VLOOKUP($B27,[5]평가!$B:$Z,MATCH(LEFT(T$2,2),[5]평가!$7:$7,0)-1,FALSE),"")</f>
        <v>0</v>
      </c>
      <c r="U27" s="36">
        <f>IFERROR(VLOOKUP($B27,[5]평가!$B:$Z,MATCH(LEFT(U$2,2),[5]평가!$7:$7,0)-1,FALSE),"")</f>
        <v>93</v>
      </c>
      <c r="V27" s="39">
        <f>IFERROR(VLOOKUP($B27,[5]평가!$B:$Z,MATCH(LEFT(V$2,2),[5]평가!$7:$7,0)-1,FALSE),"")</f>
        <v>2</v>
      </c>
      <c r="W27" s="33">
        <f>IFERROR(VLOOKUP($B27,대상!$B:$AD,MATCH(W$2,대상!$1:$1,0)-1,FALSE),"")</f>
        <v>0</v>
      </c>
      <c r="X27" s="20">
        <f>IF(ISBLANK(B27),"",T$1-COUNTIF(H27:V27,"회피"))</f>
        <v>5</v>
      </c>
      <c r="Y27" s="21">
        <f>IF($T$1=X27,(SUM(I27,L27,O27,R27,U27)-MIN(I27,L27,O27,R27,U27)-MAX(I27,L27,O27,R27,U27))/($T$1-2),SUM(I27,L27,O27,R27,U27/X27))</f>
        <v>82.333333333333329</v>
      </c>
      <c r="Z27" s="40">
        <f>IFERROR(VLOOKUP($B27,대상!$B:$AD,MATCH(Z$2,대상!$1:$1,0)-1,FALSE),0)</f>
        <v>0</v>
      </c>
      <c r="AA27" s="41">
        <f>IFERROR(IF(W27="면제","100"+Z27,Y27+Z27),"")</f>
        <v>82.333333333333329</v>
      </c>
      <c r="AB27" s="35" t="str">
        <f>IF(OR(W27="면제",N(Y27)=0),"",IF(AA27&lt;60,"과락",""))</f>
        <v/>
      </c>
      <c r="AC27" s="54">
        <f>IF(N(AA27)=0,"",RANK(AA27,AA$3:AA$202))</f>
        <v>23</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①기존 스마트 기저귀시장에서의 메이저 기업들과의 차별화 마케팅 포인트를 분명히하여 개발로드맵 수립필요.국외의 P&amp;G,Ontex,Essity 그리고 국내의 에스디센스 등과의 경쟁력 비교분석이 필요함. _x000D_②AI 기술 개발 및 적용에 대한 내용 및 목표시장에 진입하는 세부 전략, 연도별 매출 및 고객 확보 계획에 대해 근거치를 제시할 필요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_x000D_④요양자 대상 AI기반 배설 상태 판단 및 자동기록 통합 시스템 기획단계이며 특화부분, 기술력 입증 평가하기 위한 경쟁자분석과 벤치마킹이 부족하며 수익에 대한 구체적 보완이 필요함 _x000D_⑤아이템과 관련하여 목표시장의 반응을 통해 시장진입은 일부 확인되었음. 다만 본격 성장을 위한 내부 역량 및 사업화 전략 방안 제시가 되어 있음.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199</v>
      </c>
      <c r="B28" s="2">
        <v>20414935</v>
      </c>
      <c r="C28" s="38" t="str">
        <f>IFERROR(VLOOKUP($B28,대상!$B:$AC,MATCH(C$2,대상!$1:$1,0)-1,FALSE),"")</f>
        <v>지역기반</v>
      </c>
      <c r="D28" s="38" t="str">
        <f>IFERROR(VLOOKUP($B28,대상!$B:$AC,MATCH(D$2,대상!$1:$1,0)-1,FALSE),"")</f>
        <v>김도건</v>
      </c>
      <c r="E28" s="36" t="str">
        <f>IFERROR(VLOOKUP($B28,대상!$B:$AC,MATCH(E$2,대상!$1:$1,0)-1,FALSE),"")</f>
        <v>정보ㆍ통신3</v>
      </c>
      <c r="F28" s="38" t="str">
        <f>IFERROR(VLOOKUP($B28,대상!$B:$AC,MATCH(F$2,대상!$1:$1,0)-1,FALSE),"")</f>
        <v>AI 기반 간호인력 커리어 플랫폼 및 병원 HR SaaS 솔루션</v>
      </c>
      <c r="G28" s="38" t="str">
        <f>IFERROR(VLOOKUP($B28,대상!$B:$AC,MATCH(G$2,대상!$1:$1,0)-1,FALSE),"")</f>
        <v/>
      </c>
      <c r="H28" s="33">
        <f>IFERROR(VLOOKUP($B28,[1]평가!$B:$Z,MATCH(LEFT(H$2,2),[1]평가!$7:$7,0)-1,FALSE),"")</f>
        <v>0</v>
      </c>
      <c r="I28" s="36">
        <f>IFERROR(VLOOKUP($B28,[1]평가!$B:$Z,MATCH(LEFT(I$2,2),[1]평가!$7:$7,0)-1,FALSE),"")</f>
        <v>85</v>
      </c>
      <c r="J28" s="36">
        <f>IFERROR(VLOOKUP($B28,[1]평가!$B:$Z,MATCH(LEFT(J$2,2),[1]평가!$7:$7,0)-1,FALSE),"")</f>
        <v>19</v>
      </c>
      <c r="K28" s="33">
        <f>IFERROR(VLOOKUP($B28,[2]평가!$B:$Z,MATCH(LEFT(K$2,2),[2]평가!$7:$7,0)-1,FALSE),"")</f>
        <v>0</v>
      </c>
      <c r="L28" s="36">
        <f>IFERROR(VLOOKUP($B28,[2]평가!$B:$Z,MATCH(LEFT(L$2,2),[2]평가!$7:$7,0)-1,FALSE),"")</f>
        <v>87</v>
      </c>
      <c r="M28" s="39">
        <f>IFERROR(VLOOKUP($B28,[2]평가!$B:$Z,MATCH(LEFT(M$2,2),[2]평가!$7:$7,0)-1,FALSE),"")</f>
        <v>12</v>
      </c>
      <c r="N28" s="33">
        <f>IFERROR(VLOOKUP($B28,[3]평가!$B:$Z,MATCH(LEFT(N$2,2),[3]평가!$7:$7,0)-1,FALSE),"")</f>
        <v>0</v>
      </c>
      <c r="O28" s="36">
        <f>IFERROR(VLOOKUP($B28,[3]평가!$B:$Z,MATCH(LEFT(O$2,2),[3]평가!$7:$7,0)-1,FALSE),"")</f>
        <v>79</v>
      </c>
      <c r="P28" s="39">
        <f>IFERROR(VLOOKUP($B28,[3]평가!$B:$Z,MATCH(LEFT(P$2,2),[3]평가!$7:$7,0)-1,FALSE),"")</f>
        <v>61</v>
      </c>
      <c r="Q28" s="33">
        <f>IFERROR(VLOOKUP($B28,[4]평가!$B:$Z,MATCH(LEFT(Q$2,2),[4]평가!$7:$7,0)-1,FALSE),"")</f>
        <v>0</v>
      </c>
      <c r="R28" s="36">
        <f>IFERROR(VLOOKUP($B28,[4]평가!$B:$Z,MATCH(LEFT(R$2,2),[4]평가!$7:$7,0)-1,FALSE),"")</f>
        <v>71</v>
      </c>
      <c r="S28" s="39">
        <f>IFERROR(VLOOKUP($B28,[4]평가!$B:$Z,MATCH(LEFT(S$2,2),[4]평가!$7:$7,0)-1,FALSE),"")</f>
        <v>142</v>
      </c>
      <c r="T28" s="33">
        <f>IFERROR(VLOOKUP($B28,[5]평가!$B:$Z,MATCH(LEFT(T$2,2),[5]평가!$7:$7,0)-1,FALSE),"")</f>
        <v>0</v>
      </c>
      <c r="U28" s="36">
        <f>IFERROR(VLOOKUP($B28,[5]평가!$B:$Z,MATCH(LEFT(U$2,2),[5]평가!$7:$7,0)-1,FALSE),"")</f>
        <v>83</v>
      </c>
      <c r="V28" s="39">
        <f>IFERROR(VLOOKUP($B28,[5]평가!$B:$Z,MATCH(LEFT(V$2,2),[5]평가!$7:$7,0)-1,FALSE),"")</f>
        <v>32</v>
      </c>
      <c r="W28" s="33">
        <f>IFERROR(VLOOKUP($B28,대상!$B:$AD,MATCH(W$2,대상!$1:$1,0)-1,FALSE),"")</f>
        <v>0</v>
      </c>
      <c r="X28" s="20">
        <f>IF(ISBLANK(B28),"",T$1-COUNTIF(H28:V28,"회피"))</f>
        <v>5</v>
      </c>
      <c r="Y28" s="21">
        <f>IF($T$1=X28,(SUM(I28,L28,O28,R28,U28)-MIN(I28,L28,O28,R28,U28)-MAX(I28,L28,O28,R28,U28))/($T$1-2),SUM(I28,L28,O28,R28,U28/X28))</f>
        <v>82.333333333333329</v>
      </c>
      <c r="Z28" s="40">
        <f>IFERROR(VLOOKUP($B28,대상!$B:$AD,MATCH(Z$2,대상!$1:$1,0)-1,FALSE),0)</f>
        <v>0</v>
      </c>
      <c r="AA28" s="41">
        <f>IFERROR(IF(W28="면제","100"+Z28,Y28+Z28),"")</f>
        <v>82.333333333333329</v>
      </c>
      <c r="AB28" s="35" t="str">
        <f>IF(OR(W28="면제",N(Y28)=0),"",IF(AA28&lt;60,"과락",""))</f>
        <v/>
      </c>
      <c r="AC28" s="54">
        <f>IF(N(AA28)=0,"",RANK(AA28,AA$3:AA$202))</f>
        <v>23</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①빠른 MVP완성으로 시장의 피드백을 반영하고 시장의 변화 및 요구를반영한 서비스로드맵 수립 및 추진 필요 _x000D_②창업자의 관련 시장에서의 전문성과 이해도가 높음. 경쟁사 분석을 통한 자사의 포지셔닝을 명확하게 가져가고 있음. 기술개발 및 서비스 구현에 대한 구체적인 내용은 다소 부족함. 수익모델 고도화도 필요해 보임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 기반 간호인력 커리어 플랫폼 기획단계이며 특화부분, 기술력 입증 평가하기 위한 경쟁자분석과 벤치마킹이 부족하며 수익에 대한 구체적 보완이 필요함, 업무의 역할이 비영리부분들이 상당하여 시장 수익모델과 역할에 대한 피봇이 필요함 _x000D_⑤대표자의 관련 경험과 전문성은 일부 확인할 수 있음. 사업화를 다각화 할 수 있는 차별화 개발 전략과  인적 구성은 다소 부족해 보임.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99</v>
      </c>
      <c r="B29" s="2">
        <v>20408201</v>
      </c>
      <c r="C29" s="38" t="str">
        <f>IFERROR(VLOOKUP($B29,대상!$B:$AC,MATCH(C$2,대상!$1:$1,0)-1,FALSE),"")</f>
        <v>지역기반</v>
      </c>
      <c r="D29" s="38" t="str">
        <f>IFERROR(VLOOKUP($B29,대상!$B:$AC,MATCH(D$2,대상!$1:$1,0)-1,FALSE),"")</f>
        <v>김대우</v>
      </c>
      <c r="E29" s="36" t="str">
        <f>IFERROR(VLOOKUP($B29,대상!$B:$AC,MATCH(E$2,대상!$1:$1,0)-1,FALSE),"")</f>
        <v>정보ㆍ통신3</v>
      </c>
      <c r="F29" s="38" t="str">
        <f>IFERROR(VLOOKUP($B29,대상!$B:$AC,MATCH(F$2,대상!$1:$1,0)-1,FALSE),"")</f>
        <v>AI 추천 특허 기반 소비자 요청형 골프 레슨 매칭 플랫폼 “스승님”</v>
      </c>
      <c r="G29" s="38" t="str">
        <f>IFERROR(VLOOKUP($B29,대상!$B:$AC,MATCH(G$2,대상!$1:$1,0)-1,FALSE),"")</f>
        <v/>
      </c>
      <c r="H29" s="33">
        <f>IFERROR(VLOOKUP($B29,[1]평가!$B:$Z,MATCH(LEFT(H$2,2),[1]평가!$7:$7,0)-1,FALSE),"")</f>
        <v>0</v>
      </c>
      <c r="I29" s="36">
        <f>IFERROR(VLOOKUP($B29,[1]평가!$B:$Z,MATCH(LEFT(I$2,2),[1]평가!$7:$7,0)-1,FALSE),"")</f>
        <v>61</v>
      </c>
      <c r="J29" s="36">
        <f>IFERROR(VLOOKUP($B29,[1]평가!$B:$Z,MATCH(LEFT(J$2,2),[1]평가!$7:$7,0)-1,FALSE),"")</f>
        <v>196</v>
      </c>
      <c r="K29" s="33">
        <f>IFERROR(VLOOKUP($B29,[2]평가!$B:$Z,MATCH(LEFT(K$2,2),[2]평가!$7:$7,0)-1,FALSE),"")</f>
        <v>0</v>
      </c>
      <c r="L29" s="36">
        <f>IFERROR(VLOOKUP($B29,[2]평가!$B:$Z,MATCH(LEFT(L$2,2),[2]평가!$7:$7,0)-1,FALSE),"")</f>
        <v>86</v>
      </c>
      <c r="M29" s="39">
        <f>IFERROR(VLOOKUP($B29,[2]평가!$B:$Z,MATCH(LEFT(M$2,2),[2]평가!$7:$7,0)-1,FALSE),"")</f>
        <v>11</v>
      </c>
      <c r="N29" s="33">
        <f>IFERROR(VLOOKUP($B29,[3]평가!$B:$Z,MATCH(LEFT(N$2,2),[3]평가!$7:$7,0)-1,FALSE),"")</f>
        <v>0</v>
      </c>
      <c r="O29" s="36">
        <f>IFERROR(VLOOKUP($B29,[3]평가!$B:$Z,MATCH(LEFT(O$2,2),[3]평가!$7:$7,0)-1,FALSE),"")</f>
        <v>76</v>
      </c>
      <c r="P29" s="39">
        <f>IFERROR(VLOOKUP($B29,[3]평가!$B:$Z,MATCH(LEFT(P$2,2),[3]평가!$7:$7,0)-1,FALSE),"")</f>
        <v>114</v>
      </c>
      <c r="Q29" s="33">
        <f>IFERROR(VLOOKUP($B29,[4]평가!$B:$Z,MATCH(LEFT(Q$2,2),[4]평가!$7:$7,0)-1,FALSE),"")</f>
        <v>0</v>
      </c>
      <c r="R29" s="36">
        <f>IFERROR(VLOOKUP($B29,[4]평가!$B:$Z,MATCH(LEFT(R$2,2),[4]평가!$7:$7,0)-1,FALSE),"")</f>
        <v>80</v>
      </c>
      <c r="S29" s="39">
        <f>IFERROR(VLOOKUP($B29,[4]평가!$B:$Z,MATCH(LEFT(S$2,2),[4]평가!$7:$7,0)-1,FALSE),"")</f>
        <v>54</v>
      </c>
      <c r="T29" s="33">
        <f>IFERROR(VLOOKUP($B29,[5]평가!$B:$Z,MATCH(LEFT(T$2,2),[5]평가!$7:$7,0)-1,FALSE),"")</f>
        <v>0</v>
      </c>
      <c r="U29" s="36">
        <f>IFERROR(VLOOKUP($B29,[5]평가!$B:$Z,MATCH(LEFT(U$2,2),[5]평가!$7:$7,0)-1,FALSE),"")</f>
        <v>84</v>
      </c>
      <c r="V29" s="39">
        <f>IFERROR(VLOOKUP($B29,[5]평가!$B:$Z,MATCH(LEFT(V$2,2),[5]평가!$7:$7,0)-1,FALSE),"")</f>
        <v>20</v>
      </c>
      <c r="W29" s="33">
        <f>IFERROR(VLOOKUP($B29,대상!$B:$AD,MATCH(W$2,대상!$1:$1,0)-1,FALSE),"")</f>
        <v>0</v>
      </c>
      <c r="X29" s="20">
        <f>IF(ISBLANK(B29),"",T$1-COUNTIF(H29:V29,"회피"))</f>
        <v>5</v>
      </c>
      <c r="Y29" s="21">
        <f>IF($T$1=X29,(SUM(I29,L29,O29,R29,U29)-MIN(I29,L29,O29,R29,U29)-MAX(I29,L29,O29,R29,U29))/($T$1-2),SUM(I29,L29,O29,R29,U29/X29))</f>
        <v>80</v>
      </c>
      <c r="Z29" s="40">
        <f>IFERROR(VLOOKUP($B29,대상!$B:$AD,MATCH(Z$2,대상!$1:$1,0)-1,FALSE),0)</f>
        <v>2</v>
      </c>
      <c r="AA29" s="41">
        <f>IFERROR(IF(W29="면제","100"+Z29,Y29+Z29),"")</f>
        <v>82</v>
      </c>
      <c r="AB29" s="35" t="str">
        <f>IF(OR(W29="면제",N(Y29)=0),"",IF(AA29&lt;60,"과락",""))</f>
        <v/>
      </c>
      <c r="AC29" s="54">
        <f>IF(N(AA29)=0,"",RANK(AA29,AA$3:AA$202))</f>
        <v>27</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①기존 유사 서비스의 실패사례를 면밀히 분석하여 본서비스의 개발 로드맵에 반영해주기 바람. _x000D_②mvp 개발 후 Poc 진행중이며 매칭 성사률 및 전환률 기반 테스트 진행중임. 시장성을 높이기 위한 고객 확대 전략이 보강되면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소비자 요청형 골프레슨 매칭 플랫폼 기획단계이며 특화부분, 기술력 입증 평가하기 위한 경쟁자분석과 벤치마킹이 부족하며 수익에 대한 구체적 보완이 필요함 _x000D_⑤아이템의 핵심 기능과 활용방안에 대해 제시가 되어 있어 전반적으로 시장 적용 가능성은 확인이 됨. 매칭 정확도를 높이기 위한 데이터 수집(회원 확대) 방안의 구체성이 다소 부족해 보임.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110</v>
      </c>
      <c r="B30" s="2">
        <v>20401622</v>
      </c>
      <c r="C30" s="38" t="str">
        <f>IFERROR(VLOOKUP($B30,대상!$B:$AC,MATCH(C$2,대상!$1:$1,0)-1,FALSE),"")</f>
        <v>지역기반</v>
      </c>
      <c r="D30" s="38" t="str">
        <f>IFERROR(VLOOKUP($B30,대상!$B:$AC,MATCH(D$2,대상!$1:$1,0)-1,FALSE),"")</f>
        <v>윤동주</v>
      </c>
      <c r="E30" s="36" t="str">
        <f>IFERROR(VLOOKUP($B30,대상!$B:$AC,MATCH(E$2,대상!$1:$1,0)-1,FALSE),"")</f>
        <v>정보ㆍ통신3</v>
      </c>
      <c r="F30" s="38" t="str">
        <f>IFERROR(VLOOKUP($B30,대상!$B:$AC,MATCH(F$2,대상!$1:$1,0)-1,FALSE),"")</f>
        <v>공간·소비 빅데이터 기반 외식업 점포개발 시뮬레이션 생성형 AI엔진 '슈바툴'</v>
      </c>
      <c r="G30" s="38" t="str">
        <f>IFERROR(VLOOKUP($B30,대상!$B:$AC,MATCH(G$2,대상!$1:$1,0)-1,FALSE),"")</f>
        <v/>
      </c>
      <c r="H30" s="33">
        <f>IFERROR(VLOOKUP($B30,[1]평가!$B:$Z,MATCH(LEFT(H$2,2),[1]평가!$7:$7,0)-1,FALSE),"")</f>
        <v>0</v>
      </c>
      <c r="I30" s="36">
        <f>IFERROR(VLOOKUP($B30,[1]평가!$B:$Z,MATCH(LEFT(I$2,2),[1]평가!$7:$7,0)-1,FALSE),"")</f>
        <v>72</v>
      </c>
      <c r="J30" s="36">
        <f>IFERROR(VLOOKUP($B30,[1]평가!$B:$Z,MATCH(LEFT(J$2,2),[1]평가!$7:$7,0)-1,FALSE),"")</f>
        <v>127</v>
      </c>
      <c r="K30" s="33">
        <f>IFERROR(VLOOKUP($B30,[2]평가!$B:$Z,MATCH(LEFT(K$2,2),[2]평가!$7:$7,0)-1,FALSE),"")</f>
        <v>0</v>
      </c>
      <c r="L30" s="36">
        <f>IFERROR(VLOOKUP($B30,[2]평가!$B:$Z,MATCH(LEFT(L$2,2),[2]평가!$7:$7,0)-1,FALSE),"")</f>
        <v>82</v>
      </c>
      <c r="M30" s="39">
        <f>IFERROR(VLOOKUP($B30,[2]평가!$B:$Z,MATCH(LEFT(M$2,2),[2]평가!$7:$7,0)-1,FALSE),"")</f>
        <v>39</v>
      </c>
      <c r="N30" s="33">
        <f>IFERROR(VLOOKUP($B30,[3]평가!$B:$Z,MATCH(LEFT(N$2,2),[3]평가!$7:$7,0)-1,FALSE),"")</f>
        <v>0</v>
      </c>
      <c r="O30" s="36">
        <f>IFERROR(VLOOKUP($B30,[3]평가!$B:$Z,MATCH(LEFT(O$2,2),[3]평가!$7:$7,0)-1,FALSE),"")</f>
        <v>83</v>
      </c>
      <c r="P30" s="39">
        <f>IFERROR(VLOOKUP($B30,[3]평가!$B:$Z,MATCH(LEFT(P$2,2),[3]평가!$7:$7,0)-1,FALSE),"")</f>
        <v>49</v>
      </c>
      <c r="Q30" s="33">
        <f>IFERROR(VLOOKUP($B30,[4]평가!$B:$Z,MATCH(LEFT(Q$2,2),[4]평가!$7:$7,0)-1,FALSE),"")</f>
        <v>0</v>
      </c>
      <c r="R30" s="36">
        <f>IFERROR(VLOOKUP($B30,[4]평가!$B:$Z,MATCH(LEFT(R$2,2),[4]평가!$7:$7,0)-1,FALSE),"")</f>
        <v>84</v>
      </c>
      <c r="S30" s="39">
        <f>IFERROR(VLOOKUP($B30,[4]평가!$B:$Z,MATCH(LEFT(S$2,2),[4]평가!$7:$7,0)-1,FALSE),"")</f>
        <v>44</v>
      </c>
      <c r="T30" s="33">
        <f>IFERROR(VLOOKUP($B30,[5]평가!$B:$Z,MATCH(LEFT(T$2,2),[5]평가!$7:$7,0)-1,FALSE),"")</f>
        <v>0</v>
      </c>
      <c r="U30" s="36">
        <f>IFERROR(VLOOKUP($B30,[5]평가!$B:$Z,MATCH(LEFT(U$2,2),[5]평가!$7:$7,0)-1,FALSE),"")</f>
        <v>80</v>
      </c>
      <c r="V30" s="39">
        <f>IFERROR(VLOOKUP($B30,[5]평가!$B:$Z,MATCH(LEFT(V$2,2),[5]평가!$7:$7,0)-1,FALSE),"")</f>
        <v>57</v>
      </c>
      <c r="W30" s="33">
        <f>IFERROR(VLOOKUP($B30,대상!$B:$AD,MATCH(W$2,대상!$1:$1,0)-1,FALSE),"")</f>
        <v>0</v>
      </c>
      <c r="X30" s="20">
        <f>IF(ISBLANK(B30),"",T$1-COUNTIF(H30:V30,"회피"))</f>
        <v>5</v>
      </c>
      <c r="Y30" s="21">
        <f>IF($T$1=X30,(SUM(I30,L30,O30,R30,U30)-MIN(I30,L30,O30,R30,U30)-MAX(I30,L30,O30,R30,U30))/($T$1-2),SUM(I30,L30,O30,R30,U30/X30))</f>
        <v>81.666666666666671</v>
      </c>
      <c r="Z30" s="40">
        <f>IFERROR(VLOOKUP($B30,대상!$B:$AD,MATCH(Z$2,대상!$1:$1,0)-1,FALSE),0)</f>
        <v>0</v>
      </c>
      <c r="AA30" s="41">
        <f>IFERROR(IF(W30="면제","100"+Z30,Y30+Z30),"")</f>
        <v>81.666666666666671</v>
      </c>
      <c r="AB30" s="35" t="str">
        <f>IF(OR(W30="면제",N(Y30)=0),"",IF(AA30&lt;60,"과락",""))</f>
        <v/>
      </c>
      <c r="AC30" s="54">
        <f>IF(N(AA30)=0,"",RANK(AA30,AA$3:AA$202))</f>
        <v>28</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①유사경쟁서비스와의 차별화 요소를 지속발굴하고 초기고객확보 및 초기시장 진입위한 마케팅전략 구체화 요망함 _x000D_②기술개발을 위한 준비도가 높고 개발 가능성 높아 보임. Mvp를 통한 레퍼런스 확보를 통한 시장성 검증이 필요할 것으로 보이며 이를 활용한 거래처 확대 방안도 마련되면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_x000D_④AI에이전트를 통해 분석 공정을 자동화하여 상권 가상 시뮬레이션 시스템 기획단계이며 특화부분, 기술력 입증 평가하기 위한 경쟁자분석과 벤치마킹이 부족하며 수익에 대한 구체적 보완이 필요함 _x000D_⑤아이템 개발 및 기술검증에 대해 구체적으로 제시하고 있음. 상권 및 브랜드 분석을 위한 데이터 수집 및 분석 모델에 대한 차별화 방안은 다소 부족해 보임.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190</v>
      </c>
      <c r="B31" s="2">
        <v>20416461</v>
      </c>
      <c r="C31" s="38" t="str">
        <f>IFERROR(VLOOKUP($B31,대상!$B:$AC,MATCH(C$2,대상!$1:$1,0)-1,FALSE),"")</f>
        <v>지역기반</v>
      </c>
      <c r="D31" s="38" t="str">
        <f>IFERROR(VLOOKUP($B31,대상!$B:$AC,MATCH(D$2,대상!$1:$1,0)-1,FALSE),"")</f>
        <v>지청룡</v>
      </c>
      <c r="E31" s="36" t="str">
        <f>IFERROR(VLOOKUP($B31,대상!$B:$AC,MATCH(E$2,대상!$1:$1,0)-1,FALSE),"")</f>
        <v>정보ㆍ통신3</v>
      </c>
      <c r="F31" s="38" t="str">
        <f>IFERROR(VLOOKUP($B31,대상!$B:$AC,MATCH(F$2,대상!$1:$1,0)-1,FALSE),"")</f>
        <v>이미지DNA 추출 및 AI 분석 기반  딥페이크·저작권 침해 콘텐츠 필터링 서비스 'Fake Sift'</v>
      </c>
      <c r="G31" s="38" t="str">
        <f>IFERROR(VLOOKUP($B31,대상!$B:$AC,MATCH(G$2,대상!$1:$1,0)-1,FALSE),"")</f>
        <v/>
      </c>
      <c r="H31" s="33">
        <f>IFERROR(VLOOKUP($B31,[1]평가!$B:$Z,MATCH(LEFT(H$2,2),[1]평가!$7:$7,0)-1,FALSE),"")</f>
        <v>0</v>
      </c>
      <c r="I31" s="36">
        <f>IFERROR(VLOOKUP($B31,[1]평가!$B:$Z,MATCH(LEFT(I$2,2),[1]평가!$7:$7,0)-1,FALSE),"")</f>
        <v>73</v>
      </c>
      <c r="J31" s="36">
        <f>IFERROR(VLOOKUP($B31,[1]평가!$B:$Z,MATCH(LEFT(J$2,2),[1]평가!$7:$7,0)-1,FALSE),"")</f>
        <v>70</v>
      </c>
      <c r="K31" s="33">
        <f>IFERROR(VLOOKUP($B31,[2]평가!$B:$Z,MATCH(LEFT(K$2,2),[2]평가!$7:$7,0)-1,FALSE),"")</f>
        <v>0</v>
      </c>
      <c r="L31" s="36">
        <f>IFERROR(VLOOKUP($B31,[2]평가!$B:$Z,MATCH(LEFT(L$2,2),[2]평가!$7:$7,0)-1,FALSE),"")</f>
        <v>82</v>
      </c>
      <c r="M31" s="39">
        <f>IFERROR(VLOOKUP($B31,[2]평가!$B:$Z,MATCH(LEFT(M$2,2),[2]평가!$7:$7,0)-1,FALSE),"")</f>
        <v>39</v>
      </c>
      <c r="N31" s="33">
        <f>IFERROR(VLOOKUP($B31,[3]평가!$B:$Z,MATCH(LEFT(N$2,2),[3]평가!$7:$7,0)-1,FALSE),"")</f>
        <v>0</v>
      </c>
      <c r="O31" s="36">
        <f>IFERROR(VLOOKUP($B31,[3]평가!$B:$Z,MATCH(LEFT(O$2,2),[3]평가!$7:$7,0)-1,FALSE),"")</f>
        <v>89</v>
      </c>
      <c r="P31" s="39">
        <f>IFERROR(VLOOKUP($B31,[3]평가!$B:$Z,MATCH(LEFT(P$2,2),[3]평가!$7:$7,0)-1,FALSE),"")</f>
        <v>11</v>
      </c>
      <c r="Q31" s="33">
        <f>IFERROR(VLOOKUP($B31,[4]평가!$B:$Z,MATCH(LEFT(Q$2,2),[4]평가!$7:$7,0)-1,FALSE),"")</f>
        <v>0</v>
      </c>
      <c r="R31" s="36">
        <f>IFERROR(VLOOKUP($B31,[4]평가!$B:$Z,MATCH(LEFT(R$2,2),[4]평가!$7:$7,0)-1,FALSE),"")</f>
        <v>88</v>
      </c>
      <c r="S31" s="39">
        <f>IFERROR(VLOOKUP($B31,[4]평가!$B:$Z,MATCH(LEFT(S$2,2),[4]평가!$7:$7,0)-1,FALSE),"")</f>
        <v>23</v>
      </c>
      <c r="T31" s="33">
        <f>IFERROR(VLOOKUP($B31,[5]평가!$B:$Z,MATCH(LEFT(T$2,2),[5]평가!$7:$7,0)-1,FALSE),"")</f>
        <v>0</v>
      </c>
      <c r="U31" s="36">
        <f>IFERROR(VLOOKUP($B31,[5]평가!$B:$Z,MATCH(LEFT(U$2,2),[5]평가!$7:$7,0)-1,FALSE),"")</f>
        <v>75</v>
      </c>
      <c r="V31" s="39">
        <f>IFERROR(VLOOKUP($B31,[5]평가!$B:$Z,MATCH(LEFT(V$2,2),[5]평가!$7:$7,0)-1,FALSE),"")</f>
        <v>113</v>
      </c>
      <c r="W31" s="33">
        <f>IFERROR(VLOOKUP($B31,대상!$B:$AD,MATCH(W$2,대상!$1:$1,0)-1,FALSE),"")</f>
        <v>0</v>
      </c>
      <c r="X31" s="20">
        <f>IF(ISBLANK(B31),"",T$1-COUNTIF(H31:V31,"회피"))</f>
        <v>5</v>
      </c>
      <c r="Y31" s="21">
        <f>IF($T$1=X31,(SUM(I31,L31,O31,R31,U31)-MIN(I31,L31,O31,R31,U31)-MAX(I31,L31,O31,R31,U31))/($T$1-2),SUM(I31,L31,O31,R31,U31/X31))</f>
        <v>81.666666666666671</v>
      </c>
      <c r="Z31" s="40">
        <f>IFERROR(VLOOKUP($B31,대상!$B:$AD,MATCH(Z$2,대상!$1:$1,0)-1,FALSE),0)</f>
        <v>0</v>
      </c>
      <c r="AA31" s="41">
        <f>IFERROR(IF(W31="면제","100"+Z31,Y31+Z31),"")</f>
        <v>81.666666666666671</v>
      </c>
      <c r="AB31" s="35" t="str">
        <f>IF(OR(W31="면제",N(Y31)=0),"",IF(AA31&lt;60,"과락",""))</f>
        <v/>
      </c>
      <c r="AC31" s="54">
        <f>IF(N(AA31)=0,"",RANK(AA31,AA$3:AA$202))</f>
        <v>28</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①유사서비스대비 기술적 경쟁력을 확보하기위한 개발 로드맵을 구체화하고 투자유치위한 IR계획과 연도벼별 매출계획의 보완이 요구됨. _x000D_②개발 계획과 구현 전략에 대해 단계별로 제시가 될 필요가 있으며 비즈니스 모델에 따른 수익화 가능성에 대해서도 근거제시 필요 _x000D_③목표 시장의 설정과 수익 모델의 구조가 명확하게 제시되어 사업의 실질적인 수익 창출 가능성이 높음. 전반적인 사업 계획의 흐름과 방향성이 적정하게 설계되었음. _x000D_④디지털 콘텐츠 필터링 서비스 기획단계이며 특화부분, 기술력 입증 평가하기 위한 경쟁자분석과 벤치마킹이 부족하며 수익에 대한 구체적 보완이 필요함 _x000D_⑤아이템의 핵심기능과 활용 방안이 구체화 되어 있음. 다만 단계별 현황, 사업 성과 확대를 위한 구체성은 다소 부족해 보임.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100</v>
      </c>
      <c r="B32" s="2">
        <v>20426115</v>
      </c>
      <c r="C32" s="38" t="str">
        <f>IFERROR(VLOOKUP($B32,대상!$B:$AC,MATCH(C$2,대상!$1:$1,0)-1,FALSE),"")</f>
        <v>지역기반</v>
      </c>
      <c r="D32" s="38" t="str">
        <f>IFERROR(VLOOKUP($B32,대상!$B:$AC,MATCH(D$2,대상!$1:$1,0)-1,FALSE),"")</f>
        <v>장두영</v>
      </c>
      <c r="E32" s="36" t="str">
        <f>IFERROR(VLOOKUP($B32,대상!$B:$AC,MATCH(E$2,대상!$1:$1,0)-1,FALSE),"")</f>
        <v>정보ㆍ통신3</v>
      </c>
      <c r="F32" s="38" t="str">
        <f>IFERROR(VLOOKUP($B32,대상!$B:$AC,MATCH(F$2,대상!$1:$1,0)-1,FALSE),"")</f>
        <v>데이터 기반 AI 융합 두피·브레인 통합관리 혁신 플랫폼, 모앤브레인</v>
      </c>
      <c r="G32" s="38" t="str">
        <f>IFERROR(VLOOKUP($B32,대상!$B:$AC,MATCH(G$2,대상!$1:$1,0)-1,FALSE),"")</f>
        <v/>
      </c>
      <c r="H32" s="33">
        <f>IFERROR(VLOOKUP($B32,[1]평가!$B:$Z,MATCH(LEFT(H$2,2),[1]평가!$7:$7,0)-1,FALSE),"")</f>
        <v>0</v>
      </c>
      <c r="I32" s="36">
        <f>IFERROR(VLOOKUP($B32,[1]평가!$B:$Z,MATCH(LEFT(I$2,2),[1]평가!$7:$7,0)-1,FALSE),"")</f>
        <v>61</v>
      </c>
      <c r="J32" s="36">
        <f>IFERROR(VLOOKUP($B32,[1]평가!$B:$Z,MATCH(LEFT(J$2,2),[1]평가!$7:$7,0)-1,FALSE),"")</f>
        <v>198</v>
      </c>
      <c r="K32" s="33">
        <f>IFERROR(VLOOKUP($B32,[2]평가!$B:$Z,MATCH(LEFT(K$2,2),[2]평가!$7:$7,0)-1,FALSE),"")</f>
        <v>0</v>
      </c>
      <c r="L32" s="36">
        <f>IFERROR(VLOOKUP($B32,[2]평가!$B:$Z,MATCH(LEFT(L$2,2),[2]평가!$7:$7,0)-1,FALSE),"")</f>
        <v>86</v>
      </c>
      <c r="M32" s="39">
        <f>IFERROR(VLOOKUP($B32,[2]평가!$B:$Z,MATCH(LEFT(M$2,2),[2]평가!$7:$7,0)-1,FALSE),"")</f>
        <v>18</v>
      </c>
      <c r="N32" s="33">
        <f>IFERROR(VLOOKUP($B32,[3]평가!$B:$Z,MATCH(LEFT(N$2,2),[3]평가!$7:$7,0)-1,FALSE),"")</f>
        <v>0</v>
      </c>
      <c r="O32" s="36">
        <f>IFERROR(VLOOKUP($B32,[3]평가!$B:$Z,MATCH(LEFT(O$2,2),[3]평가!$7:$7,0)-1,FALSE),"")</f>
        <v>83</v>
      </c>
      <c r="P32" s="39">
        <f>IFERROR(VLOOKUP($B32,[3]평가!$B:$Z,MATCH(LEFT(P$2,2),[3]평가!$7:$7,0)-1,FALSE),"")</f>
        <v>49</v>
      </c>
      <c r="Q32" s="33">
        <f>IFERROR(VLOOKUP($B32,[4]평가!$B:$Z,MATCH(LEFT(Q$2,2),[4]평가!$7:$7,0)-1,FALSE),"")</f>
        <v>0</v>
      </c>
      <c r="R32" s="36">
        <f>IFERROR(VLOOKUP($B32,[4]평가!$B:$Z,MATCH(LEFT(R$2,2),[4]평가!$7:$7,0)-1,FALSE),"")</f>
        <v>81</v>
      </c>
      <c r="S32" s="39">
        <f>IFERROR(VLOOKUP($B32,[4]평가!$B:$Z,MATCH(LEFT(S$2,2),[4]평가!$7:$7,0)-1,FALSE),"")</f>
        <v>60</v>
      </c>
      <c r="T32" s="33">
        <f>IFERROR(VLOOKUP($B32,[5]평가!$B:$Z,MATCH(LEFT(T$2,2),[5]평가!$7:$7,0)-1,FALSE),"")</f>
        <v>0</v>
      </c>
      <c r="U32" s="36">
        <f>IFERROR(VLOOKUP($B32,[5]평가!$B:$Z,MATCH(LEFT(U$2,2),[5]평가!$7:$7,0)-1,FALSE),"")</f>
        <v>80</v>
      </c>
      <c r="V32" s="39">
        <f>IFERROR(VLOOKUP($B32,[5]평가!$B:$Z,MATCH(LEFT(V$2,2),[5]평가!$7:$7,0)-1,FALSE),"")</f>
        <v>57</v>
      </c>
      <c r="W32" s="33">
        <f>IFERROR(VLOOKUP($B32,대상!$B:$AD,MATCH(W$2,대상!$1:$1,0)-1,FALSE),"")</f>
        <v>0</v>
      </c>
      <c r="X32" s="20">
        <f>IF(ISBLANK(B32),"",T$1-COUNTIF(H32:V32,"회피"))</f>
        <v>5</v>
      </c>
      <c r="Y32" s="21">
        <f>IF($T$1=X32,(SUM(I32,L32,O32,R32,U32)-MIN(I32,L32,O32,R32,U32)-MAX(I32,L32,O32,R32,U32))/($T$1-2),SUM(I32,L32,O32,R32,U32/X32))</f>
        <v>81.333333333333329</v>
      </c>
      <c r="Z32" s="40">
        <f>IFERROR(VLOOKUP($B32,대상!$B:$AD,MATCH(Z$2,대상!$1:$1,0)-1,FALSE),0)</f>
        <v>0</v>
      </c>
      <c r="AA32" s="41">
        <f>IFERROR(IF(W32="면제","100"+Z32,Y32+Z32),"")</f>
        <v>81.333333333333329</v>
      </c>
      <c r="AB32" s="35" t="str">
        <f>IF(OR(W32="면제",N(Y32)=0),"",IF(AA32&lt;60,"과락",""))</f>
        <v/>
      </c>
      <c r="AC32" s="54">
        <f>IF(N(AA32)=0,"",RANK(AA32,AA$3:AA$202))</f>
        <v>30</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①레드오션화되어있는 기존의 두피관리 시장에서의 차별화 경쟁력확보위한 MVP제품의 시장 피드백을 조기에 반영하여 서비스 및 제품 개발 로드맵에 반영해주기 바람./브레인 케어와의 결합에 대한 시장 수용성 분석이 선행되기 바람. _x000D_②성장중인 두피케어 시장에서의 포지셔닝을 잘 잡은 것 같음. 중장기적으로 제휴 매장 등을 통한 확장전략이 중요해 보이는데 이에 대해 보다 구체적인 계획과 방향성을 제시할 필요는 있어보임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_x000D_④데이터 기반 AI 융합 두피 브레인 통합관리 혁신 플랫폼 기획단계이며 특화부분, 기술력 입증 평가하기 위한 경쟁자분석과 벤치마킹이 부족하며 수익에 대한 구체적 보완이 필요함 _x000D_⑤창업아이템의 개발 배경과 목적이 비교적 명확하게 제시되어 있음. 서비스 구축 및 출시를 통해 사업화에 대한 다각화 방안은 다소 부족해 보임. 협약 기간내 매출액은 0.6억원으로 제시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158</v>
      </c>
      <c r="B33" s="2">
        <v>20424279</v>
      </c>
      <c r="C33" s="38" t="str">
        <f>IFERROR(VLOOKUP($B33,대상!$B:$AC,MATCH(C$2,대상!$1:$1,0)-1,FALSE),"")</f>
        <v>지역기반</v>
      </c>
      <c r="D33" s="38" t="str">
        <f>IFERROR(VLOOKUP($B33,대상!$B:$AC,MATCH(D$2,대상!$1:$1,0)-1,FALSE),"")</f>
        <v>정슬기</v>
      </c>
      <c r="E33" s="36" t="str">
        <f>IFERROR(VLOOKUP($B33,대상!$B:$AC,MATCH(E$2,대상!$1:$1,0)-1,FALSE),"")</f>
        <v>정보ㆍ통신3</v>
      </c>
      <c r="F33" s="38" t="str">
        <f>IFERROR(VLOOKUP($B33,대상!$B:$AC,MATCH(F$2,대상!$1:$1,0)-1,FALSE),"")</f>
        <v>소비자 구매 여정 전주기 데이터 연계 기반, 로컬 제조사 폐기율 절감을 위한  AI 생산 최적화 인프라 솔루션 Tastify(테이스티파이)</v>
      </c>
      <c r="G33" s="38" t="str">
        <f>IFERROR(VLOOKUP($B33,대상!$B:$AC,MATCH(G$2,대상!$1:$1,0)-1,FALSE),"")</f>
        <v/>
      </c>
      <c r="H33" s="33">
        <f>IFERROR(VLOOKUP($B33,[1]평가!$B:$Z,MATCH(LEFT(H$2,2),[1]평가!$7:$7,0)-1,FALSE),"")</f>
        <v>0</v>
      </c>
      <c r="I33" s="36">
        <f>IFERROR(VLOOKUP($B33,[1]평가!$B:$Z,MATCH(LEFT(I$2,2),[1]평가!$7:$7,0)-1,FALSE),"")</f>
        <v>80</v>
      </c>
      <c r="J33" s="36">
        <f>IFERROR(VLOOKUP($B33,[1]평가!$B:$Z,MATCH(LEFT(J$2,2),[1]평가!$7:$7,0)-1,FALSE),"")</f>
        <v>34</v>
      </c>
      <c r="K33" s="33">
        <f>IFERROR(VLOOKUP($B33,[2]평가!$B:$Z,MATCH(LEFT(K$2,2),[2]평가!$7:$7,0)-1,FALSE),"")</f>
        <v>0</v>
      </c>
      <c r="L33" s="36">
        <f>IFERROR(VLOOKUP($B33,[2]평가!$B:$Z,MATCH(LEFT(L$2,2),[2]평가!$7:$7,0)-1,FALSE),"")</f>
        <v>84</v>
      </c>
      <c r="M33" s="39">
        <f>IFERROR(VLOOKUP($B33,[2]평가!$B:$Z,MATCH(LEFT(M$2,2),[2]평가!$7:$7,0)-1,FALSE),"")</f>
        <v>26</v>
      </c>
      <c r="N33" s="33">
        <f>IFERROR(VLOOKUP($B33,[3]평가!$B:$Z,MATCH(LEFT(N$2,2),[3]평가!$7:$7,0)-1,FALSE),"")</f>
        <v>0</v>
      </c>
      <c r="O33" s="36">
        <f>IFERROR(VLOOKUP($B33,[3]평가!$B:$Z,MATCH(LEFT(O$2,2),[3]평가!$7:$7,0)-1,FALSE),"")</f>
        <v>84</v>
      </c>
      <c r="P33" s="39">
        <f>IFERROR(VLOOKUP($B33,[3]평가!$B:$Z,MATCH(LEFT(P$2,2),[3]평가!$7:$7,0)-1,FALSE),"")</f>
        <v>43</v>
      </c>
      <c r="Q33" s="33">
        <f>IFERROR(VLOOKUP($B33,[4]평가!$B:$Z,MATCH(LEFT(Q$2,2),[4]평가!$7:$7,0)-1,FALSE),"")</f>
        <v>0</v>
      </c>
      <c r="R33" s="36">
        <f>IFERROR(VLOOKUP($B33,[4]평가!$B:$Z,MATCH(LEFT(R$2,2),[4]평가!$7:$7,0)-1,FALSE),"")</f>
        <v>74</v>
      </c>
      <c r="S33" s="39">
        <f>IFERROR(VLOOKUP($B33,[4]평가!$B:$Z,MATCH(LEFT(S$2,2),[4]평가!$7:$7,0)-1,FALSE),"")</f>
        <v>115</v>
      </c>
      <c r="T33" s="33">
        <f>IFERROR(VLOOKUP($B33,[5]평가!$B:$Z,MATCH(LEFT(T$2,2),[5]평가!$7:$7,0)-1,FALSE),"")</f>
        <v>0</v>
      </c>
      <c r="U33" s="36">
        <f>IFERROR(VLOOKUP($B33,[5]평가!$B:$Z,MATCH(LEFT(U$2,2),[5]평가!$7:$7,0)-1,FALSE),"")</f>
        <v>80</v>
      </c>
      <c r="V33" s="39">
        <f>IFERROR(VLOOKUP($B33,[5]평가!$B:$Z,MATCH(LEFT(V$2,2),[5]평가!$7:$7,0)-1,FALSE),"")</f>
        <v>57</v>
      </c>
      <c r="W33" s="33">
        <f>IFERROR(VLOOKUP($B33,대상!$B:$AD,MATCH(W$2,대상!$1:$1,0)-1,FALSE),"")</f>
        <v>0</v>
      </c>
      <c r="X33" s="20">
        <f>IF(ISBLANK(B33),"",T$1-COUNTIF(H33:V33,"회피"))</f>
        <v>5</v>
      </c>
      <c r="Y33" s="21">
        <f>IF($T$1=X33,(SUM(I33,L33,O33,R33,U33)-MIN(I33,L33,O33,R33,U33)-MAX(I33,L33,O33,R33,U33))/($T$1-2),SUM(I33,L33,O33,R33,U33/X33))</f>
        <v>81.333333333333329</v>
      </c>
      <c r="Z33" s="40">
        <f>IFERROR(VLOOKUP($B33,대상!$B:$AD,MATCH(Z$2,대상!$1:$1,0)-1,FALSE),0)</f>
        <v>0</v>
      </c>
      <c r="AA33" s="41">
        <f>IFERROR(IF(W33="면제","100"+Z33,Y33+Z33),"")</f>
        <v>81.333333333333329</v>
      </c>
      <c r="AB33" s="35" t="str">
        <f>IF(OR(W33="면제",N(Y33)=0),"",IF(AA33&lt;60,"과락",""))</f>
        <v/>
      </c>
      <c r="AC33" s="54">
        <f>IF(N(AA33)=0,"",RANK(AA33,AA$3:AA$202))</f>
        <v>30</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①타임라인에 기반한 서비스 개발 및 상용화 일정 보완 필요. 외부투자 유치위한 IR로드맵 구체화 필요 _x000D_②4.5만건의 소비자 행동 데이터 확보 및 기술력 보유 중으로 이를 활용한 기술개발 및 실현 가능성 있어보임. 사업성 및 시장성 검증이 추가적으로 필요해 보이며 성과 창출에 집중할 단계로 보임 _x000D_③시장진입대상과 수익구조가 비교적 명확하게 제시되었음.
그리고 사업계획의 방향성은 적절한것으로 판단됨.
시장전략의 구체성이 다소 부족하다고 판단됨. _x000D_④AI생산 최적화 인프라 솔루션 기획단계이며 특화부분, 기술력 입증 평가하기 위한 경쟁자분석과 벤치마킹이 부족하며 수익에 대한 구체적 보완이 필요함 _x000D_⑤경쟁사 분석을 통한 제품 차별화 요소를 비교적 명확하게 제시하였음. 사업화 확대를 위한 시장 진입 전략은 다소 부족하게 보임.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84</v>
      </c>
      <c r="B34" s="2">
        <v>20433065</v>
      </c>
      <c r="C34" s="38" t="str">
        <f>IFERROR(VLOOKUP($B34,대상!$B:$AC,MATCH(C$2,대상!$1:$1,0)-1,FALSE),"")</f>
        <v>지역기반</v>
      </c>
      <c r="D34" s="38" t="str">
        <f>IFERROR(VLOOKUP($B34,대상!$B:$AC,MATCH(D$2,대상!$1:$1,0)-1,FALSE),"")</f>
        <v>박고운</v>
      </c>
      <c r="E34" s="36" t="str">
        <f>IFERROR(VLOOKUP($B34,대상!$B:$AC,MATCH(E$2,대상!$1:$1,0)-1,FALSE),"")</f>
        <v>정보ㆍ통신3</v>
      </c>
      <c r="F34" s="38" t="str">
        <f>IFERROR(VLOOKUP($B34,대상!$B:$AC,MATCH(F$2,대상!$1:$1,0)-1,FALSE),"")</f>
        <v xml:space="preserve">K-뷰티 기술결합형 더마코스메틱+이너뷰티 통합관리 및 인공지능(AI) 기반   프리미엄 개인 맞춤형 Beauty-Tech 솔루션 </v>
      </c>
      <c r="G34" s="38" t="str">
        <f>IFERROR(VLOOKUP($B34,대상!$B:$AC,MATCH(G$2,대상!$1:$1,0)-1,FALSE),"")</f>
        <v/>
      </c>
      <c r="H34" s="33">
        <f>IFERROR(VLOOKUP($B34,[1]평가!$B:$Z,MATCH(LEFT(H$2,2),[1]평가!$7:$7,0)-1,FALSE),"")</f>
        <v>0</v>
      </c>
      <c r="I34" s="36">
        <f>IFERROR(VLOOKUP($B34,[1]평가!$B:$Z,MATCH(LEFT(I$2,2),[1]평가!$7:$7,0)-1,FALSE),"")</f>
        <v>83</v>
      </c>
      <c r="J34" s="36">
        <f>IFERROR(VLOOKUP($B34,[1]평가!$B:$Z,MATCH(LEFT(J$2,2),[1]평가!$7:$7,0)-1,FALSE),"")</f>
        <v>26</v>
      </c>
      <c r="K34" s="33">
        <f>IFERROR(VLOOKUP($B34,[2]평가!$B:$Z,MATCH(LEFT(K$2,2),[2]평가!$7:$7,0)-1,FALSE),"")</f>
        <v>0</v>
      </c>
      <c r="L34" s="36">
        <f>IFERROR(VLOOKUP($B34,[2]평가!$B:$Z,MATCH(LEFT(L$2,2),[2]평가!$7:$7,0)-1,FALSE),"")</f>
        <v>76</v>
      </c>
      <c r="M34" s="39">
        <f>IFERROR(VLOOKUP($B34,[2]평가!$B:$Z,MATCH(LEFT(M$2,2),[2]평가!$7:$7,0)-1,FALSE),"")</f>
        <v>71</v>
      </c>
      <c r="N34" s="33">
        <f>IFERROR(VLOOKUP($B34,[3]평가!$B:$Z,MATCH(LEFT(N$2,2),[3]평가!$7:$7,0)-1,FALSE),"")</f>
        <v>0</v>
      </c>
      <c r="O34" s="36">
        <f>IFERROR(VLOOKUP($B34,[3]평가!$B:$Z,MATCH(LEFT(O$2,2),[3]평가!$7:$7,0)-1,FALSE),"")</f>
        <v>69</v>
      </c>
      <c r="P34" s="39">
        <f>IFERROR(VLOOKUP($B34,[3]평가!$B:$Z,MATCH(LEFT(P$2,2),[3]평가!$7:$7,0)-1,FALSE),"")</f>
        <v>141</v>
      </c>
      <c r="Q34" s="33">
        <f>IFERROR(VLOOKUP($B34,[4]평가!$B:$Z,MATCH(LEFT(Q$2,2),[4]평가!$7:$7,0)-1,FALSE),"")</f>
        <v>0</v>
      </c>
      <c r="R34" s="36">
        <f>IFERROR(VLOOKUP($B34,[4]평가!$B:$Z,MATCH(LEFT(R$2,2),[4]평가!$7:$7,0)-1,FALSE),"")</f>
        <v>86</v>
      </c>
      <c r="S34" s="39">
        <f>IFERROR(VLOOKUP($B34,[4]평가!$B:$Z,MATCH(LEFT(S$2,2),[4]평가!$7:$7,0)-1,FALSE),"")</f>
        <v>29</v>
      </c>
      <c r="T34" s="33">
        <f>IFERROR(VLOOKUP($B34,[5]평가!$B:$Z,MATCH(LEFT(T$2,2),[5]평가!$7:$7,0)-1,FALSE),"")</f>
        <v>0</v>
      </c>
      <c r="U34" s="36">
        <f>IFERROR(VLOOKUP($B34,[5]평가!$B:$Z,MATCH(LEFT(U$2,2),[5]평가!$7:$7,0)-1,FALSE),"")</f>
        <v>84</v>
      </c>
      <c r="V34" s="39">
        <f>IFERROR(VLOOKUP($B34,[5]평가!$B:$Z,MATCH(LEFT(V$2,2),[5]평가!$7:$7,0)-1,FALSE),"")</f>
        <v>26</v>
      </c>
      <c r="W34" s="33">
        <f>IFERROR(VLOOKUP($B34,대상!$B:$AD,MATCH(W$2,대상!$1:$1,0)-1,FALSE),"")</f>
        <v>0</v>
      </c>
      <c r="X34" s="20">
        <f>IF(ISBLANK(B34),"",T$1-COUNTIF(H34:V34,"회피"))</f>
        <v>5</v>
      </c>
      <c r="Y34" s="21">
        <f>IF($T$1=X34,(SUM(I34,L34,O34,R34,U34)-MIN(I34,L34,O34,R34,U34)-MAX(I34,L34,O34,R34,U34))/($T$1-2),SUM(I34,L34,O34,R34,U34/X34))</f>
        <v>81</v>
      </c>
      <c r="Z34" s="40">
        <f>IFERROR(VLOOKUP($B34,대상!$B:$AD,MATCH(Z$2,대상!$1:$1,0)-1,FALSE),0)</f>
        <v>0</v>
      </c>
      <c r="AA34" s="41">
        <f>IFERROR(IF(W34="면제","100"+Z34,Y34+Z34),"")</f>
        <v>81</v>
      </c>
      <c r="AB34" s="35" t="str">
        <f>IF(OR(W34="면제",N(Y34)=0),"",IF(AA34&lt;60,"과락",""))</f>
        <v/>
      </c>
      <c r="AC34" s="54">
        <f>IF(N(AA34)=0,"",RANK(AA34,AA$3:AA$202))</f>
        <v>32</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①레드오션화되어 있는 뷰티시장에서 차별화경쟁력확보위한 시장의 수요와 변화 그리고 고객관점의시장수용성을 판단할 수있는 객관적 데이터 확보가 선행되기 바람. 아울러 브랜딩마케팅 전략에 대한 체게화된 추진방안 수립 필요함 _x000D_②기술개발의 니즈가 있고 활용성은 있어 보임. 본 아이템을 통해 어떻게 수익을 창출할 것인지에 대한 설득력을 높일 필요는 있음. 판로개척 부분도 단계별 전략 제시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_x000D_④프리미엄 개인 맞춤형 뷰티 솔루션 기획단계이며 특화부분, 기술력 입증 평가하기 위한 경쟁자분석과 벤치마킹이 없음 수익에 대한 구체적 보완이 필요함 _x000D_⑤경쟁 제품 대비 차별화 요소를 비교적 명확하게 제시함. 시장 진입을 위한 사업화 전략을 추진하기 위한 시제품 제작일정 등 보완이 필요함. 협약기간내 3명 고용계획을 가지고 있음.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196</v>
      </c>
      <c r="B35" s="2">
        <v>20413241</v>
      </c>
      <c r="C35" s="38" t="str">
        <f>IFERROR(VLOOKUP($B35,대상!$B:$AC,MATCH(C$2,대상!$1:$1,0)-1,FALSE),"")</f>
        <v>지역기반</v>
      </c>
      <c r="D35" s="38" t="str">
        <f>IFERROR(VLOOKUP($B35,대상!$B:$AC,MATCH(D$2,대상!$1:$1,0)-1,FALSE),"")</f>
        <v>박미영</v>
      </c>
      <c r="E35" s="36" t="str">
        <f>IFERROR(VLOOKUP($B35,대상!$B:$AC,MATCH(E$2,대상!$1:$1,0)-1,FALSE),"")</f>
        <v>정보ㆍ통신3</v>
      </c>
      <c r="F35" s="38" t="str">
        <f>IFERROR(VLOOKUP($B35,대상!$B:$AC,MATCH(F$2,대상!$1:$1,0)-1,FALSE),"")</f>
        <v>모바일 원격 실시간 화재감지인지 기술이 적용된  방송 제어 기능의 AI 스마트 비상방송 시스템</v>
      </c>
      <c r="G35" s="38" t="str">
        <f>IFERROR(VLOOKUP($B35,대상!$B:$AC,MATCH(G$2,대상!$1:$1,0)-1,FALSE),"")</f>
        <v/>
      </c>
      <c r="H35" s="33">
        <f>IFERROR(VLOOKUP($B35,[1]평가!$B:$Z,MATCH(LEFT(H$2,2),[1]평가!$7:$7,0)-1,FALSE),"")</f>
        <v>0</v>
      </c>
      <c r="I35" s="36">
        <f>IFERROR(VLOOKUP($B35,[1]평가!$B:$Z,MATCH(LEFT(I$2,2),[1]평가!$7:$7,0)-1,FALSE),"")</f>
        <v>80</v>
      </c>
      <c r="J35" s="36">
        <f>IFERROR(VLOOKUP($B35,[1]평가!$B:$Z,MATCH(LEFT(J$2,2),[1]평가!$7:$7,0)-1,FALSE),"")</f>
        <v>34</v>
      </c>
      <c r="K35" s="33">
        <f>IFERROR(VLOOKUP($B35,[2]평가!$B:$Z,MATCH(LEFT(K$2,2),[2]평가!$7:$7,0)-1,FALSE),"")</f>
        <v>0</v>
      </c>
      <c r="L35" s="36">
        <f>IFERROR(VLOOKUP($B35,[2]평가!$B:$Z,MATCH(LEFT(L$2,2),[2]평가!$7:$7,0)-1,FALSE),"")</f>
        <v>87</v>
      </c>
      <c r="M35" s="39">
        <f>IFERROR(VLOOKUP($B35,[2]평가!$B:$Z,MATCH(LEFT(M$2,2),[2]평가!$7:$7,0)-1,FALSE),"")</f>
        <v>12</v>
      </c>
      <c r="N35" s="33">
        <f>IFERROR(VLOOKUP($B35,[3]평가!$B:$Z,MATCH(LEFT(N$2,2),[3]평가!$7:$7,0)-1,FALSE),"")</f>
        <v>0</v>
      </c>
      <c r="O35" s="36">
        <f>IFERROR(VLOOKUP($B35,[3]평가!$B:$Z,MATCH(LEFT(O$2,2),[3]평가!$7:$7,0)-1,FALSE),"")</f>
        <v>79</v>
      </c>
      <c r="P35" s="39">
        <f>IFERROR(VLOOKUP($B35,[3]평가!$B:$Z,MATCH(LEFT(P$2,2),[3]평가!$7:$7,0)-1,FALSE),"")</f>
        <v>61</v>
      </c>
      <c r="Q35" s="33">
        <f>IFERROR(VLOOKUP($B35,[4]평가!$B:$Z,MATCH(LEFT(Q$2,2),[4]평가!$7:$7,0)-1,FALSE),"")</f>
        <v>0</v>
      </c>
      <c r="R35" s="36">
        <f>IFERROR(VLOOKUP($B35,[4]평가!$B:$Z,MATCH(LEFT(R$2,2),[4]평가!$7:$7,0)-1,FALSE),"")</f>
        <v>79</v>
      </c>
      <c r="S35" s="39">
        <f>IFERROR(VLOOKUP($B35,[4]평가!$B:$Z,MATCH(LEFT(S$2,2),[4]평가!$7:$7,0)-1,FALSE),"")</f>
        <v>72</v>
      </c>
      <c r="T35" s="33">
        <f>IFERROR(VLOOKUP($B35,[5]평가!$B:$Z,MATCH(LEFT(T$2,2),[5]평가!$7:$7,0)-1,FALSE),"")</f>
        <v>0</v>
      </c>
      <c r="U35" s="36">
        <f>IFERROR(VLOOKUP($B35,[5]평가!$B:$Z,MATCH(LEFT(U$2,2),[5]평가!$7:$7,0)-1,FALSE),"")</f>
        <v>84</v>
      </c>
      <c r="V35" s="39">
        <f>IFERROR(VLOOKUP($B35,[5]평가!$B:$Z,MATCH(LEFT(V$2,2),[5]평가!$7:$7,0)-1,FALSE),"")</f>
        <v>26</v>
      </c>
      <c r="W35" s="33">
        <f>IFERROR(VLOOKUP($B35,대상!$B:$AD,MATCH(W$2,대상!$1:$1,0)-1,FALSE),"")</f>
        <v>0</v>
      </c>
      <c r="X35" s="20">
        <f>IF(ISBLANK(B35),"",T$1-COUNTIF(H35:V35,"회피"))</f>
        <v>5</v>
      </c>
      <c r="Y35" s="21">
        <f>IF($T$1=X35,(SUM(I35,L35,O35,R35,U35)-MIN(I35,L35,O35,R35,U35)-MAX(I35,L35,O35,R35,U35))/($T$1-2),SUM(I35,L35,O35,R35,U35/X35))</f>
        <v>81</v>
      </c>
      <c r="Z35" s="40">
        <f>IFERROR(VLOOKUP($B35,대상!$B:$AD,MATCH(Z$2,대상!$1:$1,0)-1,FALSE),0)</f>
        <v>0</v>
      </c>
      <c r="AA35" s="41">
        <f>IFERROR(IF(W35="면제","100"+Z35,Y35+Z35),"")</f>
        <v>81</v>
      </c>
      <c r="AB35" s="35" t="str">
        <f>IF(OR(W35="면제",N(Y35)=0),"",IF(AA35&lt;60,"과락",""))</f>
        <v/>
      </c>
      <c r="AC35" s="54">
        <f>IF(N(AA35)=0,"",RANK(AA35,AA$3:AA$202))</f>
        <v>32</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①유사 서비스를 제공하고 있는 경쟁사분석을 통한 차별화 경쟁력 확보방안에 대한 구체화된 개발 로드맵 보완 필요함. _x000D_②지속적인 기술개발을 통해 사업화 가능해 보이나, 사업성 제고를 위한 비즈니스 모델은 보다 고도화 하고 구체적인 수익화 모델과 연계시킬 필요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_x000D_④AI스마트 원격 화재인지 및 모바일 원격제어 비상방송 시스템을 개발하여 매출이 10억 발생하였다고 기재되었으나 어느정도의 개발 단계인지 초기 사업계획서만 있고 매출 증빙이 없기에 평가에서 제출된 자료기반 가능성만을 감점으로 평가됨, 기존의 감시 시스템업체들의 경쟁자 분석 및  포지셔닝에 대한 분석이 부족하며 차별성에 대한 부분이 부족함 _x000D_⑤창업 아이템의 핵심기능과 수익구조가 비교적 명화개하게 제시되었음. 다만 사업화를 위한 양산 준비 및 생산단계가 협약기간 이후로 되어 있으며 차별화를 위한 계획은 다소 부족해 보임.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87</v>
      </c>
      <c r="B36" s="2">
        <v>20428431</v>
      </c>
      <c r="C36" s="38" t="str">
        <f>IFERROR(VLOOKUP($B36,대상!$B:$AC,MATCH(C$2,대상!$1:$1,0)-1,FALSE),"")</f>
        <v>지역기반</v>
      </c>
      <c r="D36" s="38" t="str">
        <f>IFERROR(VLOOKUP($B36,대상!$B:$AC,MATCH(D$2,대상!$1:$1,0)-1,FALSE),"")</f>
        <v>조효원</v>
      </c>
      <c r="E36" s="36" t="str">
        <f>IFERROR(VLOOKUP($B36,대상!$B:$AC,MATCH(E$2,대상!$1:$1,0)-1,FALSE),"")</f>
        <v>정보ㆍ통신3</v>
      </c>
      <c r="F36" s="38" t="str">
        <f>IFERROR(VLOOKUP($B36,대상!$B:$AC,MATCH(F$2,대상!$1:$1,0)-1,FALSE),"")</f>
        <v>AI 외형 분석기반 반려동물 개체식별 및 펫-핀테크 플랫폼 ‘포옹(paw-on)’</v>
      </c>
      <c r="G36" s="38" t="str">
        <f>IFERROR(VLOOKUP($B36,대상!$B:$AC,MATCH(G$2,대상!$1:$1,0)-1,FALSE),"")</f>
        <v/>
      </c>
      <c r="H36" s="33">
        <f>IFERROR(VLOOKUP($B36,[1]평가!$B:$Z,MATCH(LEFT(H$2,2),[1]평가!$7:$7,0)-1,FALSE),"")</f>
        <v>0</v>
      </c>
      <c r="I36" s="36">
        <f>IFERROR(VLOOKUP($B36,[1]평가!$B:$Z,MATCH(LEFT(I$2,2),[1]평가!$7:$7,0)-1,FALSE),"")</f>
        <v>90</v>
      </c>
      <c r="J36" s="36">
        <f>IFERROR(VLOOKUP($B36,[1]평가!$B:$Z,MATCH(LEFT(J$2,2),[1]평가!$7:$7,0)-1,FALSE),"")</f>
        <v>2</v>
      </c>
      <c r="K36" s="33">
        <f>IFERROR(VLOOKUP($B36,[2]평가!$B:$Z,MATCH(LEFT(K$2,2),[2]평가!$7:$7,0)-1,FALSE),"")</f>
        <v>0</v>
      </c>
      <c r="L36" s="36">
        <f>IFERROR(VLOOKUP($B36,[2]평가!$B:$Z,MATCH(LEFT(L$2,2),[2]평가!$7:$7,0)-1,FALSE),"")</f>
        <v>74</v>
      </c>
      <c r="M36" s="39">
        <f>IFERROR(VLOOKUP($B36,[2]평가!$B:$Z,MATCH(LEFT(M$2,2),[2]평가!$7:$7,0)-1,FALSE),"")</f>
        <v>88</v>
      </c>
      <c r="N36" s="33">
        <f>IFERROR(VLOOKUP($B36,[3]평가!$B:$Z,MATCH(LEFT(N$2,2),[3]평가!$7:$7,0)-1,FALSE),"")</f>
        <v>0</v>
      </c>
      <c r="O36" s="36">
        <f>IFERROR(VLOOKUP($B36,[3]평가!$B:$Z,MATCH(LEFT(O$2,2),[3]평가!$7:$7,0)-1,FALSE),"")</f>
        <v>79</v>
      </c>
      <c r="P36" s="39">
        <f>IFERROR(VLOOKUP($B36,[3]평가!$B:$Z,MATCH(LEFT(P$2,2),[3]평가!$7:$7,0)-1,FALSE),"")</f>
        <v>61</v>
      </c>
      <c r="Q36" s="33">
        <f>IFERROR(VLOOKUP($B36,[4]평가!$B:$Z,MATCH(LEFT(Q$2,2),[4]평가!$7:$7,0)-1,FALSE),"")</f>
        <v>0</v>
      </c>
      <c r="R36" s="36">
        <f>IFERROR(VLOOKUP($B36,[4]평가!$B:$Z,MATCH(LEFT(R$2,2),[4]평가!$7:$7,0)-1,FALSE),"")</f>
        <v>81</v>
      </c>
      <c r="S36" s="39">
        <f>IFERROR(VLOOKUP($B36,[4]평가!$B:$Z,MATCH(LEFT(S$2,2),[4]평가!$7:$7,0)-1,FALSE),"")</f>
        <v>60</v>
      </c>
      <c r="T36" s="33">
        <f>IFERROR(VLOOKUP($B36,[5]평가!$B:$Z,MATCH(LEFT(T$2,2),[5]평가!$7:$7,0)-1,FALSE),"")</f>
        <v>0</v>
      </c>
      <c r="U36" s="36">
        <f>IFERROR(VLOOKUP($B36,[5]평가!$B:$Z,MATCH(LEFT(U$2,2),[5]평가!$7:$7,0)-1,FALSE),"")</f>
        <v>82</v>
      </c>
      <c r="V36" s="39">
        <f>IFERROR(VLOOKUP($B36,[5]평가!$B:$Z,MATCH(LEFT(V$2,2),[5]평가!$7:$7,0)-1,FALSE),"")</f>
        <v>37</v>
      </c>
      <c r="W36" s="33">
        <f>IFERROR(VLOOKUP($B36,대상!$B:$AD,MATCH(W$2,대상!$1:$1,0)-1,FALSE),"")</f>
        <v>0</v>
      </c>
      <c r="X36" s="20">
        <f>IF(ISBLANK(B36),"",T$1-COUNTIF(H36:V36,"회피"))</f>
        <v>5</v>
      </c>
      <c r="Y36" s="21">
        <f>IF($T$1=X36,(SUM(I36,L36,O36,R36,U36)-MIN(I36,L36,O36,R36,U36)-MAX(I36,L36,O36,R36,U36))/($T$1-2),SUM(I36,L36,O36,R36,U36/X36))</f>
        <v>80.666666666666671</v>
      </c>
      <c r="Z36" s="40">
        <f>IFERROR(VLOOKUP($B36,대상!$B:$AD,MATCH(Z$2,대상!$1:$1,0)-1,FALSE),0)</f>
        <v>0</v>
      </c>
      <c r="AA36" s="41">
        <f>IFERROR(IF(W36="면제","100"+Z36,Y36+Z36),"")</f>
        <v>80.666666666666671</v>
      </c>
      <c r="AB36" s="35" t="str">
        <f>IF(OR(W36="면제",N(Y36)=0),"",IF(AA36&lt;60,"과락",""))</f>
        <v/>
      </c>
      <c r="AC36" s="54">
        <f>IF(N(AA36)=0,"",RANK(AA36,AA$3:AA$202))</f>
        <v>34</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①기존시장의 유사서비스에 대한 서비스관점의 차별화 경쟁력요소 발굴과 초기고객 확보위한 구체적 마케팅전략 수립 필요함. 기술적해자구축위한 개발 로드맵 고도화 필요함. 기존의 다양한 시도에 대한 시장진입실패사례를 분석하여 초기시장 진입성공률을 높힐 수있는 마케팅 전략 구체화 필요 _x000D_②펫시장에 대한 현황 분석과 경쟁사 분석은 비교적 잘 되어 있음. 시장성 측면에서의 고객확보 및 판로개척 부분에 있어서 우리 기업만의 강점을 최대한 가져갈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_x000D_④AI외형분석 기술을 적용한 반려동물 정밀 식별 기반의 펫 데이터 플랫폼 기획단계이며 특화부분, 기술력 입증 평가하기 위한 경쟁자분석과 벤치마킹이 부족하며 수익에 대한 구체적 보완이 필요함 _x000D_⑤창업 아이템과 관련된 데이터 및 시장 검증을 추진하였음. 추가 인력을 통해 데이터 가공 및 AI 모델 개발을 추진하고 사업화 일정 등 보완이 필요할 것으로 보임.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159</v>
      </c>
      <c r="B37" s="2">
        <v>20419454</v>
      </c>
      <c r="C37" s="38" t="str">
        <f>IFERROR(VLOOKUP($B37,대상!$B:$AC,MATCH(C$2,대상!$1:$1,0)-1,FALSE),"")</f>
        <v>지역기반</v>
      </c>
      <c r="D37" s="38" t="str">
        <f>IFERROR(VLOOKUP($B37,대상!$B:$AC,MATCH(D$2,대상!$1:$1,0)-1,FALSE),"")</f>
        <v>천진용</v>
      </c>
      <c r="E37" s="36" t="str">
        <f>IFERROR(VLOOKUP($B37,대상!$B:$AC,MATCH(E$2,대상!$1:$1,0)-1,FALSE),"")</f>
        <v>정보ㆍ통신3</v>
      </c>
      <c r="F37" s="38" t="str">
        <f>IFERROR(VLOOKUP($B37,대상!$B:$AC,MATCH(F$2,대상!$1:$1,0)-1,FALSE),"")</f>
        <v>리얼코치 커리어</v>
      </c>
      <c r="G37" s="38" t="str">
        <f>IFERROR(VLOOKUP($B37,대상!$B:$AC,MATCH(G$2,대상!$1:$1,0)-1,FALSE),"")</f>
        <v/>
      </c>
      <c r="H37" s="33">
        <f>IFERROR(VLOOKUP($B37,[1]평가!$B:$Z,MATCH(LEFT(H$2,2),[1]평가!$7:$7,0)-1,FALSE),"")</f>
        <v>0</v>
      </c>
      <c r="I37" s="36">
        <f>IFERROR(VLOOKUP($B37,[1]평가!$B:$Z,MATCH(LEFT(I$2,2),[1]평가!$7:$7,0)-1,FALSE),"")</f>
        <v>72</v>
      </c>
      <c r="J37" s="36">
        <f>IFERROR(VLOOKUP($B37,[1]평가!$B:$Z,MATCH(LEFT(J$2,2),[1]평가!$7:$7,0)-1,FALSE),"")</f>
        <v>127</v>
      </c>
      <c r="K37" s="33">
        <f>IFERROR(VLOOKUP($B37,[2]평가!$B:$Z,MATCH(LEFT(K$2,2),[2]평가!$7:$7,0)-1,FALSE),"")</f>
        <v>0</v>
      </c>
      <c r="L37" s="36">
        <f>IFERROR(VLOOKUP($B37,[2]평가!$B:$Z,MATCH(LEFT(L$2,2),[2]평가!$7:$7,0)-1,FALSE),"")</f>
        <v>83</v>
      </c>
      <c r="M37" s="39">
        <f>IFERROR(VLOOKUP($B37,[2]평가!$B:$Z,MATCH(LEFT(M$2,2),[2]평가!$7:$7,0)-1,FALSE),"")</f>
        <v>34</v>
      </c>
      <c r="N37" s="33">
        <f>IFERROR(VLOOKUP($B37,[3]평가!$B:$Z,MATCH(LEFT(N$2,2),[3]평가!$7:$7,0)-1,FALSE),"")</f>
        <v>0</v>
      </c>
      <c r="O37" s="36">
        <f>IFERROR(VLOOKUP($B37,[3]평가!$B:$Z,MATCH(LEFT(O$2,2),[3]평가!$7:$7,0)-1,FALSE),"")</f>
        <v>77</v>
      </c>
      <c r="P37" s="39">
        <f>IFERROR(VLOOKUP($B37,[3]평가!$B:$Z,MATCH(LEFT(P$2,2),[3]평가!$7:$7,0)-1,FALSE),"")</f>
        <v>123</v>
      </c>
      <c r="Q37" s="33">
        <f>IFERROR(VLOOKUP($B37,[4]평가!$B:$Z,MATCH(LEFT(Q$2,2),[4]평가!$7:$7,0)-1,FALSE),"")</f>
        <v>0</v>
      </c>
      <c r="R37" s="36">
        <f>IFERROR(VLOOKUP($B37,[4]평가!$B:$Z,MATCH(LEFT(R$2,2),[4]평가!$7:$7,0)-1,FALSE),"")</f>
        <v>89</v>
      </c>
      <c r="S37" s="39">
        <f>IFERROR(VLOOKUP($B37,[4]평가!$B:$Z,MATCH(LEFT(S$2,2),[4]평가!$7:$7,0)-1,FALSE),"")</f>
        <v>11</v>
      </c>
      <c r="T37" s="33">
        <f>IFERROR(VLOOKUP($B37,[5]평가!$B:$Z,MATCH(LEFT(T$2,2),[5]평가!$7:$7,0)-1,FALSE),"")</f>
        <v>0</v>
      </c>
      <c r="U37" s="36">
        <f>IFERROR(VLOOKUP($B37,[5]평가!$B:$Z,MATCH(LEFT(U$2,2),[5]평가!$7:$7,0)-1,FALSE),"")</f>
        <v>82</v>
      </c>
      <c r="V37" s="39">
        <f>IFERROR(VLOOKUP($B37,[5]평가!$B:$Z,MATCH(LEFT(V$2,2),[5]평가!$7:$7,0)-1,FALSE),"")</f>
        <v>37</v>
      </c>
      <c r="W37" s="33">
        <f>IFERROR(VLOOKUP($B37,대상!$B:$AD,MATCH(W$2,대상!$1:$1,0)-1,FALSE),"")</f>
        <v>0</v>
      </c>
      <c r="X37" s="20">
        <f>IF(ISBLANK(B37),"",T$1-COUNTIF(H37:V37,"회피"))</f>
        <v>5</v>
      </c>
      <c r="Y37" s="21">
        <f>IF($T$1=X37,(SUM(I37,L37,O37,R37,U37)-MIN(I37,L37,O37,R37,U37)-MAX(I37,L37,O37,R37,U37))/($T$1-2),SUM(I37,L37,O37,R37,U37/X37))</f>
        <v>80.666666666666671</v>
      </c>
      <c r="Z37" s="40">
        <f>IFERROR(VLOOKUP($B37,대상!$B:$AD,MATCH(Z$2,대상!$1:$1,0)-1,FALSE),0)</f>
        <v>0</v>
      </c>
      <c r="AA37" s="41">
        <f>IFERROR(IF(W37="면제","100"+Z37,Y37+Z37),"")</f>
        <v>80.666666666666671</v>
      </c>
      <c r="AB37" s="35" t="str">
        <f>IF(OR(W37="면제",N(Y37)=0),"",IF(AA37&lt;60,"과락",""))</f>
        <v/>
      </c>
      <c r="AC37" s="54">
        <f>IF(N(AA37)=0,"",RANK(AA37,AA$3:AA$202))</f>
        <v>34</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①현시장규모에 대한 객관적 데이터확보 본 서비스가 제시하는 이론의 검증을 위한 선제적 방안 보완 요망함. 초기고객 확보와 시장 진입방안 구체화 필요 _x000D_②기존 앱 기반의 고도화에 대한 부분 설명과 기대효과 및 성장성 측면에서의 실현가능한 수준에서 설명이 구체화 되면 좋음 _x000D_③시장진입대상과 수익구조가 비교적 명확하게 제시되었음.
그리고 사업계획의 방향성은 적절한것으로 판단됨.
시장전략의 구체성이 다소 부족하다고 판단됨. _x000D_④24년 청창사졸업을 통한 MVP모델로 시장검증으로 제품을 런칭하였고 경쟁사 분석을 통하여 차별화 전략 및 수익구조를 구성하였음, 지속성장하는 헬스케어 산업 중 트레이너 아카데믹, 관리형 프로그램으로 조직의 구성원이 전문성을 확보하고 성장시키고 있음 _x000D_⑤아이템 기술개요와 개발 방향은 비교적 명확하게 제시 하였음. 경쟁사 분석을 통한 기술 우위에 대한 부분은 다소 부족해 보임.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40</v>
      </c>
      <c r="B38" s="2">
        <v>20407993</v>
      </c>
      <c r="C38" s="38" t="str">
        <f>IFERROR(VLOOKUP($B38,대상!$B:$AC,MATCH(C$2,대상!$1:$1,0)-1,FALSE),"")</f>
        <v>지역기반</v>
      </c>
      <c r="D38" s="38" t="str">
        <f>IFERROR(VLOOKUP($B38,대상!$B:$AC,MATCH(D$2,대상!$1:$1,0)-1,FALSE),"")</f>
        <v>안서경</v>
      </c>
      <c r="E38" s="36" t="str">
        <f>IFERROR(VLOOKUP($B38,대상!$B:$AC,MATCH(E$2,대상!$1:$1,0)-1,FALSE),"")</f>
        <v>정보ㆍ통신3</v>
      </c>
      <c r="F38" s="38" t="str">
        <f>IFERROR(VLOOKUP($B38,대상!$B:$AC,MATCH(F$2,대상!$1:$1,0)-1,FALSE),"")</f>
        <v>AI 대화 기반 요양시설 입소자 상태 관리 및 돌봄 인력 리포트 자동화 솔루션 개발</v>
      </c>
      <c r="G38" s="38" t="str">
        <f>IFERROR(VLOOKUP($B38,대상!$B:$AC,MATCH(G$2,대상!$1:$1,0)-1,FALSE),"")</f>
        <v/>
      </c>
      <c r="H38" s="33">
        <f>IFERROR(VLOOKUP($B38,[1]평가!$B:$Z,MATCH(LEFT(H$2,2),[1]평가!$7:$7,0)-1,FALSE),"")</f>
        <v>0</v>
      </c>
      <c r="I38" s="36">
        <f>IFERROR(VLOOKUP($B38,[1]평가!$B:$Z,MATCH(LEFT(I$2,2),[1]평가!$7:$7,0)-1,FALSE),"")</f>
        <v>73</v>
      </c>
      <c r="J38" s="36">
        <f>IFERROR(VLOOKUP($B38,[1]평가!$B:$Z,MATCH(LEFT(J$2,2),[1]평가!$7:$7,0)-1,FALSE),"")</f>
        <v>70</v>
      </c>
      <c r="K38" s="33">
        <f>IFERROR(VLOOKUP($B38,[2]평가!$B:$Z,MATCH(LEFT(K$2,2),[2]평가!$7:$7,0)-1,FALSE),"")</f>
        <v>0</v>
      </c>
      <c r="L38" s="36">
        <f>IFERROR(VLOOKUP($B38,[2]평가!$B:$Z,MATCH(LEFT(L$2,2),[2]평가!$7:$7,0)-1,FALSE),"")</f>
        <v>87</v>
      </c>
      <c r="M38" s="39">
        <f>IFERROR(VLOOKUP($B38,[2]평가!$B:$Z,MATCH(LEFT(M$2,2),[2]평가!$7:$7,0)-1,FALSE),"")</f>
        <v>12</v>
      </c>
      <c r="N38" s="33">
        <f>IFERROR(VLOOKUP($B38,[3]평가!$B:$Z,MATCH(LEFT(N$2,2),[3]평가!$7:$7,0)-1,FALSE),"")</f>
        <v>0</v>
      </c>
      <c r="O38" s="36">
        <f>IFERROR(VLOOKUP($B38,[3]평가!$B:$Z,MATCH(LEFT(O$2,2),[3]평가!$7:$7,0)-1,FALSE),"")</f>
        <v>89</v>
      </c>
      <c r="P38" s="39">
        <f>IFERROR(VLOOKUP($B38,[3]평가!$B:$Z,MATCH(LEFT(P$2,2),[3]평가!$7:$7,0)-1,FALSE),"")</f>
        <v>11</v>
      </c>
      <c r="Q38" s="33">
        <f>IFERROR(VLOOKUP($B38,[4]평가!$B:$Z,MATCH(LEFT(Q$2,2),[4]평가!$7:$7,0)-1,FALSE),"")</f>
        <v>0</v>
      </c>
      <c r="R38" s="36">
        <f>IFERROR(VLOOKUP($B38,[4]평가!$B:$Z,MATCH(LEFT(R$2,2),[4]평가!$7:$7,0)-1,FALSE),"")</f>
        <v>64</v>
      </c>
      <c r="S38" s="39">
        <f>IFERROR(VLOOKUP($B38,[4]평가!$B:$Z,MATCH(LEFT(S$2,2),[4]평가!$7:$7,0)-1,FALSE),"")</f>
        <v>178</v>
      </c>
      <c r="T38" s="33">
        <f>IFERROR(VLOOKUP($B38,[5]평가!$B:$Z,MATCH(LEFT(T$2,2),[5]평가!$7:$7,0)-1,FALSE),"")</f>
        <v>0</v>
      </c>
      <c r="U38" s="36">
        <f>IFERROR(VLOOKUP($B38,[5]평가!$B:$Z,MATCH(LEFT(U$2,2),[5]평가!$7:$7,0)-1,FALSE),"")</f>
        <v>81</v>
      </c>
      <c r="V38" s="39">
        <f>IFERROR(VLOOKUP($B38,[5]평가!$B:$Z,MATCH(LEFT(V$2,2),[5]평가!$7:$7,0)-1,FALSE),"")</f>
        <v>49</v>
      </c>
      <c r="W38" s="33">
        <f>IFERROR(VLOOKUP($B38,대상!$B:$AD,MATCH(W$2,대상!$1:$1,0)-1,FALSE),"")</f>
        <v>0</v>
      </c>
      <c r="X38" s="20">
        <f>IF(ISBLANK(B38),"",T$1-COUNTIF(H38:V38,"회피"))</f>
        <v>5</v>
      </c>
      <c r="Y38" s="21">
        <f>IF($T$1=X38,(SUM(I38,L38,O38,R38,U38)-MIN(I38,L38,O38,R38,U38)-MAX(I38,L38,O38,R38,U38))/($T$1-2),SUM(I38,L38,O38,R38,U38/X38))</f>
        <v>80.333333333333329</v>
      </c>
      <c r="Z38" s="40">
        <f>IFERROR(VLOOKUP($B38,대상!$B:$AD,MATCH(Z$2,대상!$1:$1,0)-1,FALSE),0)</f>
        <v>0</v>
      </c>
      <c r="AA38" s="41">
        <f>IFERROR(IF(W38="면제","100"+Z38,Y38+Z38),"")</f>
        <v>80.333333333333329</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①현장의 경험을 바탕으로 설계된 서비스로 판단됨, 다만 서비브 수용관점에서 디지털 리터러시에 익숙하지 않은 고객군의 서비스수용성에 대한 객관적 분석이 선행되어야할 것으로 판단됨, _x000D_②실제 테스트 진행중으로 돌봄 공백을 상당히 매꿀 수 있는 대안으로 제시될 수 있는 아이템임. 돌봄 기관 등으로의 확대 방안에 대한 구체적 전략 수립은 필요해 보임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 돌봄 모니터링 솔루션 기획단계이며 특화부분, 기술력 입증 평가하기 위한 경쟁자분석과 벤치마킹이 필요하지만 없음, 평가 프래임워크를 AI로 전화하여 간호사의 업무 효율를 높이는데 비용청구를 환자에게 부담한다? 지불자의 고민이 필요함 _x000D_⑤경쟁사 분석을 통한 아이템의 차별화를 제시하였으며 협약기간내 고용계획을 가지고 있고 협력기업을 통한 매출 계획을 제시하고 있음.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98</v>
      </c>
      <c r="B39" s="2">
        <v>20409146</v>
      </c>
      <c r="C39" s="38" t="str">
        <f>IFERROR(VLOOKUP($B39,대상!$B:$AC,MATCH(C$2,대상!$1:$1,0)-1,FALSE),"")</f>
        <v>지역기반</v>
      </c>
      <c r="D39" s="38" t="str">
        <f>IFERROR(VLOOKUP($B39,대상!$B:$AC,MATCH(D$2,대상!$1:$1,0)-1,FALSE),"")</f>
        <v>박민웅</v>
      </c>
      <c r="E39" s="36" t="str">
        <f>IFERROR(VLOOKUP($B39,대상!$B:$AC,MATCH(E$2,대상!$1:$1,0)-1,FALSE),"")</f>
        <v>정보ㆍ통신3</v>
      </c>
      <c r="F39" s="38" t="str">
        <f>IFERROR(VLOOKUP($B39,대상!$B:$AC,MATCH(F$2,대상!$1:$1,0)-1,FALSE),"")</f>
        <v>모바일 서브컬처 RPG '이세계 길드마스터' 개발 및 사업화</v>
      </c>
      <c r="G39" s="38" t="str">
        <f>IFERROR(VLOOKUP($B39,대상!$B:$AC,MATCH(G$2,대상!$1:$1,0)-1,FALSE),"")</f>
        <v/>
      </c>
      <c r="H39" s="33">
        <f>IFERROR(VLOOKUP($B39,[1]평가!$B:$Z,MATCH(LEFT(H$2,2),[1]평가!$7:$7,0)-1,FALSE),"")</f>
        <v>0</v>
      </c>
      <c r="I39" s="36">
        <f>IFERROR(VLOOKUP($B39,[1]평가!$B:$Z,MATCH(LEFT(I$2,2),[1]평가!$7:$7,0)-1,FALSE),"")</f>
        <v>90</v>
      </c>
      <c r="J39" s="36">
        <f>IFERROR(VLOOKUP($B39,[1]평가!$B:$Z,MATCH(LEFT(J$2,2),[1]평가!$7:$7,0)-1,FALSE),"")</f>
        <v>2</v>
      </c>
      <c r="K39" s="33">
        <f>IFERROR(VLOOKUP($B39,[2]평가!$B:$Z,MATCH(LEFT(K$2,2),[2]평가!$7:$7,0)-1,FALSE),"")</f>
        <v>0</v>
      </c>
      <c r="L39" s="36">
        <f>IFERROR(VLOOKUP($B39,[2]평가!$B:$Z,MATCH(LEFT(L$2,2),[2]평가!$7:$7,0)-1,FALSE),"")</f>
        <v>68</v>
      </c>
      <c r="M39" s="39">
        <f>IFERROR(VLOOKUP($B39,[2]평가!$B:$Z,MATCH(LEFT(M$2,2),[2]평가!$7:$7,0)-1,FALSE),"")</f>
        <v>146</v>
      </c>
      <c r="N39" s="33">
        <f>IFERROR(VLOOKUP($B39,[3]평가!$B:$Z,MATCH(LEFT(N$2,2),[3]평가!$7:$7,0)-1,FALSE),"")</f>
        <v>0</v>
      </c>
      <c r="O39" s="36">
        <f>IFERROR(VLOOKUP($B39,[3]평가!$B:$Z,MATCH(LEFT(O$2,2),[3]평가!$7:$7,0)-1,FALSE),"")</f>
        <v>79</v>
      </c>
      <c r="P39" s="39">
        <f>IFERROR(VLOOKUP($B39,[3]평가!$B:$Z,MATCH(LEFT(P$2,2),[3]평가!$7:$7,0)-1,FALSE),"")</f>
        <v>61</v>
      </c>
      <c r="Q39" s="33">
        <f>IFERROR(VLOOKUP($B39,[4]평가!$B:$Z,MATCH(LEFT(Q$2,2),[4]평가!$7:$7,0)-1,FALSE),"")</f>
        <v>0</v>
      </c>
      <c r="R39" s="36">
        <f>IFERROR(VLOOKUP($B39,[4]평가!$B:$Z,MATCH(LEFT(R$2,2),[4]평가!$7:$7,0)-1,FALSE),"")</f>
        <v>74</v>
      </c>
      <c r="S39" s="39">
        <f>IFERROR(VLOOKUP($B39,[4]평가!$B:$Z,MATCH(LEFT(S$2,2),[4]평가!$7:$7,0)-1,FALSE),"")</f>
        <v>115</v>
      </c>
      <c r="T39" s="33">
        <f>IFERROR(VLOOKUP($B39,[5]평가!$B:$Z,MATCH(LEFT(T$2,2),[5]평가!$7:$7,0)-1,FALSE),"")</f>
        <v>0</v>
      </c>
      <c r="U39" s="36">
        <f>IFERROR(VLOOKUP($B39,[5]평가!$B:$Z,MATCH(LEFT(U$2,2),[5]평가!$7:$7,0)-1,FALSE),"")</f>
        <v>88</v>
      </c>
      <c r="V39" s="39">
        <f>IFERROR(VLOOKUP($B39,[5]평가!$B:$Z,MATCH(LEFT(V$2,2),[5]평가!$7:$7,0)-1,FALSE),"")</f>
        <v>13</v>
      </c>
      <c r="W39" s="33">
        <f>IFERROR(VLOOKUP($B39,대상!$B:$AD,MATCH(W$2,대상!$1:$1,0)-1,FALSE),"")</f>
        <v>0</v>
      </c>
      <c r="X39" s="20">
        <f>IF(ISBLANK(B39),"",T$1-COUNTIF(H39:V39,"회피"))</f>
        <v>5</v>
      </c>
      <c r="Y39" s="21">
        <f>IF($T$1=X39,(SUM(I39,L39,O39,R39,U39)-MIN(I39,L39,O39,R39,U39)-MAX(I39,L39,O39,R39,U39))/($T$1-2),SUM(I39,L39,O39,R39,U39/X39))</f>
        <v>80.333333333333329</v>
      </c>
      <c r="Z39" s="40">
        <f>IFERROR(VLOOKUP($B39,대상!$B:$AD,MATCH(Z$2,대상!$1:$1,0)-1,FALSE),0)</f>
        <v>0</v>
      </c>
      <c r="AA39" s="41">
        <f>IFERROR(IF(W39="면제","100"+Z39,Y39+Z39),"")</f>
        <v>80.333333333333329</v>
      </c>
      <c r="AB39" s="35" t="str">
        <f>IF(OR(W39="면제",N(Y39)=0),"",IF(AA39&lt;60,"과락",""))</f>
        <v/>
      </c>
      <c r="AC39" s="54">
        <f>IF(N(AA39)=0,"",RANK(AA39,AA$3:AA$202))</f>
        <v>36</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①대표자 게임기획PD경험을 기반으로 서비스를 진행하되 시장의 니즈변화와 서비스수용성을 상시 반영하여 운영계획에 반영해주기 바람. _x000D_②비즈니스모델과 연계된 수익모델 발굴 및 연도별 매출 및 성과 창출 가능성에 대한 내용이 추가되면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_x000D_④2D횡스크롤 액션 수집형 RPG와 길드 경영힐링 SNG가 결합된 하이브리드 모바일 게임 기획단계이며 특화부분, 기술력 입증 평가하기 위한 경쟁자분석과 벤치마킹이 부족하며 수익에 대한 구체적 보완이 필요함 _x000D_⑤경쟁사 대비 차별성을 제시하고 있으며 아이템 개발을 위한 기본 역량을 갖춘 것으로 보이고 협약 기간내 추가 고용 4명을 계획하고 있음. 다만 사업화 실적에 대한 계획 및 차별화가 다소 부족해 보임.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114</v>
      </c>
      <c r="B40" s="2">
        <v>20419197</v>
      </c>
      <c r="C40" s="38" t="str">
        <f>IFERROR(VLOOKUP($B40,대상!$B:$AC,MATCH(C$2,대상!$1:$1,0)-1,FALSE),"")</f>
        <v>지역기반</v>
      </c>
      <c r="D40" s="38" t="str">
        <f>IFERROR(VLOOKUP($B40,대상!$B:$AC,MATCH(D$2,대상!$1:$1,0)-1,FALSE),"")</f>
        <v>원요한</v>
      </c>
      <c r="E40" s="36" t="str">
        <f>IFERROR(VLOOKUP($B40,대상!$B:$AC,MATCH(E$2,대상!$1:$1,0)-1,FALSE),"")</f>
        <v>정보ㆍ통신3</v>
      </c>
      <c r="F40" s="38" t="str">
        <f>IFERROR(VLOOKUP($B40,대상!$B:$AC,MATCH(F$2,대상!$1:$1,0)-1,FALSE),"")</f>
        <v>마히(마감히어로)</v>
      </c>
      <c r="G40" s="38" t="str">
        <f>IFERROR(VLOOKUP($B40,대상!$B:$AC,MATCH(G$2,대상!$1:$1,0)-1,FALSE),"")</f>
        <v/>
      </c>
      <c r="H40" s="33">
        <f>IFERROR(VLOOKUP($B40,[1]평가!$B:$Z,MATCH(LEFT(H$2,2),[1]평가!$7:$7,0)-1,FALSE),"")</f>
        <v>0</v>
      </c>
      <c r="I40" s="36">
        <f>IFERROR(VLOOKUP($B40,[1]평가!$B:$Z,MATCH(LEFT(I$2,2),[1]평가!$7:$7,0)-1,FALSE),"")</f>
        <v>70</v>
      </c>
      <c r="J40" s="36">
        <f>IFERROR(VLOOKUP($B40,[1]평가!$B:$Z,MATCH(LEFT(J$2,2),[1]평가!$7:$7,0)-1,FALSE),"")</f>
        <v>135</v>
      </c>
      <c r="K40" s="33">
        <f>IFERROR(VLOOKUP($B40,[2]평가!$B:$Z,MATCH(LEFT(K$2,2),[2]평가!$7:$7,0)-1,FALSE),"")</f>
        <v>0</v>
      </c>
      <c r="L40" s="36">
        <f>IFERROR(VLOOKUP($B40,[2]평가!$B:$Z,MATCH(LEFT(L$2,2),[2]평가!$7:$7,0)-1,FALSE),"")</f>
        <v>86</v>
      </c>
      <c r="M40" s="39">
        <f>IFERROR(VLOOKUP($B40,[2]평가!$B:$Z,MATCH(LEFT(M$2,2),[2]평가!$7:$7,0)-1,FALSE),"")</f>
        <v>18</v>
      </c>
      <c r="N40" s="33">
        <f>IFERROR(VLOOKUP($B40,[3]평가!$B:$Z,MATCH(LEFT(N$2,2),[3]평가!$7:$7,0)-1,FALSE),"")</f>
        <v>0</v>
      </c>
      <c r="O40" s="36">
        <f>IFERROR(VLOOKUP($B40,[3]평가!$B:$Z,MATCH(LEFT(O$2,2),[3]평가!$7:$7,0)-1,FALSE),"")</f>
        <v>88</v>
      </c>
      <c r="P40" s="39">
        <f>IFERROR(VLOOKUP($B40,[3]평가!$B:$Z,MATCH(LEFT(P$2,2),[3]평가!$7:$7,0)-1,FALSE),"")</f>
        <v>20</v>
      </c>
      <c r="Q40" s="33">
        <f>IFERROR(VLOOKUP($B40,[4]평가!$B:$Z,MATCH(LEFT(Q$2,2),[4]평가!$7:$7,0)-1,FALSE),"")</f>
        <v>0</v>
      </c>
      <c r="R40" s="36">
        <f>IFERROR(VLOOKUP($B40,[4]평가!$B:$Z,MATCH(LEFT(R$2,2),[4]평가!$7:$7,0)-1,FALSE),"")</f>
        <v>72</v>
      </c>
      <c r="S40" s="39">
        <f>IFERROR(VLOOKUP($B40,[4]평가!$B:$Z,MATCH(LEFT(S$2,2),[4]평가!$7:$7,0)-1,FALSE),"")</f>
        <v>132</v>
      </c>
      <c r="T40" s="33">
        <f>IFERROR(VLOOKUP($B40,[5]평가!$B:$Z,MATCH(LEFT(T$2,2),[5]평가!$7:$7,0)-1,FALSE),"")</f>
        <v>0</v>
      </c>
      <c r="U40" s="36">
        <f>IFERROR(VLOOKUP($B40,[5]평가!$B:$Z,MATCH(LEFT(U$2,2),[5]평가!$7:$7,0)-1,FALSE),"")</f>
        <v>83</v>
      </c>
      <c r="V40" s="39">
        <f>IFERROR(VLOOKUP($B40,[5]평가!$B:$Z,MATCH(LEFT(V$2,2),[5]평가!$7:$7,0)-1,FALSE),"")</f>
        <v>32</v>
      </c>
      <c r="W40" s="33">
        <f>IFERROR(VLOOKUP($B40,대상!$B:$AD,MATCH(W$2,대상!$1:$1,0)-1,FALSE),"")</f>
        <v>0</v>
      </c>
      <c r="X40" s="20">
        <f>IF(ISBLANK(B40),"",T$1-COUNTIF(H40:V40,"회피"))</f>
        <v>5</v>
      </c>
      <c r="Y40" s="21">
        <f>IF($T$1=X40,(SUM(I40,L40,O40,R40,U40)-MIN(I40,L40,O40,R40,U40)-MAX(I40,L40,O40,R40,U40))/($T$1-2),SUM(I40,L40,O40,R40,U40/X40))</f>
        <v>80.333333333333329</v>
      </c>
      <c r="Z40" s="40">
        <f>IFERROR(VLOOKUP($B40,대상!$B:$AD,MATCH(Z$2,대상!$1:$1,0)-1,FALSE),0)</f>
        <v>0</v>
      </c>
      <c r="AA40" s="41">
        <f>IFERROR(IF(W40="면제","100"+Z40,Y40+Z40),"")</f>
        <v>80.333333333333329</v>
      </c>
      <c r="AB40" s="35" t="str">
        <f>IF(OR(W40="면제",N(Y40)=0),"",IF(AA40&lt;60,"과락",""))</f>
        <v/>
      </c>
      <c r="AC40" s="54">
        <f>IF(N(AA40)=0,"",RANK(AA40,AA$3:AA$202))</f>
        <v>36</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①유사경쟁서비스와의 차별화 요소를 지속발굴하고 초기고객확보 및 초기시장 진입위한 마케팅전략 구체화 요망함 _x000D_②PMF가 잘 진행되고 있으며, 시장 확대 전략을 단계적으로 잘 수립하여 진행중임. B2B 매출 확대가 중요한 매출 상승 포인트로 보여짐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_x000D_④마감할인 알림 플랫폼 서비스 기획단계이며 특화부분, 기술력 입증 평가하기 위한 경쟁자분석과 벤치마킹이 부족하며 수익에 대한 구체적 보완이 필요함 _x000D_⑤시장 진입 대상과 수익구조가 비교적 명확하게 제시되어 있음. 정산 자동화 등 시스템 고도화에 대한 기술이 되어 있음. 다만 매장과 유저를 확보하는 다소 부족해 보임. 투자유치를 위한 연계를 진행하고 있음.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117</v>
      </c>
      <c r="B41" s="2">
        <v>20423579</v>
      </c>
      <c r="C41" s="38" t="str">
        <f>IFERROR(VLOOKUP($B41,대상!$B:$AC,MATCH(C$2,대상!$1:$1,0)-1,FALSE),"")</f>
        <v>지역기반</v>
      </c>
      <c r="D41" s="38" t="str">
        <f>IFERROR(VLOOKUP($B41,대상!$B:$AC,MATCH(D$2,대상!$1:$1,0)-1,FALSE),"")</f>
        <v>이가람</v>
      </c>
      <c r="E41" s="36" t="str">
        <f>IFERROR(VLOOKUP($B41,대상!$B:$AC,MATCH(E$2,대상!$1:$1,0)-1,FALSE),"")</f>
        <v>정보ㆍ통신3</v>
      </c>
      <c r="F41" s="38" t="str">
        <f>IFERROR(VLOOKUP($B41,대상!$B:$AC,MATCH(F$2,대상!$1:$1,0)-1,FALSE),"")</f>
        <v>커스텀 존</v>
      </c>
      <c r="G41" s="38" t="str">
        <f>IFERROR(VLOOKUP($B41,대상!$B:$AC,MATCH(G$2,대상!$1:$1,0)-1,FALSE),"")</f>
        <v/>
      </c>
      <c r="H41" s="33">
        <f>IFERROR(VLOOKUP($B41,[1]평가!$B:$Z,MATCH(LEFT(H$2,2),[1]평가!$7:$7,0)-1,FALSE),"")</f>
        <v>0</v>
      </c>
      <c r="I41" s="36">
        <f>IFERROR(VLOOKUP($B41,[1]평가!$B:$Z,MATCH(LEFT(I$2,2),[1]평가!$7:$7,0)-1,FALSE),"")</f>
        <v>80</v>
      </c>
      <c r="J41" s="36">
        <f>IFERROR(VLOOKUP($B41,[1]평가!$B:$Z,MATCH(LEFT(J$2,2),[1]평가!$7:$7,0)-1,FALSE),"")</f>
        <v>34</v>
      </c>
      <c r="K41" s="33">
        <f>IFERROR(VLOOKUP($B41,[2]평가!$B:$Z,MATCH(LEFT(K$2,2),[2]평가!$7:$7,0)-1,FALSE),"")</f>
        <v>0</v>
      </c>
      <c r="L41" s="36">
        <f>IFERROR(VLOOKUP($B41,[2]평가!$B:$Z,MATCH(LEFT(L$2,2),[2]평가!$7:$7,0)-1,FALSE),"")</f>
        <v>69</v>
      </c>
      <c r="M41" s="39">
        <f>IFERROR(VLOOKUP($B41,[2]평가!$B:$Z,MATCH(LEFT(M$2,2),[2]평가!$7:$7,0)-1,FALSE),"")</f>
        <v>141</v>
      </c>
      <c r="N41" s="33">
        <f>IFERROR(VLOOKUP($B41,[3]평가!$B:$Z,MATCH(LEFT(N$2,2),[3]평가!$7:$7,0)-1,FALSE),"")</f>
        <v>0</v>
      </c>
      <c r="O41" s="36">
        <f>IFERROR(VLOOKUP($B41,[3]평가!$B:$Z,MATCH(LEFT(O$2,2),[3]평가!$7:$7,0)-1,FALSE),"")</f>
        <v>86</v>
      </c>
      <c r="P41" s="39">
        <f>IFERROR(VLOOKUP($B41,[3]평가!$B:$Z,MATCH(LEFT(P$2,2),[3]평가!$7:$7,0)-1,FALSE),"")</f>
        <v>32</v>
      </c>
      <c r="Q41" s="33">
        <f>IFERROR(VLOOKUP($B41,[4]평가!$B:$Z,MATCH(LEFT(Q$2,2),[4]평가!$7:$7,0)-1,FALSE),"")</f>
        <v>0</v>
      </c>
      <c r="R41" s="36">
        <f>IFERROR(VLOOKUP($B41,[4]평가!$B:$Z,MATCH(LEFT(R$2,2),[4]평가!$7:$7,0)-1,FALSE),"")</f>
        <v>86</v>
      </c>
      <c r="S41" s="39">
        <f>IFERROR(VLOOKUP($B41,[4]평가!$B:$Z,MATCH(LEFT(S$2,2),[4]평가!$7:$7,0)-1,FALSE),"")</f>
        <v>29</v>
      </c>
      <c r="T41" s="33">
        <f>IFERROR(VLOOKUP($B41,[5]평가!$B:$Z,MATCH(LEFT(T$2,2),[5]평가!$7:$7,0)-1,FALSE),"")</f>
        <v>0</v>
      </c>
      <c r="U41" s="36">
        <f>IFERROR(VLOOKUP($B41,[5]평가!$B:$Z,MATCH(LEFT(U$2,2),[5]평가!$7:$7,0)-1,FALSE),"")</f>
        <v>75</v>
      </c>
      <c r="V41" s="39">
        <f>IFERROR(VLOOKUP($B41,[5]평가!$B:$Z,MATCH(LEFT(V$2,2),[5]평가!$7:$7,0)-1,FALSE),"")</f>
        <v>113</v>
      </c>
      <c r="W41" s="33">
        <f>IFERROR(VLOOKUP($B41,대상!$B:$AD,MATCH(W$2,대상!$1:$1,0)-1,FALSE),"")</f>
        <v>0</v>
      </c>
      <c r="X41" s="20">
        <f>IF(ISBLANK(B41),"",T$1-COUNTIF(H41:V41,"회피"))</f>
        <v>5</v>
      </c>
      <c r="Y41" s="21">
        <f>IF($T$1=X41,(SUM(I41,L41,O41,R41,U41)-MIN(I41,L41,O41,R41,U41)-MAX(I41,L41,O41,R41,U41))/($T$1-2),SUM(I41,L41,O41,R41,U41/X41))</f>
        <v>80.333333333333329</v>
      </c>
      <c r="Z41" s="40">
        <f>IFERROR(VLOOKUP($B41,대상!$B:$AD,MATCH(Z$2,대상!$1:$1,0)-1,FALSE),0)</f>
        <v>0</v>
      </c>
      <c r="AA41" s="41">
        <f>IFERROR(IF(W41="면제","100"+Z41,Y41+Z41),"")</f>
        <v>80.333333333333329</v>
      </c>
      <c r="AB41" s="35" t="str">
        <f>IF(OR(W41="면제",N(Y41)=0),"",IF(AA41&lt;60,"과락",""))</f>
        <v/>
      </c>
      <c r="AC41" s="54">
        <f>IF(N(AA41)=0,"",RANK(AA41,AA$3:AA$202))</f>
        <v>36</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①시장의 수요변화와 고객의 니즈를 지속 파악하여 개발 로드맵에 반영해주기 바람.초기고객확보 및 초기시장진입전략을 구체화항 추진바람. _x000D_②비즈니스모델은 잘 제시가 되었으나, 개발 서비스에 대한 구체적인 내용에 대해서는 다소 부족함. _x000D_③시장진입대상과 수익구조가 비교적 명확하게 제시되었음.
그리고 사업계획의 방향성은 적절한것으로 판단됨.
시장진입전략의 구체성이 다소 부족하다고 판단됨. _x000D_④QR기반 생성형 AI를 활용한 실시간 제품 커스터마이징 및 O2O 주문 플랫폼 기획단계이며 특화부분, 기술력 입증 평가하기 위한 경쟁자분석과 벤치마킹이 부족하며 수익에 대한 구체적 보완이 필요함 _x000D_⑤창업 아이템의 개발 배경과 목적이 비교적 명확하게 기술되어 있음. 다만 사업화 및 수익화 전략에 대한 구체성이 다소 부족해 보임.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50</v>
      </c>
      <c r="B42" s="2">
        <v>20423878</v>
      </c>
      <c r="C42" s="38" t="str">
        <f>IFERROR(VLOOKUP($B42,대상!$B:$AC,MATCH(C$2,대상!$1:$1,0)-1,FALSE),"")</f>
        <v>지역기반</v>
      </c>
      <c r="D42" s="38" t="str">
        <f>IFERROR(VLOOKUP($B42,대상!$B:$AC,MATCH(D$2,대상!$1:$1,0)-1,FALSE),"")</f>
        <v>정혜림</v>
      </c>
      <c r="E42" s="36" t="str">
        <f>IFERROR(VLOOKUP($B42,대상!$B:$AC,MATCH(E$2,대상!$1:$1,0)-1,FALSE),"")</f>
        <v>정보ㆍ통신3</v>
      </c>
      <c r="F42" s="38" t="str">
        <f>IFERROR(VLOOKUP($B42,대상!$B:$AC,MATCH(F$2,대상!$1:$1,0)-1,FALSE),"")</f>
        <v>리플(Ripple)</v>
      </c>
      <c r="G42" s="38" t="str">
        <f>IFERROR(VLOOKUP($B42,대상!$B:$AC,MATCH(G$2,대상!$1:$1,0)-1,FALSE),"")</f>
        <v/>
      </c>
      <c r="H42" s="33">
        <f>IFERROR(VLOOKUP($B42,[1]평가!$B:$Z,MATCH(LEFT(H$2,2),[1]평가!$7:$7,0)-1,FALSE),"")</f>
        <v>0</v>
      </c>
      <c r="I42" s="36">
        <f>IFERROR(VLOOKUP($B42,[1]평가!$B:$Z,MATCH(LEFT(I$2,2),[1]평가!$7:$7,0)-1,FALSE),"")</f>
        <v>90</v>
      </c>
      <c r="J42" s="36">
        <f>IFERROR(VLOOKUP($B42,[1]평가!$B:$Z,MATCH(LEFT(J$2,2),[1]평가!$7:$7,0)-1,FALSE),"")</f>
        <v>2</v>
      </c>
      <c r="K42" s="33">
        <f>IFERROR(VLOOKUP($B42,[2]평가!$B:$Z,MATCH(LEFT(K$2,2),[2]평가!$7:$7,0)-1,FALSE),"")</f>
        <v>0</v>
      </c>
      <c r="L42" s="36">
        <f>IFERROR(VLOOKUP($B42,[2]평가!$B:$Z,MATCH(LEFT(L$2,2),[2]평가!$7:$7,0)-1,FALSE),"")</f>
        <v>78</v>
      </c>
      <c r="M42" s="39">
        <f>IFERROR(VLOOKUP($B42,[2]평가!$B:$Z,MATCH(LEFT(M$2,2),[2]평가!$7:$7,0)-1,FALSE),"")</f>
        <v>62</v>
      </c>
      <c r="N42" s="33">
        <f>IFERROR(VLOOKUP($B42,[3]평가!$B:$Z,MATCH(LEFT(N$2,2),[3]평가!$7:$7,0)-1,FALSE),"")</f>
        <v>0</v>
      </c>
      <c r="O42" s="36">
        <f>IFERROR(VLOOKUP($B42,[3]평가!$B:$Z,MATCH(LEFT(O$2,2),[3]평가!$7:$7,0)-1,FALSE),"")</f>
        <v>79</v>
      </c>
      <c r="P42" s="39">
        <f>IFERROR(VLOOKUP($B42,[3]평가!$B:$Z,MATCH(LEFT(P$2,2),[3]평가!$7:$7,0)-1,FALSE),"")</f>
        <v>61</v>
      </c>
      <c r="Q42" s="33">
        <f>IFERROR(VLOOKUP($B42,[4]평가!$B:$Z,MATCH(LEFT(Q$2,2),[4]평가!$7:$7,0)-1,FALSE),"")</f>
        <v>0</v>
      </c>
      <c r="R42" s="36">
        <f>IFERROR(VLOOKUP($B42,[4]평가!$B:$Z,MATCH(LEFT(R$2,2),[4]평가!$7:$7,0)-1,FALSE),"")</f>
        <v>60</v>
      </c>
      <c r="S42" s="39">
        <f>IFERROR(VLOOKUP($B42,[4]평가!$B:$Z,MATCH(LEFT(S$2,2),[4]평가!$7:$7,0)-1,FALSE),"")</f>
        <v>193</v>
      </c>
      <c r="T42" s="33">
        <f>IFERROR(VLOOKUP($B42,[5]평가!$B:$Z,MATCH(LEFT(T$2,2),[5]평가!$7:$7,0)-1,FALSE),"")</f>
        <v>0</v>
      </c>
      <c r="U42" s="36">
        <f>IFERROR(VLOOKUP($B42,[5]평가!$B:$Z,MATCH(LEFT(U$2,2),[5]평가!$7:$7,0)-1,FALSE),"")</f>
        <v>83</v>
      </c>
      <c r="V42" s="39">
        <f>IFERROR(VLOOKUP($B42,[5]평가!$B:$Z,MATCH(LEFT(V$2,2),[5]평가!$7:$7,0)-1,FALSE),"")</f>
        <v>32</v>
      </c>
      <c r="W42" s="33">
        <f>IFERROR(VLOOKUP($B42,대상!$B:$AD,MATCH(W$2,대상!$1:$1,0)-1,FALSE),"")</f>
        <v>0</v>
      </c>
      <c r="X42" s="20">
        <f>IF(ISBLANK(B42),"",T$1-COUNTIF(H42:V42,"회피"))</f>
        <v>5</v>
      </c>
      <c r="Y42" s="21">
        <f>IF($T$1=X42,(SUM(I42,L42,O42,R42,U42)-MIN(I42,L42,O42,R42,U42)-MAX(I42,L42,O42,R42,U42))/($T$1-2),SUM(I42,L42,O42,R42,U42/X42))</f>
        <v>80</v>
      </c>
      <c r="Z42" s="40">
        <f>IFERROR(VLOOKUP($B42,대상!$B:$AD,MATCH(Z$2,대상!$1:$1,0)-1,FALSE),0)</f>
        <v>0</v>
      </c>
      <c r="AA42" s="41">
        <f>IFERROR(IF(W42="면제","100"+Z42,Y42+Z42),"")</f>
        <v>80</v>
      </c>
      <c r="AB42" s="35" t="str">
        <f>IF(OR(W42="면제",N(Y42)=0),"",IF(AA42&lt;60,"과락",""))</f>
        <v/>
      </c>
      <c r="AC42" s="54">
        <f>IF(N(AA42)=0,"",RANK(AA42,AA$3:AA$202))</f>
        <v>40</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①초기고객  확보  및 초기시장 진입전략 고도화필요하며 시장확장위한 마케팅 채널 확보 전략 구체화 요망함.  _x000D_②사업검증 계획이 잘 수립되어 있음. 비즈니스모델 등에 제시된 타겟고객 확보 방안에 대한 내용은 다소 미흡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_x000D_④AI기반 인터랙티브 수업 콘텐츠 관리 시스템을 통한 실시간 학습 진단 도구에 대한 기획단계이며 특화부분, 기술력 입증 평가하기 위한 경쟁자분석과 벤치마킹이 필요하지만 없음, 수익화 모델을 구독으로 형성하여 플랫폼 운영관리 계획인데 학교재정에서 외부 교재검증 시스템 구독 사례를 본적이 없기에 가능한 범위인지, 교육부 검증에 대한 절차인식도 없기에 실제 사업화 가능한지 의문이 됨 _x000D_⑤협약 기간내 사업화 계획이 세부적으로 기술되어 있으며 조직구성이 되어 있아 사업화 가능성을 검토한 수준이 앵호하다고 판단됨.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59</v>
      </c>
      <c r="B43" s="2">
        <v>20426370</v>
      </c>
      <c r="C43" s="38" t="str">
        <f>IFERROR(VLOOKUP($B43,대상!$B:$AC,MATCH(C$2,대상!$1:$1,0)-1,FALSE),"")</f>
        <v>지역기반</v>
      </c>
      <c r="D43" s="38" t="str">
        <f>IFERROR(VLOOKUP($B43,대상!$B:$AC,MATCH(D$2,대상!$1:$1,0)-1,FALSE),"")</f>
        <v>강민</v>
      </c>
      <c r="E43" s="36" t="str">
        <f>IFERROR(VLOOKUP($B43,대상!$B:$AC,MATCH(E$2,대상!$1:$1,0)-1,FALSE),"")</f>
        <v>정보ㆍ통신3</v>
      </c>
      <c r="F43" s="38" t="str">
        <f>IFERROR(VLOOKUP($B43,대상!$B:$AC,MATCH(F$2,대상!$1:$1,0)-1,FALSE),"")</f>
        <v>RE:BLOOM</v>
      </c>
      <c r="G43" s="38" t="str">
        <f>IFERROR(VLOOKUP($B43,대상!$B:$AC,MATCH(G$2,대상!$1:$1,0)-1,FALSE),"")</f>
        <v/>
      </c>
      <c r="H43" s="33">
        <f>IFERROR(VLOOKUP($B43,[1]평가!$B:$Z,MATCH(LEFT(H$2,2),[1]평가!$7:$7,0)-1,FALSE),"")</f>
        <v>0</v>
      </c>
      <c r="I43" s="36">
        <f>IFERROR(VLOOKUP($B43,[1]평가!$B:$Z,MATCH(LEFT(I$2,2),[1]평가!$7:$7,0)-1,FALSE),"")</f>
        <v>73</v>
      </c>
      <c r="J43" s="36">
        <f>IFERROR(VLOOKUP($B43,[1]평가!$B:$Z,MATCH(LEFT(J$2,2),[1]평가!$7:$7,0)-1,FALSE),"")</f>
        <v>70</v>
      </c>
      <c r="K43" s="33">
        <f>IFERROR(VLOOKUP($B43,[2]평가!$B:$Z,MATCH(LEFT(K$2,2),[2]평가!$7:$7,0)-1,FALSE),"")</f>
        <v>0</v>
      </c>
      <c r="L43" s="36">
        <f>IFERROR(VLOOKUP($B43,[2]평가!$B:$Z,MATCH(LEFT(L$2,2),[2]평가!$7:$7,0)-1,FALSE),"")</f>
        <v>84</v>
      </c>
      <c r="M43" s="39">
        <f>IFERROR(VLOOKUP($B43,[2]평가!$B:$Z,MATCH(LEFT(M$2,2),[2]평가!$7:$7,0)-1,FALSE),"")</f>
        <v>26</v>
      </c>
      <c r="N43" s="33">
        <f>IFERROR(VLOOKUP($B43,[3]평가!$B:$Z,MATCH(LEFT(N$2,2),[3]평가!$7:$7,0)-1,FALSE),"")</f>
        <v>0</v>
      </c>
      <c r="O43" s="36">
        <f>IFERROR(VLOOKUP($B43,[3]평가!$B:$Z,MATCH(LEFT(O$2,2),[3]평가!$7:$7,0)-1,FALSE),"")</f>
        <v>83</v>
      </c>
      <c r="P43" s="39">
        <f>IFERROR(VLOOKUP($B43,[3]평가!$B:$Z,MATCH(LEFT(P$2,2),[3]평가!$7:$7,0)-1,FALSE),"")</f>
        <v>49</v>
      </c>
      <c r="Q43" s="33">
        <f>IFERROR(VLOOKUP($B43,[4]평가!$B:$Z,MATCH(LEFT(Q$2,2),[4]평가!$7:$7,0)-1,FALSE),"")</f>
        <v>0</v>
      </c>
      <c r="R43" s="36">
        <f>IFERROR(VLOOKUP($B43,[4]평가!$B:$Z,MATCH(LEFT(R$2,2),[4]평가!$7:$7,0)-1,FALSE),"")</f>
        <v>89</v>
      </c>
      <c r="S43" s="39">
        <f>IFERROR(VLOOKUP($B43,[4]평가!$B:$Z,MATCH(LEFT(S$2,2),[4]평가!$7:$7,0)-1,FALSE),"")</f>
        <v>11</v>
      </c>
      <c r="T43" s="33">
        <f>IFERROR(VLOOKUP($B43,[5]평가!$B:$Z,MATCH(LEFT(T$2,2),[5]평가!$7:$7,0)-1,FALSE),"")</f>
        <v>0</v>
      </c>
      <c r="U43" s="36">
        <f>IFERROR(VLOOKUP($B43,[5]평가!$B:$Z,MATCH(LEFT(U$2,2),[5]평가!$7:$7,0)-1,FALSE),"")</f>
        <v>69</v>
      </c>
      <c r="V43" s="39">
        <f>IFERROR(VLOOKUP($B43,[5]평가!$B:$Z,MATCH(LEFT(V$2,2),[5]평가!$7:$7,0)-1,FALSE),"")</f>
        <v>165</v>
      </c>
      <c r="W43" s="33">
        <f>IFERROR(VLOOKUP($B43,대상!$B:$AD,MATCH(W$2,대상!$1:$1,0)-1,FALSE),"")</f>
        <v>0</v>
      </c>
      <c r="X43" s="20">
        <f>IF(ISBLANK(B43),"",T$1-COUNTIF(H43:V43,"회피"))</f>
        <v>5</v>
      </c>
      <c r="Y43" s="21">
        <f>IF($T$1=X43,(SUM(I43,L43,O43,R43,U43)-MIN(I43,L43,O43,R43,U43)-MAX(I43,L43,O43,R43,U43))/($T$1-2),SUM(I43,L43,O43,R43,U43/X43))</f>
        <v>80</v>
      </c>
      <c r="Z43" s="40">
        <f>IFERROR(VLOOKUP($B43,대상!$B:$AD,MATCH(Z$2,대상!$1:$1,0)-1,FALSE),0)</f>
        <v>0</v>
      </c>
      <c r="AA43" s="41">
        <f>IFERROR(IF(W43="면제","100"+Z43,Y43+Z43),"")</f>
        <v>80</v>
      </c>
      <c r="AB43" s="35" t="str">
        <f>IF(OR(W43="면제",N(Y43)=0),"",IF(AA43&lt;60,"과락",""))</f>
        <v/>
      </c>
      <c r="AC43" s="54">
        <f>IF(N(AA43)=0,"",RANK(AA43,AA$3:AA$202))</f>
        <v>40</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①유사서비스에 대한 비교경쟁력 분석과 시장의 니즈와 수요변화에 대한 면밀한 분석을 기반으로 서비스의 수용성과 가격정책에 대한 보완이 필요함. _x000D_②운영되고 있는 서비스에 대한 세부 내용 및 발생 성과, 고객 반응이 어떤지에 대한 내용과 이러한 실적을 기반으로 어떻게 서비스 고도화 및 고객 확보를 가져갈지를 연결시킨 로드맵 수립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_x000D_④AI활용 시니어 커리어/라이프 서포트코칭 플랫폼 기획단계이며 특화부분, 기술력 입증 평가하기 위한 경쟁자분석과 벤치마킹이 필요하지만 없음,  _x000D_⑤창업아이템과 관련하여 MVP를 운영하고 있음. 다만 데이터 확대방안 및 차별화 기술우위에 대한 구체성은 다소 부족해 보임.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119</v>
      </c>
      <c r="B44" s="2">
        <v>20413121</v>
      </c>
      <c r="C44" s="38" t="str">
        <f>IFERROR(VLOOKUP($B44,대상!$B:$AC,MATCH(C$2,대상!$1:$1,0)-1,FALSE),"")</f>
        <v>지역기반</v>
      </c>
      <c r="D44" s="38" t="str">
        <f>IFERROR(VLOOKUP($B44,대상!$B:$AC,MATCH(D$2,대상!$1:$1,0)-1,FALSE),"")</f>
        <v>김명균</v>
      </c>
      <c r="E44" s="36" t="str">
        <f>IFERROR(VLOOKUP($B44,대상!$B:$AC,MATCH(E$2,대상!$1:$1,0)-1,FALSE),"")</f>
        <v>정보ㆍ통신3</v>
      </c>
      <c r="F44" s="38" t="str">
        <f>IFERROR(VLOOKUP($B44,대상!$B:$AC,MATCH(F$2,대상!$1:$1,0)-1,FALSE),"")</f>
        <v>글로벌 골프 시뮬레이터 시장 개척을 위한  AI 기반 초정밀 3D 골프 론치 모니터 국산화</v>
      </c>
      <c r="G44" s="38" t="str">
        <f>IFERROR(VLOOKUP($B44,대상!$B:$AC,MATCH(G$2,대상!$1:$1,0)-1,FALSE),"")</f>
        <v/>
      </c>
      <c r="H44" s="33">
        <f>IFERROR(VLOOKUP($B44,[1]평가!$B:$Z,MATCH(LEFT(H$2,2),[1]평가!$7:$7,0)-1,FALSE),"")</f>
        <v>0</v>
      </c>
      <c r="I44" s="36">
        <f>IFERROR(VLOOKUP($B44,[1]평가!$B:$Z,MATCH(LEFT(I$2,2),[1]평가!$7:$7,0)-1,FALSE),"")</f>
        <v>80</v>
      </c>
      <c r="J44" s="36">
        <f>IFERROR(VLOOKUP($B44,[1]평가!$B:$Z,MATCH(LEFT(J$2,2),[1]평가!$7:$7,0)-1,FALSE),"")</f>
        <v>34</v>
      </c>
      <c r="K44" s="33">
        <f>IFERROR(VLOOKUP($B44,[2]평가!$B:$Z,MATCH(LEFT(K$2,2),[2]평가!$7:$7,0)-1,FALSE),"")</f>
        <v>0</v>
      </c>
      <c r="L44" s="36">
        <f>IFERROR(VLOOKUP($B44,[2]평가!$B:$Z,MATCH(LEFT(L$2,2),[2]평가!$7:$7,0)-1,FALSE),"")</f>
        <v>72</v>
      </c>
      <c r="M44" s="39">
        <f>IFERROR(VLOOKUP($B44,[2]평가!$B:$Z,MATCH(LEFT(M$2,2),[2]평가!$7:$7,0)-1,FALSE),"")</f>
        <v>102</v>
      </c>
      <c r="N44" s="33">
        <f>IFERROR(VLOOKUP($B44,[3]평가!$B:$Z,MATCH(LEFT(N$2,2),[3]평가!$7:$7,0)-1,FALSE),"")</f>
        <v>0</v>
      </c>
      <c r="O44" s="36">
        <f>IFERROR(VLOOKUP($B44,[3]평가!$B:$Z,MATCH(LEFT(O$2,2),[3]평가!$7:$7,0)-1,FALSE),"")</f>
        <v>82</v>
      </c>
      <c r="P44" s="39">
        <f>IFERROR(VLOOKUP($B44,[3]평가!$B:$Z,MATCH(LEFT(P$2,2),[3]평가!$7:$7,0)-1,FALSE),"")</f>
        <v>55</v>
      </c>
      <c r="Q44" s="33">
        <f>IFERROR(VLOOKUP($B44,[4]평가!$B:$Z,MATCH(LEFT(Q$2,2),[4]평가!$7:$7,0)-1,FALSE),"")</f>
        <v>0</v>
      </c>
      <c r="R44" s="36">
        <f>IFERROR(VLOOKUP($B44,[4]평가!$B:$Z,MATCH(LEFT(R$2,2),[4]평가!$7:$7,0)-1,FALSE),"")</f>
        <v>78</v>
      </c>
      <c r="S44" s="39">
        <f>IFERROR(VLOOKUP($B44,[4]평가!$B:$Z,MATCH(LEFT(S$2,2),[4]평가!$7:$7,0)-1,FALSE),"")</f>
        <v>89</v>
      </c>
      <c r="T44" s="33">
        <f>IFERROR(VLOOKUP($B44,[5]평가!$B:$Z,MATCH(LEFT(T$2,2),[5]평가!$7:$7,0)-1,FALSE),"")</f>
        <v>0</v>
      </c>
      <c r="U44" s="36">
        <f>IFERROR(VLOOKUP($B44,[5]평가!$B:$Z,MATCH(LEFT(U$2,2),[5]평가!$7:$7,0)-1,FALSE),"")</f>
        <v>85</v>
      </c>
      <c r="V44" s="39">
        <f>IFERROR(VLOOKUP($B44,[5]평가!$B:$Z,MATCH(LEFT(V$2,2),[5]평가!$7:$7,0)-1,FALSE),"")</f>
        <v>25</v>
      </c>
      <c r="W44" s="33">
        <f>IFERROR(VLOOKUP($B44,대상!$B:$AD,MATCH(W$2,대상!$1:$1,0)-1,FALSE),"")</f>
        <v>0</v>
      </c>
      <c r="X44" s="20">
        <f>IF(ISBLANK(B44),"",T$1-COUNTIF(H44:V44,"회피"))</f>
        <v>5</v>
      </c>
      <c r="Y44" s="21">
        <f>IF($T$1=X44,(SUM(I44,L44,O44,R44,U44)-MIN(I44,L44,O44,R44,U44)-MAX(I44,L44,O44,R44,U44))/($T$1-2),SUM(I44,L44,O44,R44,U44/X44))</f>
        <v>80</v>
      </c>
      <c r="Z44" s="40">
        <f>IFERROR(VLOOKUP($B44,대상!$B:$AD,MATCH(Z$2,대상!$1:$1,0)-1,FALSE),0)</f>
        <v>0</v>
      </c>
      <c r="AA44" s="41">
        <f>IFERROR(IF(W44="면제","100"+Z44,Y44+Z44),"")</f>
        <v>80</v>
      </c>
      <c r="AB44" s="35" t="str">
        <f>IF(OR(W44="면제",N(Y44)=0),"",IF(AA44&lt;60,"과락",""))</f>
        <v/>
      </c>
      <c r="AC44" s="54">
        <f>IF(N(AA44)=0,"",RANK(AA44,AA$3:AA$202))</f>
        <v>40</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①국내외 시장확장위한 마케팅 전략 고도화 및 전문역량 확보방안 수립. 시장 수요반영한 성능개선로드맵 구체화 필요 _x000D_②경쟁사 대비 차별성은 잘 제시하였고, 시장진입 가능성 높아 보이나 실질적인 판매와 지속적인 매출 확보를 위한 고객 확보 및 판로개척 방안에 대해 기존 시장 진입자를 이길 수 있는 자사만의 전략 고민은 필요해 보임 _x000D_③아이템의 기술 개요와 개발방향은 이해하기 쉽게 작성되었음.
그리고 사업계획의 방향성은 적절한것으로 판단됨.
시장진입전략의 구체성이 다소 부족하다고 판단됨. _x000D_④AI 기반 초정밀 3D 골프 론치 모니터 국산화 기획단계이며 특화부분, 기술력 입증 평가하기 위한 경쟁자분석과 벤치마킹이 부족하며 수익에 대한 구체적 보완이 필요함 _x000D_⑤경쟁사 분석을 통한 차별화 전략을 제시하고 있음. 전반적으로 추진ㄷ계획의 완성도가 양호한 것으로 판단됨.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47</v>
      </c>
      <c r="B45" s="2">
        <v>20426432</v>
      </c>
      <c r="C45" s="38" t="str">
        <f>IFERROR(VLOOKUP($B45,대상!$B:$AC,MATCH(C$2,대상!$1:$1,0)-1,FALSE),"")</f>
        <v>지역기반</v>
      </c>
      <c r="D45" s="38" t="str">
        <f>IFERROR(VLOOKUP($B45,대상!$B:$AC,MATCH(D$2,대상!$1:$1,0)-1,FALSE),"")</f>
        <v>이우주</v>
      </c>
      <c r="E45" s="36" t="str">
        <f>IFERROR(VLOOKUP($B45,대상!$B:$AC,MATCH(E$2,대상!$1:$1,0)-1,FALSE),"")</f>
        <v>정보ㆍ통신3</v>
      </c>
      <c r="F45" s="38" t="str">
        <f>IFERROR(VLOOKUP($B45,대상!$B:$AC,MATCH(F$2,대상!$1:$1,0)-1,FALSE),"")</f>
        <v>IoT 기반 스마트 양조 모니터링 시스템을 활용한 팹리스(Fabless) 프리미엄 전통주</v>
      </c>
      <c r="G45" s="38" t="str">
        <f>IFERROR(VLOOKUP($B45,대상!$B:$AC,MATCH(G$2,대상!$1:$1,0)-1,FALSE),"")</f>
        <v/>
      </c>
      <c r="H45" s="33">
        <f>IFERROR(VLOOKUP($B45,[1]평가!$B:$Z,MATCH(LEFT(H$2,2),[1]평가!$7:$7,0)-1,FALSE),"")</f>
        <v>0</v>
      </c>
      <c r="I45" s="36">
        <f>IFERROR(VLOOKUP($B45,[1]평가!$B:$Z,MATCH(LEFT(I$2,2),[1]평가!$7:$7,0)-1,FALSE),"")</f>
        <v>80</v>
      </c>
      <c r="J45" s="36">
        <f>IFERROR(VLOOKUP($B45,[1]평가!$B:$Z,MATCH(LEFT(J$2,2),[1]평가!$7:$7,0)-1,FALSE),"")</f>
        <v>34</v>
      </c>
      <c r="K45" s="33">
        <f>IFERROR(VLOOKUP($B45,[2]평가!$B:$Z,MATCH(LEFT(K$2,2),[2]평가!$7:$7,0)-1,FALSE),"")</f>
        <v>0</v>
      </c>
      <c r="L45" s="36">
        <f>IFERROR(VLOOKUP($B45,[2]평가!$B:$Z,MATCH(LEFT(L$2,2),[2]평가!$7:$7,0)-1,FALSE),"")</f>
        <v>80</v>
      </c>
      <c r="M45" s="39">
        <f>IFERROR(VLOOKUP($B45,[2]평가!$B:$Z,MATCH(LEFT(M$2,2),[2]평가!$7:$7,0)-1,FALSE),"")</f>
        <v>47</v>
      </c>
      <c r="N45" s="33">
        <f>IFERROR(VLOOKUP($B45,[3]평가!$B:$Z,MATCH(LEFT(N$2,2),[3]평가!$7:$7,0)-1,FALSE),"")</f>
        <v>0</v>
      </c>
      <c r="O45" s="36">
        <f>IFERROR(VLOOKUP($B45,[3]평가!$B:$Z,MATCH(LEFT(O$2,2),[3]평가!$7:$7,0)-1,FALSE),"")</f>
        <v>79</v>
      </c>
      <c r="P45" s="39">
        <f>IFERROR(VLOOKUP($B45,[3]평가!$B:$Z,MATCH(LEFT(P$2,2),[3]평가!$7:$7,0)-1,FALSE),"")</f>
        <v>61</v>
      </c>
      <c r="Q45" s="33">
        <f>IFERROR(VLOOKUP($B45,[4]평가!$B:$Z,MATCH(LEFT(Q$2,2),[4]평가!$7:$7,0)-1,FALSE),"")</f>
        <v>0</v>
      </c>
      <c r="R45" s="36">
        <f>IFERROR(VLOOKUP($B45,[4]평가!$B:$Z,MATCH(LEFT(R$2,2),[4]평가!$7:$7,0)-1,FALSE),"")</f>
        <v>81</v>
      </c>
      <c r="S45" s="39">
        <f>IFERROR(VLOOKUP($B45,[4]평가!$B:$Z,MATCH(LEFT(S$2,2),[4]평가!$7:$7,0)-1,FALSE),"")</f>
        <v>60</v>
      </c>
      <c r="T45" s="33">
        <f>IFERROR(VLOOKUP($B45,[5]평가!$B:$Z,MATCH(LEFT(T$2,2),[5]평가!$7:$7,0)-1,FALSE),"")</f>
        <v>0</v>
      </c>
      <c r="U45" s="36">
        <f>IFERROR(VLOOKUP($B45,[5]평가!$B:$Z,MATCH(LEFT(U$2,2),[5]평가!$7:$7,0)-1,FALSE),"")</f>
        <v>76</v>
      </c>
      <c r="V45" s="39">
        <f>IFERROR(VLOOKUP($B45,[5]평가!$B:$Z,MATCH(LEFT(V$2,2),[5]평가!$7:$7,0)-1,FALSE),"")</f>
        <v>101</v>
      </c>
      <c r="W45" s="33">
        <f>IFERROR(VLOOKUP($B45,대상!$B:$AD,MATCH(W$2,대상!$1:$1,0)-1,FALSE),"")</f>
        <v>0</v>
      </c>
      <c r="X45" s="20">
        <f>IF(ISBLANK(B45),"",T$1-COUNTIF(H45:V45,"회피"))</f>
        <v>5</v>
      </c>
      <c r="Y45" s="21">
        <f>IF($T$1=X45,(SUM(I45,L45,O45,R45,U45)-MIN(I45,L45,O45,R45,U45)-MAX(I45,L45,O45,R45,U45))/($T$1-2),SUM(I45,L45,O45,R45,U45/X45))</f>
        <v>79.666666666666671</v>
      </c>
      <c r="Z45" s="40">
        <f>IFERROR(VLOOKUP($B45,대상!$B:$AD,MATCH(Z$2,대상!$1:$1,0)-1,FALSE),0)</f>
        <v>0</v>
      </c>
      <c r="AA45" s="41">
        <f>IFERROR(IF(W45="면제","100"+Z45,Y45+Z45),"")</f>
        <v>79.666666666666671</v>
      </c>
      <c r="AB45" s="35" t="str">
        <f>IF(OR(W45="면제",N(Y45)=0),"",IF(AA45&lt;60,"과락",""))</f>
        <v/>
      </c>
      <c r="AC45" s="54">
        <f>IF(N(AA45)=0,"",RANK(AA45,AA$3:AA$202))</f>
        <v>43</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①펩리스 주류제조라는 새로운 제조방식을 제시하고 있음. 결국 제안사의 판매 및 마케팅 역량이 사업 성장의 주요요소이므로 지속적 성장위한 인적 및 물적 네트워크 역량 확보방안에 대한 구체화된 추진 전략 수립이 중요함 _x000D_②개발계획 및 사업화 방안에 대해 단계적으로 잘 수립이 되어 있음. BM측면에서는 연도별 매출 등의 목표치 제시와 더불어 달성방안에 대해 제시가 되면 더 좋을 것임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_x000D_④IoT 기반 양조 모니터링 시스템을 활용한 팹리스 기획단계이며 특화부분, 기술력 입증 평가하기 위한 경쟁자분석과 벤치마킹이 필요하지만 없음, 대표의 역량이 뛰어나며 인프라를 구축하였음, 기존 기술들을 활용하여 좋은 제품런칭과 시스템을 병행하여 수익구조화를 시키는 것이 필요함, 개발에만 치중되어 정부지원만으론 건강한 기업을 만들기 어려움 _x000D_⑤스마트 양조 통합 시스템에 대한 PoC 등 계획을 기술하고 있음. 정부사업 수주를 통한 강점을 제시하고 있으나 본 아이템에 대한 수익방안(BM, 매출액 등) 제시는 다소 부족해 보임.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57</v>
      </c>
      <c r="B46" s="2">
        <v>20423222</v>
      </c>
      <c r="C46" s="38" t="str">
        <f>IFERROR(VLOOKUP($B46,대상!$B:$AC,MATCH(C$2,대상!$1:$1,0)-1,FALSE),"")</f>
        <v>지역기반</v>
      </c>
      <c r="D46" s="38" t="str">
        <f>IFERROR(VLOOKUP($B46,대상!$B:$AC,MATCH(D$2,대상!$1:$1,0)-1,FALSE),"")</f>
        <v>박유준</v>
      </c>
      <c r="E46" s="36" t="str">
        <f>IFERROR(VLOOKUP($B46,대상!$B:$AC,MATCH(E$2,대상!$1:$1,0)-1,FALSE),"")</f>
        <v>정보ㆍ통신3</v>
      </c>
      <c r="F46" s="38" t="str">
        <f>IFERROR(VLOOKUP($B46,대상!$B:$AC,MATCH(F$2,대상!$1:$1,0)-1,FALSE),"")</f>
        <v>이메일 및 채팅 분석과 비정형 메모의 ‘AI 자동 구조화’로 업무 기획 시간을 절감하고, ‘역량 맵핑’으로 실행과 평가를 통합하는 실무자 중심의 성과관리 SaaS (B2C→B2B확장형), Growork</v>
      </c>
      <c r="G46" s="38" t="str">
        <f>IFERROR(VLOOKUP($B46,대상!$B:$AC,MATCH(G$2,대상!$1:$1,0)-1,FALSE),"")</f>
        <v/>
      </c>
      <c r="H46" s="33">
        <f>IFERROR(VLOOKUP($B46,[1]평가!$B:$Z,MATCH(LEFT(H$2,2),[1]평가!$7:$7,0)-1,FALSE),"")</f>
        <v>0</v>
      </c>
      <c r="I46" s="36">
        <f>IFERROR(VLOOKUP($B46,[1]평가!$B:$Z,MATCH(LEFT(I$2,2),[1]평가!$7:$7,0)-1,FALSE),"")</f>
        <v>73</v>
      </c>
      <c r="J46" s="36">
        <f>IFERROR(VLOOKUP($B46,[1]평가!$B:$Z,MATCH(LEFT(J$2,2),[1]평가!$7:$7,0)-1,FALSE),"")</f>
        <v>51</v>
      </c>
      <c r="K46" s="33">
        <f>IFERROR(VLOOKUP($B46,[2]평가!$B:$Z,MATCH(LEFT(K$2,2),[2]평가!$7:$7,0)-1,FALSE),"")</f>
        <v>0</v>
      </c>
      <c r="L46" s="36">
        <f>IFERROR(VLOOKUP($B46,[2]평가!$B:$Z,MATCH(LEFT(L$2,2),[2]평가!$7:$7,0)-1,FALSE),"")</f>
        <v>74</v>
      </c>
      <c r="M46" s="39">
        <f>IFERROR(VLOOKUP($B46,[2]평가!$B:$Z,MATCH(LEFT(M$2,2),[2]평가!$7:$7,0)-1,FALSE),"")</f>
        <v>71</v>
      </c>
      <c r="N46" s="33">
        <f>IFERROR(VLOOKUP($B46,[3]평가!$B:$Z,MATCH(LEFT(N$2,2),[3]평가!$7:$7,0)-1,FALSE),"")</f>
        <v>0</v>
      </c>
      <c r="O46" s="36">
        <f>IFERROR(VLOOKUP($B46,[3]평가!$B:$Z,MATCH(LEFT(O$2,2),[3]평가!$7:$7,0)-1,FALSE),"")</f>
        <v>83</v>
      </c>
      <c r="P46" s="39">
        <f>IFERROR(VLOOKUP($B46,[3]평가!$B:$Z,MATCH(LEFT(P$2,2),[3]평가!$7:$7,0)-1,FALSE),"")</f>
        <v>35</v>
      </c>
      <c r="Q46" s="33">
        <f>IFERROR(VLOOKUP($B46,[4]평가!$B:$Z,MATCH(LEFT(Q$2,2),[4]평가!$7:$7,0)-1,FALSE),"")</f>
        <v>0</v>
      </c>
      <c r="R46" s="36">
        <f>IFERROR(VLOOKUP($B46,[4]평가!$B:$Z,MATCH(LEFT(R$2,2),[4]평가!$7:$7,0)-1,FALSE),"")</f>
        <v>86</v>
      </c>
      <c r="S46" s="39">
        <f>IFERROR(VLOOKUP($B46,[4]평가!$B:$Z,MATCH(LEFT(S$2,2),[4]평가!$7:$7,0)-1,FALSE),"")</f>
        <v>23</v>
      </c>
      <c r="T46" s="33">
        <f>IFERROR(VLOOKUP($B46,[5]평가!$B:$Z,MATCH(LEFT(T$2,2),[5]평가!$7:$7,0)-1,FALSE),"")</f>
        <v>0</v>
      </c>
      <c r="U46" s="36">
        <f>IFERROR(VLOOKUP($B46,[5]평가!$B:$Z,MATCH(LEFT(U$2,2),[5]평가!$7:$7,0)-1,FALSE),"")</f>
        <v>76</v>
      </c>
      <c r="V46" s="39">
        <f>IFERROR(VLOOKUP($B46,[5]평가!$B:$Z,MATCH(LEFT(V$2,2),[5]평가!$7:$7,0)-1,FALSE),"")</f>
        <v>79</v>
      </c>
      <c r="W46" s="33">
        <f>IFERROR(VLOOKUP($B46,대상!$B:$AD,MATCH(W$2,대상!$1:$1,0)-1,FALSE),"")</f>
        <v>0</v>
      </c>
      <c r="X46" s="20">
        <f>IF(ISBLANK(B46),"",T$1-COUNTIF(H46:V46,"회피"))</f>
        <v>5</v>
      </c>
      <c r="Y46" s="21">
        <f>IF($T$1=X46,(SUM(I46,L46,O46,R46,U46)-MIN(I46,L46,O46,R46,U46)-MAX(I46,L46,O46,R46,U46))/($T$1-2),SUM(I46,L46,O46,R46,U46/X46))</f>
        <v>77.666666666666671</v>
      </c>
      <c r="Z46" s="40">
        <f>IFERROR(VLOOKUP($B46,대상!$B:$AD,MATCH(Z$2,대상!$1:$1,0)-1,FALSE),0)</f>
        <v>2</v>
      </c>
      <c r="AA46" s="41">
        <f>IFERROR(IF(W46="면제","100"+Z46,Y46+Z46),"")</f>
        <v>79.666666666666671</v>
      </c>
      <c r="AB46" s="35" t="str">
        <f>IF(OR(W46="면제",N(Y46)=0),"",IF(AA46&lt;60,"과락",""))</f>
        <v/>
      </c>
      <c r="AC46" s="54">
        <f>IF(N(AA46)=0,"",RANK(AA46,AA$3:AA$202))</f>
        <v>43</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①시장의 니즈분석와 고객의 수용성변화에 따른 사업화 및 수익성 분석을 보완할 필요가 있음 _x000D_②제시한 수익모델에 대한 시장에서의 고객 수용도 및 실현가능 여부에 대한 검증 데이터가 추가되면 좋을 것임 _x000D_③아이템의 기술 개요와 개발방향은 이해하기 쉽게 작성되었음.
그리고 사업계획의 방향성은 적절한것으로 판단됨.
시장진입전략의 구체성이 다소 부족하다고 판단됨. _x000D_④역량 맵핑을 통한 성과관리 시스템 기획단계이며 특화부분, 기술력 입증 평가하기 위한 경쟁자분석과 벤치마킹이 필요하지만 없음, 아이디어는 참신하고 좋지만 기존 프로그램들과의 호환성, 연결성, 고객 사용성의 검증이 필요하며 소극적으로 React Native 앱을 출시하여 반응 및 효과성이 입증만 되어도 변동성에 맞추어 성장 가능서이 높음으로 보임 _x000D_⑤창업 아이템과 관련하여 협약 기간내 서비스 안정화, 모바일 앱 개발이 가능하다고 제시하었음. 디민 시장진입 전략의 구체성은 다소 부족해 보임.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107</v>
      </c>
      <c r="B47" s="2">
        <v>20420202</v>
      </c>
      <c r="C47" s="38" t="str">
        <f>IFERROR(VLOOKUP($B47,대상!$B:$AC,MATCH(C$2,대상!$1:$1,0)-1,FALSE),"")</f>
        <v>지역기반</v>
      </c>
      <c r="D47" s="38" t="str">
        <f>IFERROR(VLOOKUP($B47,대상!$B:$AC,MATCH(D$2,대상!$1:$1,0)-1,FALSE),"")</f>
        <v>윤가영</v>
      </c>
      <c r="E47" s="36" t="str">
        <f>IFERROR(VLOOKUP($B47,대상!$B:$AC,MATCH(E$2,대상!$1:$1,0)-1,FALSE),"")</f>
        <v>정보ㆍ통신3</v>
      </c>
      <c r="F47" s="38" t="str">
        <f>IFERROR(VLOOKUP($B47,대상!$B:$AC,MATCH(F$2,대상!$1:$1,0)-1,FALSE),"")</f>
        <v>산재바로</v>
      </c>
      <c r="G47" s="38" t="str">
        <f>IFERROR(VLOOKUP($B47,대상!$B:$AC,MATCH(G$2,대상!$1:$1,0)-1,FALSE),"")</f>
        <v/>
      </c>
      <c r="H47" s="33">
        <f>IFERROR(VLOOKUP($B47,[1]평가!$B:$Z,MATCH(LEFT(H$2,2),[1]평가!$7:$7,0)-1,FALSE),"")</f>
        <v>0</v>
      </c>
      <c r="I47" s="36">
        <f>IFERROR(VLOOKUP($B47,[1]평가!$B:$Z,MATCH(LEFT(I$2,2),[1]평가!$7:$7,0)-1,FALSE),"")</f>
        <v>73</v>
      </c>
      <c r="J47" s="36">
        <f>IFERROR(VLOOKUP($B47,[1]평가!$B:$Z,MATCH(LEFT(J$2,2),[1]평가!$7:$7,0)-1,FALSE),"")</f>
        <v>70</v>
      </c>
      <c r="K47" s="33">
        <f>IFERROR(VLOOKUP($B47,[2]평가!$B:$Z,MATCH(LEFT(K$2,2),[2]평가!$7:$7,0)-1,FALSE),"")</f>
        <v>0</v>
      </c>
      <c r="L47" s="36">
        <f>IFERROR(VLOOKUP($B47,[2]평가!$B:$Z,MATCH(LEFT(L$2,2),[2]평가!$7:$7,0)-1,FALSE),"")</f>
        <v>78</v>
      </c>
      <c r="M47" s="39">
        <f>IFERROR(VLOOKUP($B47,[2]평가!$B:$Z,MATCH(LEFT(M$2,2),[2]평가!$7:$7,0)-1,FALSE),"")</f>
        <v>62</v>
      </c>
      <c r="N47" s="33">
        <f>IFERROR(VLOOKUP($B47,[3]평가!$B:$Z,MATCH(LEFT(N$2,2),[3]평가!$7:$7,0)-1,FALSE),"")</f>
        <v>0</v>
      </c>
      <c r="O47" s="36">
        <f>IFERROR(VLOOKUP($B47,[3]평가!$B:$Z,MATCH(LEFT(O$2,2),[3]평가!$7:$7,0)-1,FALSE),"")</f>
        <v>81</v>
      </c>
      <c r="P47" s="39">
        <f>IFERROR(VLOOKUP($B47,[3]평가!$B:$Z,MATCH(LEFT(P$2,2),[3]평가!$7:$7,0)-1,FALSE),"")</f>
        <v>59</v>
      </c>
      <c r="Q47" s="33">
        <f>IFERROR(VLOOKUP($B47,[4]평가!$B:$Z,MATCH(LEFT(Q$2,2),[4]평가!$7:$7,0)-1,FALSE),"")</f>
        <v>0</v>
      </c>
      <c r="R47" s="36">
        <f>IFERROR(VLOOKUP($B47,[4]평가!$B:$Z,MATCH(LEFT(R$2,2),[4]평가!$7:$7,0)-1,FALSE),"")</f>
        <v>88</v>
      </c>
      <c r="S47" s="39">
        <f>IFERROR(VLOOKUP($B47,[4]평가!$B:$Z,MATCH(LEFT(S$2,2),[4]평가!$7:$7,0)-1,FALSE),"")</f>
        <v>23</v>
      </c>
      <c r="T47" s="33">
        <f>IFERROR(VLOOKUP($B47,[5]평가!$B:$Z,MATCH(LEFT(T$2,2),[5]평가!$7:$7,0)-1,FALSE),"")</f>
        <v>0</v>
      </c>
      <c r="U47" s="36">
        <f>IFERROR(VLOOKUP($B47,[5]평가!$B:$Z,MATCH(LEFT(U$2,2),[5]평가!$7:$7,0)-1,FALSE),"")</f>
        <v>80</v>
      </c>
      <c r="V47" s="39">
        <f>IFERROR(VLOOKUP($B47,[5]평가!$B:$Z,MATCH(LEFT(V$2,2),[5]평가!$7:$7,0)-1,FALSE),"")</f>
        <v>57</v>
      </c>
      <c r="W47" s="33">
        <f>IFERROR(VLOOKUP($B47,대상!$B:$AD,MATCH(W$2,대상!$1:$1,0)-1,FALSE),"")</f>
        <v>0</v>
      </c>
      <c r="X47" s="20">
        <f>IF(ISBLANK(B47),"",T$1-COUNTIF(H47:V47,"회피"))</f>
        <v>5</v>
      </c>
      <c r="Y47" s="21">
        <f>IF($T$1=X47,(SUM(I47,L47,O47,R47,U47)-MIN(I47,L47,O47,R47,U47)-MAX(I47,L47,O47,R47,U47))/($T$1-2),SUM(I47,L47,O47,R47,U47/X47))</f>
        <v>79.666666666666671</v>
      </c>
      <c r="Z47" s="40">
        <f>IFERROR(VLOOKUP($B47,대상!$B:$AD,MATCH(Z$2,대상!$1:$1,0)-1,FALSE),0)</f>
        <v>0</v>
      </c>
      <c r="AA47" s="41">
        <f>IFERROR(IF(W47="면제","100"+Z47,Y47+Z47),"")</f>
        <v>79.666666666666671</v>
      </c>
      <c r="AB47" s="35" t="str">
        <f>IF(OR(W47="면제",N(Y47)=0),"",IF(AA47&lt;60,"과락",""))</f>
        <v/>
      </c>
      <c r="AC47" s="54">
        <f>IF(N(AA47)=0,"",RANK(AA47,AA$3:AA$202))</f>
        <v>43</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①사업화관점에서 B2C와 B2B별로 진입전략과 고객확보전략이 상이할 것으로 판단되는바 버티컬 시장별로 구체화된 진입전략 보완이 필요함. 가격정책과 수익화에 대한 근거 데이터 확보와 성장전략에 대한 보완이 요구됨. _x000D_②mvp 수행 결과에 대한 세부 내용 제시가 되면 좋겠으며 가격 결정 근거 및 타겟 대상 서비스 확대 방안이 보다 구체적이었으면 함 _x000D_③시장진입대상과 수익구조가 비교적 명확하게 제시되었음.
그리고 사업계획의 방향성은 적절한것으로 판단됨.
시장진입전략의 구체성이 다소 부족하다고 판단됨. _x000D_④근로자 맞춤형 AI 산재보상청구 솔루션 기획단계이며 특화부분, 기술력 입증 평가하기 위한 경쟁자분석과 벤치마킹이 부족하며 수익에 대한 구체적 보완이 필요함 _x000D_⑤시장 진입 대상과 수익구조가 비교적 명확하게 제시되어 있음. 차별화를 위한 AI 기반 고도화를 위한 데이터 분석 및 리포트 작성의 정확도 등 관련 내용이 다소 부족해 보임.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147</v>
      </c>
      <c r="B48" s="2">
        <v>20429846</v>
      </c>
      <c r="C48" s="38" t="str">
        <f>IFERROR(VLOOKUP($B48,대상!$B:$AC,MATCH(C$2,대상!$1:$1,0)-1,FALSE),"")</f>
        <v>지역기반</v>
      </c>
      <c r="D48" s="38" t="str">
        <f>IFERROR(VLOOKUP($B48,대상!$B:$AC,MATCH(D$2,대상!$1:$1,0)-1,FALSE),"")</f>
        <v>이선규</v>
      </c>
      <c r="E48" s="36" t="str">
        <f>IFERROR(VLOOKUP($B48,대상!$B:$AC,MATCH(E$2,대상!$1:$1,0)-1,FALSE),"")</f>
        <v>정보ㆍ통신3</v>
      </c>
      <c r="F48" s="38" t="str">
        <f>IFERROR(VLOOKUP($B48,대상!$B:$AC,MATCH(F$2,대상!$1:$1,0)-1,FALSE),"")</f>
        <v>전문가 검증 기반 초개인화 입시 콘텐츠 큐레이션 플랫폼 '꿈대로'</v>
      </c>
      <c r="G48" s="38" t="str">
        <f>IFERROR(VLOOKUP($B48,대상!$B:$AC,MATCH(G$2,대상!$1:$1,0)-1,FALSE),"")</f>
        <v/>
      </c>
      <c r="H48" s="33">
        <f>IFERROR(VLOOKUP($B48,[1]평가!$B:$Z,MATCH(LEFT(H$2,2),[1]평가!$7:$7,0)-1,FALSE),"")</f>
        <v>0</v>
      </c>
      <c r="I48" s="36">
        <f>IFERROR(VLOOKUP($B48,[1]평가!$B:$Z,MATCH(LEFT(I$2,2),[1]평가!$7:$7,0)-1,FALSE),"")</f>
        <v>82</v>
      </c>
      <c r="J48" s="36">
        <f>IFERROR(VLOOKUP($B48,[1]평가!$B:$Z,MATCH(LEFT(J$2,2),[1]평가!$7:$7,0)-1,FALSE),"")</f>
        <v>28</v>
      </c>
      <c r="K48" s="33">
        <f>IFERROR(VLOOKUP($B48,[2]평가!$B:$Z,MATCH(LEFT(K$2,2),[2]평가!$7:$7,0)-1,FALSE),"")</f>
        <v>0</v>
      </c>
      <c r="L48" s="36">
        <f>IFERROR(VLOOKUP($B48,[2]평가!$B:$Z,MATCH(LEFT(L$2,2),[2]평가!$7:$7,0)-1,FALSE),"")</f>
        <v>71</v>
      </c>
      <c r="M48" s="39">
        <f>IFERROR(VLOOKUP($B48,[2]평가!$B:$Z,MATCH(LEFT(M$2,2),[2]평가!$7:$7,0)-1,FALSE),"")</f>
        <v>115</v>
      </c>
      <c r="N48" s="33">
        <f>IFERROR(VLOOKUP($B48,[3]평가!$B:$Z,MATCH(LEFT(N$2,2),[3]평가!$7:$7,0)-1,FALSE),"")</f>
        <v>0</v>
      </c>
      <c r="O48" s="36">
        <f>IFERROR(VLOOKUP($B48,[3]평가!$B:$Z,MATCH(LEFT(O$2,2),[3]평가!$7:$7,0)-1,FALSE),"")</f>
        <v>79</v>
      </c>
      <c r="P48" s="39">
        <f>IFERROR(VLOOKUP($B48,[3]평가!$B:$Z,MATCH(LEFT(P$2,2),[3]평가!$7:$7,0)-1,FALSE),"")</f>
        <v>61</v>
      </c>
      <c r="Q48" s="33">
        <f>IFERROR(VLOOKUP($B48,[4]평가!$B:$Z,MATCH(LEFT(Q$2,2),[4]평가!$7:$7,0)-1,FALSE),"")</f>
        <v>0</v>
      </c>
      <c r="R48" s="36">
        <f>IFERROR(VLOOKUP($B48,[4]평가!$B:$Z,MATCH(LEFT(R$2,2),[4]평가!$7:$7,0)-1,FALSE),"")</f>
        <v>86</v>
      </c>
      <c r="S48" s="39">
        <f>IFERROR(VLOOKUP($B48,[4]평가!$B:$Z,MATCH(LEFT(S$2,2),[4]평가!$7:$7,0)-1,FALSE),"")</f>
        <v>29</v>
      </c>
      <c r="T48" s="33">
        <f>IFERROR(VLOOKUP($B48,[5]평가!$B:$Z,MATCH(LEFT(T$2,2),[5]평가!$7:$7,0)-1,FALSE),"")</f>
        <v>0</v>
      </c>
      <c r="U48" s="36">
        <f>IFERROR(VLOOKUP($B48,[5]평가!$B:$Z,MATCH(LEFT(U$2,2),[5]평가!$7:$7,0)-1,FALSE),"")</f>
        <v>78</v>
      </c>
      <c r="V48" s="39">
        <f>IFERROR(VLOOKUP($B48,[5]평가!$B:$Z,MATCH(LEFT(V$2,2),[5]평가!$7:$7,0)-1,FALSE),"")</f>
        <v>79</v>
      </c>
      <c r="W48" s="33">
        <f>IFERROR(VLOOKUP($B48,대상!$B:$AD,MATCH(W$2,대상!$1:$1,0)-1,FALSE),"")</f>
        <v>0</v>
      </c>
      <c r="X48" s="20">
        <f>IF(ISBLANK(B48),"",T$1-COUNTIF(H48:V48,"회피"))</f>
        <v>5</v>
      </c>
      <c r="Y48" s="21">
        <f>IF($T$1=X48,(SUM(I48,L48,O48,R48,U48)-MIN(I48,L48,O48,R48,U48)-MAX(I48,L48,O48,R48,U48))/($T$1-2),SUM(I48,L48,O48,R48,U48/X48))</f>
        <v>79.666666666666671</v>
      </c>
      <c r="Z48" s="40">
        <f>IFERROR(VLOOKUP($B48,대상!$B:$AD,MATCH(Z$2,대상!$1:$1,0)-1,FALSE),0)</f>
        <v>0</v>
      </c>
      <c r="AA48" s="41">
        <f>IFERROR(IF(W48="면제","100"+Z48,Y48+Z48),"")</f>
        <v>79.666666666666671</v>
      </c>
      <c r="AB48" s="35" t="str">
        <f>IF(OR(W48="면제",N(Y48)=0),"",IF(AA48&lt;60,"과락",""))</f>
        <v/>
      </c>
      <c r="AC48" s="54">
        <f>IF(N(AA48)=0,"",RANK(AA48,AA$3:AA$202))</f>
        <v>43</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①C level을 포함한 티밍위한 구체적 HR계획 보완 필요함. 시장확장위한 전략적 마케팅 채널 확보전략 구체화 요망 _x000D_②개발하고자 하는 큐레이션 플랫폼에 대해 구체적인 개발 방법 및 계획, 서비스 플로우 등 세부적인 사항들이 제시가 되야 할 필요성 있음 _x000D_③아이템의 기술 개요와 개발방향은 이해하기 쉽게 작성되었음.
그리고 사업계획의 방향성은 적절한것으로 판단됨.
시장전략의 구체성이 다소 부족하다고 판단됨. _x000D_④입시 콘텐츠 큐레이션 플랫폼 기획단계이며 특화부분, 기술력 입증 평가하기 위한 경쟁자분석과 벤치마킹이 부족하며 수익에 대한 구체적 보완이 필요함 _x000D_⑤아이템 기술개요와 개발 방향은 비교적 명확하게 제시 하였음. 다만 현재 개발 단계와 목표 수준의 구분은 다소 부족해 보임.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150</v>
      </c>
      <c r="B49" s="2">
        <v>20418917</v>
      </c>
      <c r="C49" s="38" t="str">
        <f>IFERROR(VLOOKUP($B49,대상!$B:$AC,MATCH(C$2,대상!$1:$1,0)-1,FALSE),"")</f>
        <v>지역기반</v>
      </c>
      <c r="D49" s="38" t="str">
        <f>IFERROR(VLOOKUP($B49,대상!$B:$AC,MATCH(D$2,대상!$1:$1,0)-1,FALSE),"")</f>
        <v>윤한욱</v>
      </c>
      <c r="E49" s="36" t="str">
        <f>IFERROR(VLOOKUP($B49,대상!$B:$AC,MATCH(E$2,대상!$1:$1,0)-1,FALSE),"")</f>
        <v>정보ㆍ통신3</v>
      </c>
      <c r="F49" s="38" t="str">
        <f>IFERROR(VLOOKUP($B49,대상!$B:$AC,MATCH(F$2,대상!$1:$1,0)-1,FALSE),"")</f>
        <v>글로벌 숏폼 드라마 시장 선점을 위한 sLLM 에이전트 기반 원스톱 AI 콘텐츠 제작 플랫폼 'AI Cinetics'</v>
      </c>
      <c r="G49" s="38" t="str">
        <f>IFERROR(VLOOKUP($B49,대상!$B:$AC,MATCH(G$2,대상!$1:$1,0)-1,FALSE),"")</f>
        <v/>
      </c>
      <c r="H49" s="33">
        <f>IFERROR(VLOOKUP($B49,[1]평가!$B:$Z,MATCH(LEFT(H$2,2),[1]평가!$7:$7,0)-1,FALSE),"")</f>
        <v>0</v>
      </c>
      <c r="I49" s="36">
        <f>IFERROR(VLOOKUP($B49,[1]평가!$B:$Z,MATCH(LEFT(I$2,2),[1]평가!$7:$7,0)-1,FALSE),"")</f>
        <v>73</v>
      </c>
      <c r="J49" s="36">
        <f>IFERROR(VLOOKUP($B49,[1]평가!$B:$Z,MATCH(LEFT(J$2,2),[1]평가!$7:$7,0)-1,FALSE),"")</f>
        <v>70</v>
      </c>
      <c r="K49" s="33">
        <f>IFERROR(VLOOKUP($B49,[2]평가!$B:$Z,MATCH(LEFT(K$2,2),[2]평가!$7:$7,0)-1,FALSE),"")</f>
        <v>0</v>
      </c>
      <c r="L49" s="36">
        <f>IFERROR(VLOOKUP($B49,[2]평가!$B:$Z,MATCH(LEFT(L$2,2),[2]평가!$7:$7,0)-1,FALSE),"")</f>
        <v>84</v>
      </c>
      <c r="M49" s="39">
        <f>IFERROR(VLOOKUP($B49,[2]평가!$B:$Z,MATCH(LEFT(M$2,2),[2]평가!$7:$7,0)-1,FALSE),"")</f>
        <v>26</v>
      </c>
      <c r="N49" s="33">
        <f>IFERROR(VLOOKUP($B49,[3]평가!$B:$Z,MATCH(LEFT(N$2,2),[3]평가!$7:$7,0)-1,FALSE),"")</f>
        <v>0</v>
      </c>
      <c r="O49" s="36">
        <f>IFERROR(VLOOKUP($B49,[3]평가!$B:$Z,MATCH(LEFT(O$2,2),[3]평가!$7:$7,0)-1,FALSE),"")</f>
        <v>69</v>
      </c>
      <c r="P49" s="39">
        <f>IFERROR(VLOOKUP($B49,[3]평가!$B:$Z,MATCH(LEFT(P$2,2),[3]평가!$7:$7,0)-1,FALSE),"")</f>
        <v>141</v>
      </c>
      <c r="Q49" s="33">
        <f>IFERROR(VLOOKUP($B49,[4]평가!$B:$Z,MATCH(LEFT(Q$2,2),[4]평가!$7:$7,0)-1,FALSE),"")</f>
        <v>0</v>
      </c>
      <c r="R49" s="36">
        <f>IFERROR(VLOOKUP($B49,[4]평가!$B:$Z,MATCH(LEFT(R$2,2),[4]평가!$7:$7,0)-1,FALSE),"")</f>
        <v>84</v>
      </c>
      <c r="S49" s="39">
        <f>IFERROR(VLOOKUP($B49,[4]평가!$B:$Z,MATCH(LEFT(S$2,2),[4]평가!$7:$7,0)-1,FALSE),"")</f>
        <v>44</v>
      </c>
      <c r="T49" s="33">
        <f>IFERROR(VLOOKUP($B49,[5]평가!$B:$Z,MATCH(LEFT(T$2,2),[5]평가!$7:$7,0)-1,FALSE),"")</f>
        <v>0</v>
      </c>
      <c r="U49" s="36">
        <f>IFERROR(VLOOKUP($B49,[5]평가!$B:$Z,MATCH(LEFT(U$2,2),[5]평가!$7:$7,0)-1,FALSE),"")</f>
        <v>82</v>
      </c>
      <c r="V49" s="39">
        <f>IFERROR(VLOOKUP($B49,[5]평가!$B:$Z,MATCH(LEFT(V$2,2),[5]평가!$7:$7,0)-1,FALSE),"")</f>
        <v>37</v>
      </c>
      <c r="W49" s="33">
        <f>IFERROR(VLOOKUP($B49,대상!$B:$AD,MATCH(W$2,대상!$1:$1,0)-1,FALSE),"")</f>
        <v>0</v>
      </c>
      <c r="X49" s="20">
        <f>IF(ISBLANK(B49),"",T$1-COUNTIF(H49:V49,"회피"))</f>
        <v>5</v>
      </c>
      <c r="Y49" s="21">
        <f>IF($T$1=X49,(SUM(I49,L49,O49,R49,U49)-MIN(I49,L49,O49,R49,U49)-MAX(I49,L49,O49,R49,U49))/($T$1-2),SUM(I49,L49,O49,R49,U49/X49))</f>
        <v>79.666666666666671</v>
      </c>
      <c r="Z49" s="40">
        <f>IFERROR(VLOOKUP($B49,대상!$B:$AD,MATCH(Z$2,대상!$1:$1,0)-1,FALSE),0)</f>
        <v>0</v>
      </c>
      <c r="AA49" s="41">
        <f>IFERROR(IF(W49="면제","100"+Z49,Y49+Z49),"")</f>
        <v>79.666666666666671</v>
      </c>
      <c r="AB49" s="35" t="str">
        <f>IF(OR(W49="면제",N(Y49)=0),"",IF(AA49&lt;60,"과락",""))</f>
        <v/>
      </c>
      <c r="AC49" s="54">
        <f>IF(N(AA49)=0,"",RANK(AA49,AA$3:AA$202))</f>
        <v>43</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①AI기반 유사컨텐츠제작 경쟁서비스와의 차별화 요소를 지속발굴하고 고객확장 및 버티컬 시장 확장위한 마케팅전략 구체화 요망함 _x000D_②숏폼 드라마 시장의 수요기반 아이디어로 서비스 런칭시 수요 있을것으로 보임. 전반적인 비즈니스 모델도 잘 수립이 되어 있음. 다양한 유사 아이템의 경쟁자들이 많은데 시장성을 설득하기 위해서는 다수의 레퍼런스 확보가 중요할 것으로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_x000D_④원스톱 AI콘텐츠 제작 플랫폼 기획단계이며 특화부분, 기술력 입증 평가하기 위한 경쟁자분석과 벤치마킹이 부족하며 수익에 대한 구체적 보완이 필요함 _x000D_⑤경쟁사 대비 차별성을 비교적 명확하게 제시하였음. 사업화를 위;한 시장진입 전략 내용의 구체성이 다소 부족해 보임.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195</v>
      </c>
      <c r="B50" s="2">
        <v>20428504</v>
      </c>
      <c r="C50" s="38" t="str">
        <f>IFERROR(VLOOKUP($B50,대상!$B:$AC,MATCH(C$2,대상!$1:$1,0)-1,FALSE),"")</f>
        <v>지역기반</v>
      </c>
      <c r="D50" s="38" t="str">
        <f>IFERROR(VLOOKUP($B50,대상!$B:$AC,MATCH(D$2,대상!$1:$1,0)-1,FALSE),"")</f>
        <v>방빈</v>
      </c>
      <c r="E50" s="36" t="str">
        <f>IFERROR(VLOOKUP($B50,대상!$B:$AC,MATCH(E$2,대상!$1:$1,0)-1,FALSE),"")</f>
        <v>정보ㆍ통신3</v>
      </c>
      <c r="F50" s="38" t="str">
        <f>IFERROR(VLOOKUP($B50,대상!$B:$AC,MATCH(F$2,대상!$1:$1,0)-1,FALSE),"")</f>
        <v>AI 기반 취향 분석 기술이 적용된 개인 맞춤형 의류 큐레이션 및 근거리 팝업 유통 서비스</v>
      </c>
      <c r="G50" s="38" t="str">
        <f>IFERROR(VLOOKUP($B50,대상!$B:$AC,MATCH(G$2,대상!$1:$1,0)-1,FALSE),"")</f>
        <v/>
      </c>
      <c r="H50" s="33">
        <f>IFERROR(VLOOKUP($B50,[1]평가!$B:$Z,MATCH(LEFT(H$2,2),[1]평가!$7:$7,0)-1,FALSE),"")</f>
        <v>0</v>
      </c>
      <c r="I50" s="36">
        <f>IFERROR(VLOOKUP($B50,[1]평가!$B:$Z,MATCH(LEFT(I$2,2),[1]평가!$7:$7,0)-1,FALSE),"")</f>
        <v>84</v>
      </c>
      <c r="J50" s="36">
        <f>IFERROR(VLOOKUP($B50,[1]평가!$B:$Z,MATCH(LEFT(J$2,2),[1]평가!$7:$7,0)-1,FALSE),"")</f>
        <v>21</v>
      </c>
      <c r="K50" s="33">
        <f>IFERROR(VLOOKUP($B50,[2]평가!$B:$Z,MATCH(LEFT(K$2,2),[2]평가!$7:$7,0)-1,FALSE),"")</f>
        <v>0</v>
      </c>
      <c r="L50" s="36">
        <f>IFERROR(VLOOKUP($B50,[2]평가!$B:$Z,MATCH(LEFT(L$2,2),[2]평가!$7:$7,0)-1,FALSE),"")</f>
        <v>81</v>
      </c>
      <c r="M50" s="39">
        <f>IFERROR(VLOOKUP($B50,[2]평가!$B:$Z,MATCH(LEFT(M$2,2),[2]평가!$7:$7,0)-1,FALSE),"")</f>
        <v>46</v>
      </c>
      <c r="N50" s="33">
        <f>IFERROR(VLOOKUP($B50,[3]평가!$B:$Z,MATCH(LEFT(N$2,2),[3]평가!$7:$7,0)-1,FALSE),"")</f>
        <v>0</v>
      </c>
      <c r="O50" s="36">
        <f>IFERROR(VLOOKUP($B50,[3]평가!$B:$Z,MATCH(LEFT(O$2,2),[3]평가!$7:$7,0)-1,FALSE),"")</f>
        <v>79</v>
      </c>
      <c r="P50" s="39">
        <f>IFERROR(VLOOKUP($B50,[3]평가!$B:$Z,MATCH(LEFT(P$2,2),[3]평가!$7:$7,0)-1,FALSE),"")</f>
        <v>61</v>
      </c>
      <c r="Q50" s="33">
        <f>IFERROR(VLOOKUP($B50,[4]평가!$B:$Z,MATCH(LEFT(Q$2,2),[4]평가!$7:$7,0)-1,FALSE),"")</f>
        <v>0</v>
      </c>
      <c r="R50" s="36">
        <f>IFERROR(VLOOKUP($B50,[4]평가!$B:$Z,MATCH(LEFT(R$2,2),[4]평가!$7:$7,0)-1,FALSE),"")</f>
        <v>67</v>
      </c>
      <c r="S50" s="39">
        <f>IFERROR(VLOOKUP($B50,[4]평가!$B:$Z,MATCH(LEFT(S$2,2),[4]평가!$7:$7,0)-1,FALSE),"")</f>
        <v>164</v>
      </c>
      <c r="T50" s="33">
        <f>IFERROR(VLOOKUP($B50,[5]평가!$B:$Z,MATCH(LEFT(T$2,2),[5]평가!$7:$7,0)-1,FALSE),"")</f>
        <v>0</v>
      </c>
      <c r="U50" s="36">
        <f>IFERROR(VLOOKUP($B50,[5]평가!$B:$Z,MATCH(LEFT(U$2,2),[5]평가!$7:$7,0)-1,FALSE),"")</f>
        <v>78</v>
      </c>
      <c r="V50" s="39">
        <f>IFERROR(VLOOKUP($B50,[5]평가!$B:$Z,MATCH(LEFT(V$2,2),[5]평가!$7:$7,0)-1,FALSE),"")</f>
        <v>79</v>
      </c>
      <c r="W50" s="33">
        <f>IFERROR(VLOOKUP($B50,대상!$B:$AD,MATCH(W$2,대상!$1:$1,0)-1,FALSE),"")</f>
        <v>0</v>
      </c>
      <c r="X50" s="20">
        <f>IF(ISBLANK(B50),"",T$1-COUNTIF(H50:V50,"회피"))</f>
        <v>5</v>
      </c>
      <c r="Y50" s="21">
        <f>IF($T$1=X50,(SUM(I50,L50,O50,R50,U50)-MIN(I50,L50,O50,R50,U50)-MAX(I50,L50,O50,R50,U50))/($T$1-2),SUM(I50,L50,O50,R50,U50/X50))</f>
        <v>79.333333333333329</v>
      </c>
      <c r="Z50" s="40">
        <f>IFERROR(VLOOKUP($B50,대상!$B:$AD,MATCH(Z$2,대상!$1:$1,0)-1,FALSE),0)</f>
        <v>0</v>
      </c>
      <c r="AA50" s="41">
        <f>IFERROR(IF(W50="면제","100"+Z50,Y50+Z50),"")</f>
        <v>79.333333333333329</v>
      </c>
      <c r="AB50" s="35" t="str">
        <f>IF(OR(W50="면제",N(Y50)=0),"",IF(AA50&lt;60,"과락",""))</f>
        <v/>
      </c>
      <c r="AC50" s="54">
        <f>IF(N(AA50)=0,"",RANK(AA50,AA$3:AA$202))</f>
        <v>48</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①시장의 수요와 현장 니즈의 변화를 반영한 초기고객 및 시장진입전략 구체화 필요함. _x000D_②찾아가는 매장오픈이 우리 기업의 핵심 전략 같은데 이를 보다 고도화 할 필요가 있으며 실증 레퍼런스를 확대하여 사업성을 어필할 수 있도록 해야함.  _x000D_③목표 시장과 수익 모델이 비교적 명확히 설정되어 사업의 기본적인 수익 창출 가능성을 확보하였음. 다만, 실제 수익으로 연결되는 매출 발생 경로에 대한 논리적 뒷받침이 다소 부족한 것으로 판단됨. 따라서 초기 시장 안착을 위한 진입 전략의 구체성을 보강한다면 사업 계획의 실효성을 더욱 높일 수 있다고 판단됨. _x000D_④AI기반 큐레이션 및 근거리 팝업 유통 서비스 기획단계이며 특화부분, 기술력 입증 평가하기 위한 경쟁자분석과 벤치마킹이 부족하며 수익에 대한 구체적 보완이 필요함 _x000D_⑤대표자의 관련 경험과 전문성은 일부 확인할 수 있음. 고객 요구를 반영한 텍스트 분석에 대한 데이터 수집 및 모델 개발에 대한 구체성이 다소 부족해 보임. 아이템 개발 및 고도화를 실현시킬수 있는 역량이 다소 부족해 보임.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68</v>
      </c>
      <c r="B51" s="2">
        <v>20412588</v>
      </c>
      <c r="C51" s="38" t="str">
        <f>IFERROR(VLOOKUP($B51,대상!$B:$AC,MATCH(C$2,대상!$1:$1,0)-1,FALSE),"")</f>
        <v>지역기반</v>
      </c>
      <c r="D51" s="38" t="str">
        <f>IFERROR(VLOOKUP($B51,대상!$B:$AC,MATCH(D$2,대상!$1:$1,0)-1,FALSE),"")</f>
        <v>홍기선</v>
      </c>
      <c r="E51" s="36" t="str">
        <f>IFERROR(VLOOKUP($B51,대상!$B:$AC,MATCH(E$2,대상!$1:$1,0)-1,FALSE),"")</f>
        <v>정보ㆍ통신3</v>
      </c>
      <c r="F51" s="38" t="str">
        <f>IFERROR(VLOOKUP($B51,대상!$B:$AC,MATCH(F$2,대상!$1:$1,0)-1,FALSE),"")</f>
        <v>건강수명 연장을 위한 능동형 AI 기반 초개인화 헬스케어 플랫폼</v>
      </c>
      <c r="G51" s="38" t="str">
        <f>IFERROR(VLOOKUP($B51,대상!$B:$AC,MATCH(G$2,대상!$1:$1,0)-1,FALSE),"")</f>
        <v/>
      </c>
      <c r="H51" s="33">
        <f>IFERROR(VLOOKUP($B51,[1]평가!$B:$Z,MATCH(LEFT(H$2,2),[1]평가!$7:$7,0)-1,FALSE),"")</f>
        <v>0</v>
      </c>
      <c r="I51" s="36">
        <f>IFERROR(VLOOKUP($B51,[1]평가!$B:$Z,MATCH(LEFT(I$2,2),[1]평가!$7:$7,0)-1,FALSE),"")</f>
        <v>68</v>
      </c>
      <c r="J51" s="36">
        <f>IFERROR(VLOOKUP($B51,[1]평가!$B:$Z,MATCH(LEFT(J$2,2),[1]평가!$7:$7,0)-1,FALSE),"")</f>
        <v>148</v>
      </c>
      <c r="K51" s="33">
        <f>IFERROR(VLOOKUP($B51,[2]평가!$B:$Z,MATCH(LEFT(K$2,2),[2]평가!$7:$7,0)-1,FALSE),"")</f>
        <v>0</v>
      </c>
      <c r="L51" s="36">
        <f>IFERROR(VLOOKUP($B51,[2]평가!$B:$Z,MATCH(LEFT(L$2,2),[2]평가!$7:$7,0)-1,FALSE),"")</f>
        <v>80</v>
      </c>
      <c r="M51" s="39">
        <f>IFERROR(VLOOKUP($B51,[2]평가!$B:$Z,MATCH(LEFT(M$2,2),[2]평가!$7:$7,0)-1,FALSE),"")</f>
        <v>47</v>
      </c>
      <c r="N51" s="33">
        <f>IFERROR(VLOOKUP($B51,[3]평가!$B:$Z,MATCH(LEFT(N$2,2),[3]평가!$7:$7,0)-1,FALSE),"")</f>
        <v>0</v>
      </c>
      <c r="O51" s="36">
        <f>IFERROR(VLOOKUP($B51,[3]평가!$B:$Z,MATCH(LEFT(O$2,2),[3]평가!$7:$7,0)-1,FALSE),"")</f>
        <v>77</v>
      </c>
      <c r="P51" s="39">
        <f>IFERROR(VLOOKUP($B51,[3]평가!$B:$Z,MATCH(LEFT(P$2,2),[3]평가!$7:$7,0)-1,FALSE),"")</f>
        <v>123</v>
      </c>
      <c r="Q51" s="33">
        <f>IFERROR(VLOOKUP($B51,[4]평가!$B:$Z,MATCH(LEFT(Q$2,2),[4]평가!$7:$7,0)-1,FALSE),"")</f>
        <v>0</v>
      </c>
      <c r="R51" s="36">
        <f>IFERROR(VLOOKUP($B51,[4]평가!$B:$Z,MATCH(LEFT(R$2,2),[4]평가!$7:$7,0)-1,FALSE),"")</f>
        <v>86</v>
      </c>
      <c r="S51" s="39">
        <f>IFERROR(VLOOKUP($B51,[4]평가!$B:$Z,MATCH(LEFT(S$2,2),[4]평가!$7:$7,0)-1,FALSE),"")</f>
        <v>29</v>
      </c>
      <c r="T51" s="33">
        <f>IFERROR(VLOOKUP($B51,[5]평가!$B:$Z,MATCH(LEFT(T$2,2),[5]평가!$7:$7,0)-1,FALSE),"")</f>
        <v>0</v>
      </c>
      <c r="U51" s="36">
        <f>IFERROR(VLOOKUP($B51,[5]평가!$B:$Z,MATCH(LEFT(U$2,2),[5]평가!$7:$7,0)-1,FALSE),"")</f>
        <v>80</v>
      </c>
      <c r="V51" s="39">
        <f>IFERROR(VLOOKUP($B51,[5]평가!$B:$Z,MATCH(LEFT(V$2,2),[5]평가!$7:$7,0)-1,FALSE),"")</f>
        <v>57</v>
      </c>
      <c r="W51" s="33">
        <f>IFERROR(VLOOKUP($B51,대상!$B:$AD,MATCH(W$2,대상!$1:$1,0)-1,FALSE),"")</f>
        <v>0</v>
      </c>
      <c r="X51" s="20">
        <f>IF(ISBLANK(B51),"",T$1-COUNTIF(H51:V51,"회피"))</f>
        <v>5</v>
      </c>
      <c r="Y51" s="21">
        <f>IF($T$1=X51,(SUM(I51,L51,O51,R51,U51)-MIN(I51,L51,O51,R51,U51)-MAX(I51,L51,O51,R51,U51))/($T$1-2),SUM(I51,L51,O51,R51,U51/X51))</f>
        <v>79</v>
      </c>
      <c r="Z51" s="40">
        <f>IFERROR(VLOOKUP($B51,대상!$B:$AD,MATCH(Z$2,대상!$1:$1,0)-1,FALSE),0)</f>
        <v>0</v>
      </c>
      <c r="AA51" s="41">
        <f>IFERROR(IF(W51="면제","100"+Z51,Y51+Z51),"")</f>
        <v>79</v>
      </c>
      <c r="AB51" s="35" t="str">
        <f>IF(OR(W51="면제",N(Y51)=0),"",IF(AA51&lt;60,"과락",""))</f>
        <v/>
      </c>
      <c r="AC51" s="54">
        <f>IF(N(AA51)=0,"",RANK(AA51,AA$3:AA$202))</f>
        <v>49</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①유사서비스와의 차별화 경쟁력 확보방안 수립 및 초기고객의 명확화와 시장진입방안에 대한 구체화 방안 수립 필요함 _x000D_②시장진입 가능성이 있어보이는 아이템임. 준비사항 및 고도화 계획에 대한 내용이 보다 구체적이고 성과 중심의 내용으로 제시가 되었으면 하는 아쉬움 있임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_x000D_④만성질환 예방 AI 헬스케어 플랫폼 기획단계이며 특화부분, 기술력 입증 평가하기 위한 경쟁자분석과 벤치마킹의 논리가 부족하나 콘텐츠와 서비스 구성이 탄탄하고 설득력이 있음 _x000D_⑤경쟁사 분석을 통해 기술 우위를 제시하고 있음. 협약기간내 4명의 고용 추가계획을 가지고 있음. 다만 사업화 연결에 대한 일부 내용은 추가 검토가 필요함.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101</v>
      </c>
      <c r="B52" s="2">
        <v>20416378</v>
      </c>
      <c r="C52" s="38" t="str">
        <f>IFERROR(VLOOKUP($B52,대상!$B:$AC,MATCH(C$2,대상!$1:$1,0)-1,FALSE),"")</f>
        <v>지역기반</v>
      </c>
      <c r="D52" s="38" t="str">
        <f>IFERROR(VLOOKUP($B52,대상!$B:$AC,MATCH(D$2,대상!$1:$1,0)-1,FALSE),"")</f>
        <v>이상욱</v>
      </c>
      <c r="E52" s="36" t="str">
        <f>IFERROR(VLOOKUP($B52,대상!$B:$AC,MATCH(E$2,대상!$1:$1,0)-1,FALSE),"")</f>
        <v>정보ㆍ통신3</v>
      </c>
      <c r="F52" s="38" t="str">
        <f>IFERROR(VLOOKUP($B52,대상!$B:$AC,MATCH(F$2,대상!$1:$1,0)-1,FALSE),"")</f>
        <v>동남아 대상 K-뷰티 샘플 큐레이션 서비스 '서울 파우치'</v>
      </c>
      <c r="G52" s="38" t="str">
        <f>IFERROR(VLOOKUP($B52,대상!$B:$AC,MATCH(G$2,대상!$1:$1,0)-1,FALSE),"")</f>
        <v/>
      </c>
      <c r="H52" s="33">
        <f>IFERROR(VLOOKUP($B52,[1]평가!$B:$Z,MATCH(LEFT(H$2,2),[1]평가!$7:$7,0)-1,FALSE),"")</f>
        <v>0</v>
      </c>
      <c r="I52" s="36">
        <f>IFERROR(VLOOKUP($B52,[1]평가!$B:$Z,MATCH(LEFT(I$2,2),[1]평가!$7:$7,0)-1,FALSE),"")</f>
        <v>83</v>
      </c>
      <c r="J52" s="36">
        <f>IFERROR(VLOOKUP($B52,[1]평가!$B:$Z,MATCH(LEFT(J$2,2),[1]평가!$7:$7,0)-1,FALSE),"")</f>
        <v>26</v>
      </c>
      <c r="K52" s="33">
        <f>IFERROR(VLOOKUP($B52,[2]평가!$B:$Z,MATCH(LEFT(K$2,2),[2]평가!$7:$7,0)-1,FALSE),"")</f>
        <v>0</v>
      </c>
      <c r="L52" s="36">
        <f>IFERROR(VLOOKUP($B52,[2]평가!$B:$Z,MATCH(LEFT(L$2,2),[2]평가!$7:$7,0)-1,FALSE),"")</f>
        <v>80</v>
      </c>
      <c r="M52" s="39">
        <f>IFERROR(VLOOKUP($B52,[2]평가!$B:$Z,MATCH(LEFT(M$2,2),[2]평가!$7:$7,0)-1,FALSE),"")</f>
        <v>47</v>
      </c>
      <c r="N52" s="33">
        <f>IFERROR(VLOOKUP($B52,[3]평가!$B:$Z,MATCH(LEFT(N$2,2),[3]평가!$7:$7,0)-1,FALSE),"")</f>
        <v>0</v>
      </c>
      <c r="O52" s="36">
        <f>IFERROR(VLOOKUP($B52,[3]평가!$B:$Z,MATCH(LEFT(O$2,2),[3]평가!$7:$7,0)-1,FALSE),"")</f>
        <v>79</v>
      </c>
      <c r="P52" s="39">
        <f>IFERROR(VLOOKUP($B52,[3]평가!$B:$Z,MATCH(LEFT(P$2,2),[3]평가!$7:$7,0)-1,FALSE),"")</f>
        <v>61</v>
      </c>
      <c r="Q52" s="33">
        <f>IFERROR(VLOOKUP($B52,[4]평가!$B:$Z,MATCH(LEFT(Q$2,2),[4]평가!$7:$7,0)-1,FALSE),"")</f>
        <v>0</v>
      </c>
      <c r="R52" s="36">
        <f>IFERROR(VLOOKUP($B52,[4]평가!$B:$Z,MATCH(LEFT(R$2,2),[4]평가!$7:$7,0)-1,FALSE),"")</f>
        <v>78</v>
      </c>
      <c r="S52" s="39">
        <f>IFERROR(VLOOKUP($B52,[4]평가!$B:$Z,MATCH(LEFT(S$2,2),[4]평가!$7:$7,0)-1,FALSE),"")</f>
        <v>89</v>
      </c>
      <c r="T52" s="33">
        <f>IFERROR(VLOOKUP($B52,[5]평가!$B:$Z,MATCH(LEFT(T$2,2),[5]평가!$7:$7,0)-1,FALSE),"")</f>
        <v>0</v>
      </c>
      <c r="U52" s="36">
        <f>IFERROR(VLOOKUP($B52,[5]평가!$B:$Z,MATCH(LEFT(U$2,2),[5]평가!$7:$7,0)-1,FALSE),"")</f>
        <v>78</v>
      </c>
      <c r="V52" s="39">
        <f>IFERROR(VLOOKUP($B52,[5]평가!$B:$Z,MATCH(LEFT(V$2,2),[5]평가!$7:$7,0)-1,FALSE),"")</f>
        <v>79</v>
      </c>
      <c r="W52" s="33">
        <f>IFERROR(VLOOKUP($B52,대상!$B:$AD,MATCH(W$2,대상!$1:$1,0)-1,FALSE),"")</f>
        <v>0</v>
      </c>
      <c r="X52" s="20">
        <f>IF(ISBLANK(B52),"",T$1-COUNTIF(H52:V52,"회피"))</f>
        <v>5</v>
      </c>
      <c r="Y52" s="21">
        <f>IF($T$1=X52,(SUM(I52,L52,O52,R52,U52)-MIN(I52,L52,O52,R52,U52)-MAX(I52,L52,O52,R52,U52))/($T$1-2),SUM(I52,L52,O52,R52,U52/X52))</f>
        <v>79</v>
      </c>
      <c r="Z52" s="40">
        <f>IFERROR(VLOOKUP($B52,대상!$B:$AD,MATCH(Z$2,대상!$1:$1,0)-1,FALSE),0)</f>
        <v>0</v>
      </c>
      <c r="AA52" s="41">
        <f>IFERROR(IF(W52="면제","100"+Z52,Y52+Z52),"")</f>
        <v>79</v>
      </c>
      <c r="AB52" s="35" t="str">
        <f>IF(OR(W52="면제",N(Y52)=0),"",IF(AA52&lt;60,"과락",""))</f>
        <v/>
      </c>
      <c r="AC52" s="54">
        <f>IF(N(AA52)=0,"",RANK(AA52,AA$3:AA$202))</f>
        <v>49</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①시장의 변화하는 니즈와 수용성을 지속적으로 서비스 개발 로드맵에 반영해주기바람.  _x000D_②중장기적으로 시장성 있는 아이템으로 보여짐. DB 확보가 중요해 보이는데 어떻게 어떤 데이터들을 수집하여 우리 사업에 어떻게 활용이 될지에 대해 보다 구체적으로 제시되면 좋을것임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_x000D_④K뷰티 샘플 큐레이션 서비스 기획단계이며 특화부분, 기술력 입증 평가하기 위한 경쟁자분석과 벤치마킹이 부족하며 수익에 대한 구체적 보완이 필요함 _x000D_⑤시장 진입 대상과 추진을 위한 내용은 구체적으로 제시되어 있으나 AI 진단 모듈을 위한 데이터 수집 및 분석에 대한 내용은 다소 구체성이 부족해 보임.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106</v>
      </c>
      <c r="B53" s="2">
        <v>20427333</v>
      </c>
      <c r="C53" s="38" t="str">
        <f>IFERROR(VLOOKUP($B53,대상!$B:$AC,MATCH(C$2,대상!$1:$1,0)-1,FALSE),"")</f>
        <v>지역기반</v>
      </c>
      <c r="D53" s="38" t="str">
        <f>IFERROR(VLOOKUP($B53,대상!$B:$AC,MATCH(D$2,대상!$1:$1,0)-1,FALSE),"")</f>
        <v>이승재</v>
      </c>
      <c r="E53" s="36" t="str">
        <f>IFERROR(VLOOKUP($B53,대상!$B:$AC,MATCH(E$2,대상!$1:$1,0)-1,FALSE),"")</f>
        <v>정보ㆍ통신3</v>
      </c>
      <c r="F53" s="38" t="str">
        <f>IFERROR(VLOOKUP($B53,대상!$B:$AC,MATCH(F$2,대상!$1:$1,0)-1,FALSE),"")</f>
        <v xml:space="preserve">『다이노(DYNO)』 - AI 에이전트 오케스트레이션 기술이 적용된 다중 영상 AI 모델 기반 영상 제작 자동화 플랫폼 </v>
      </c>
      <c r="G53" s="38" t="str">
        <f>IFERROR(VLOOKUP($B53,대상!$B:$AC,MATCH(G$2,대상!$1:$1,0)-1,FALSE),"")</f>
        <v/>
      </c>
      <c r="H53" s="33">
        <f>IFERROR(VLOOKUP($B53,[1]평가!$B:$Z,MATCH(LEFT(H$2,2),[1]평가!$7:$7,0)-1,FALSE),"")</f>
        <v>0</v>
      </c>
      <c r="I53" s="36">
        <f>IFERROR(VLOOKUP($B53,[1]평가!$B:$Z,MATCH(LEFT(I$2,2),[1]평가!$7:$7,0)-1,FALSE),"")</f>
        <v>73</v>
      </c>
      <c r="J53" s="36">
        <f>IFERROR(VLOOKUP($B53,[1]평가!$B:$Z,MATCH(LEFT(J$2,2),[1]평가!$7:$7,0)-1,FALSE),"")</f>
        <v>70</v>
      </c>
      <c r="K53" s="33">
        <f>IFERROR(VLOOKUP($B53,[2]평가!$B:$Z,MATCH(LEFT(K$2,2),[2]평가!$7:$7,0)-1,FALSE),"")</f>
        <v>0</v>
      </c>
      <c r="L53" s="36">
        <f>IFERROR(VLOOKUP($B53,[2]평가!$B:$Z,MATCH(LEFT(L$2,2),[2]평가!$7:$7,0)-1,FALSE),"")</f>
        <v>70</v>
      </c>
      <c r="M53" s="39">
        <f>IFERROR(VLOOKUP($B53,[2]평가!$B:$Z,MATCH(LEFT(M$2,2),[2]평가!$7:$7,0)-1,FALSE),"")</f>
        <v>120</v>
      </c>
      <c r="N53" s="33">
        <f>IFERROR(VLOOKUP($B53,[3]평가!$B:$Z,MATCH(LEFT(N$2,2),[3]평가!$7:$7,0)-1,FALSE),"")</f>
        <v>0</v>
      </c>
      <c r="O53" s="36">
        <f>IFERROR(VLOOKUP($B53,[3]평가!$B:$Z,MATCH(LEFT(O$2,2),[3]평가!$7:$7,0)-1,FALSE),"")</f>
        <v>85</v>
      </c>
      <c r="P53" s="39">
        <f>IFERROR(VLOOKUP($B53,[3]평가!$B:$Z,MATCH(LEFT(P$2,2),[3]평가!$7:$7,0)-1,FALSE),"")</f>
        <v>35</v>
      </c>
      <c r="Q53" s="33">
        <f>IFERROR(VLOOKUP($B53,[4]평가!$B:$Z,MATCH(LEFT(Q$2,2),[4]평가!$7:$7,0)-1,FALSE),"")</f>
        <v>0</v>
      </c>
      <c r="R53" s="36">
        <f>IFERROR(VLOOKUP($B53,[4]평가!$B:$Z,MATCH(LEFT(R$2,2),[4]평가!$7:$7,0)-1,FALSE),"")</f>
        <v>87</v>
      </c>
      <c r="S53" s="39">
        <f>IFERROR(VLOOKUP($B53,[4]평가!$B:$Z,MATCH(LEFT(S$2,2),[4]평가!$7:$7,0)-1,FALSE),"")</f>
        <v>26</v>
      </c>
      <c r="T53" s="33">
        <f>IFERROR(VLOOKUP($B53,[5]평가!$B:$Z,MATCH(LEFT(T$2,2),[5]평가!$7:$7,0)-1,FALSE),"")</f>
        <v>0</v>
      </c>
      <c r="U53" s="36">
        <f>IFERROR(VLOOKUP($B53,[5]평가!$B:$Z,MATCH(LEFT(U$2,2),[5]평가!$7:$7,0)-1,FALSE),"")</f>
        <v>79</v>
      </c>
      <c r="V53" s="39">
        <f>IFERROR(VLOOKUP($B53,[5]평가!$B:$Z,MATCH(LEFT(V$2,2),[5]평가!$7:$7,0)-1,FALSE),"")</f>
        <v>70</v>
      </c>
      <c r="W53" s="33">
        <f>IFERROR(VLOOKUP($B53,대상!$B:$AD,MATCH(W$2,대상!$1:$1,0)-1,FALSE),"")</f>
        <v>0</v>
      </c>
      <c r="X53" s="20">
        <f>IF(ISBLANK(B53),"",T$1-COUNTIF(H53:V53,"회피"))</f>
        <v>5</v>
      </c>
      <c r="Y53" s="21">
        <f>IF($T$1=X53,(SUM(I53,L53,O53,R53,U53)-MIN(I53,L53,O53,R53,U53)-MAX(I53,L53,O53,R53,U53))/($T$1-2),SUM(I53,L53,O53,R53,U53/X53))</f>
        <v>79</v>
      </c>
      <c r="Z53" s="40">
        <f>IFERROR(VLOOKUP($B53,대상!$B:$AD,MATCH(Z$2,대상!$1:$1,0)-1,FALSE),0)</f>
        <v>0</v>
      </c>
      <c r="AA53" s="41">
        <f>IFERROR(IF(W53="면제","100"+Z53,Y53+Z53),"")</f>
        <v>79</v>
      </c>
      <c r="AB53" s="35" t="str">
        <f>IF(OR(W53="면제",N(Y53)=0),"",IF(AA53&lt;60,"과락",""))</f>
        <v/>
      </c>
      <c r="AC53" s="54">
        <f>IF(N(AA53)=0,"",RANK(AA53,AA$3:AA$202))</f>
        <v>49</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①유사경쟁서비스와의 차별화 요소를 지속발굴하고 초기고객확보 및 초기시장 진입위한 마케팅전략 구체화 요망함 _x000D_②영상 콘텐츠 수요의 증대로 시장 진입 가능성 있는 아이템으로 보여지나, 구체적인 서비스 모델에 대한 설명과 pmf에 대한 결과치 등이 제시될 필요가 있음 _x000D_③시장진입대상과 수익구조가 비교적 명확하게 제시되었음.
그리고 사업계획의 방향성은 적절한것으로 판단됨.
시장진입전략의 구체성이 다소 부족하다고 판단됨. _x000D_④AI오케스트레이션 기반 멀티모델 통합 영상 제작 파이프라인 자동화 플랫폼 기획단계이며 특화부분, 기술력 입증 평가하기 위한 경쟁자분석과 벤치마킹이 부족하며 수익에 대한 구체적 보완이 필요함 _x000D_⑤시장 진입을 위한 핵심 경쟁 우위를 제시하고 있음. 에이전시 등 사업화를 위한 전략을 제시히고 있으나 해당 인력 구성이 다소 부족하여 실현 가능성에 대한 추가 검토가 필요함.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124</v>
      </c>
      <c r="B54" s="2">
        <v>20427721</v>
      </c>
      <c r="C54" s="38" t="str">
        <f>IFERROR(VLOOKUP($B54,대상!$B:$AC,MATCH(C$2,대상!$1:$1,0)-1,FALSE),"")</f>
        <v>지역기반</v>
      </c>
      <c r="D54" s="38" t="str">
        <f>IFERROR(VLOOKUP($B54,대상!$B:$AC,MATCH(D$2,대상!$1:$1,0)-1,FALSE),"")</f>
        <v>김성산</v>
      </c>
      <c r="E54" s="36" t="str">
        <f>IFERROR(VLOOKUP($B54,대상!$B:$AC,MATCH(E$2,대상!$1:$1,0)-1,FALSE),"")</f>
        <v>정보ㆍ통신3</v>
      </c>
      <c r="F54" s="38" t="str">
        <f>IFERROR(VLOOKUP($B54,대상!$B:$AC,MATCH(F$2,대상!$1:$1,0)-1,FALSE),"")</f>
        <v>LLM을 활용하여 전세계 176개국 모국어로 서비스되는 글로벌 K-Culture 커뮤니티</v>
      </c>
      <c r="G54" s="38" t="str">
        <f>IFERROR(VLOOKUP($B54,대상!$B:$AC,MATCH(G$2,대상!$1:$1,0)-1,FALSE),"")</f>
        <v/>
      </c>
      <c r="H54" s="33">
        <f>IFERROR(VLOOKUP($B54,[1]평가!$B:$Z,MATCH(LEFT(H$2,2),[1]평가!$7:$7,0)-1,FALSE),"")</f>
        <v>0</v>
      </c>
      <c r="I54" s="36">
        <f>IFERROR(VLOOKUP($B54,[1]평가!$B:$Z,MATCH(LEFT(I$2,2),[1]평가!$7:$7,0)-1,FALSE),"")</f>
        <v>73</v>
      </c>
      <c r="J54" s="36">
        <f>IFERROR(VLOOKUP($B54,[1]평가!$B:$Z,MATCH(LEFT(J$2,2),[1]평가!$7:$7,0)-1,FALSE),"")</f>
        <v>70</v>
      </c>
      <c r="K54" s="33">
        <f>IFERROR(VLOOKUP($B54,[2]평가!$B:$Z,MATCH(LEFT(K$2,2),[2]평가!$7:$7,0)-1,FALSE),"")</f>
        <v>0</v>
      </c>
      <c r="L54" s="36">
        <f>IFERROR(VLOOKUP($B54,[2]평가!$B:$Z,MATCH(LEFT(L$2,2),[2]평가!$7:$7,0)-1,FALSE),"")</f>
        <v>80</v>
      </c>
      <c r="M54" s="39">
        <f>IFERROR(VLOOKUP($B54,[2]평가!$B:$Z,MATCH(LEFT(M$2,2),[2]평가!$7:$7,0)-1,FALSE),"")</f>
        <v>47</v>
      </c>
      <c r="N54" s="33">
        <f>IFERROR(VLOOKUP($B54,[3]평가!$B:$Z,MATCH(LEFT(N$2,2),[3]평가!$7:$7,0)-1,FALSE),"")</f>
        <v>0</v>
      </c>
      <c r="O54" s="36">
        <f>IFERROR(VLOOKUP($B54,[3]평가!$B:$Z,MATCH(LEFT(O$2,2),[3]평가!$7:$7,0)-1,FALSE),"")</f>
        <v>68</v>
      </c>
      <c r="P54" s="39">
        <f>IFERROR(VLOOKUP($B54,[3]평가!$B:$Z,MATCH(LEFT(P$2,2),[3]평가!$7:$7,0)-1,FALSE),"")</f>
        <v>185</v>
      </c>
      <c r="Q54" s="33">
        <f>IFERROR(VLOOKUP($B54,[4]평가!$B:$Z,MATCH(LEFT(Q$2,2),[4]평가!$7:$7,0)-1,FALSE),"")</f>
        <v>0</v>
      </c>
      <c r="R54" s="36">
        <f>IFERROR(VLOOKUP($B54,[4]평가!$B:$Z,MATCH(LEFT(R$2,2),[4]평가!$7:$7,0)-1,FALSE),"")</f>
        <v>89</v>
      </c>
      <c r="S54" s="39">
        <f>IFERROR(VLOOKUP($B54,[4]평가!$B:$Z,MATCH(LEFT(S$2,2),[4]평가!$7:$7,0)-1,FALSE),"")</f>
        <v>11</v>
      </c>
      <c r="T54" s="33">
        <f>IFERROR(VLOOKUP($B54,[5]평가!$B:$Z,MATCH(LEFT(T$2,2),[5]평가!$7:$7,0)-1,FALSE),"")</f>
        <v>0</v>
      </c>
      <c r="U54" s="36">
        <f>IFERROR(VLOOKUP($B54,[5]평가!$B:$Z,MATCH(LEFT(U$2,2),[5]평가!$7:$7,0)-1,FALSE),"")</f>
        <v>84</v>
      </c>
      <c r="V54" s="39">
        <f>IFERROR(VLOOKUP($B54,[5]평가!$B:$Z,MATCH(LEFT(V$2,2),[5]평가!$7:$7,0)-1,FALSE),"")</f>
        <v>26</v>
      </c>
      <c r="W54" s="33">
        <f>IFERROR(VLOOKUP($B54,대상!$B:$AD,MATCH(W$2,대상!$1:$1,0)-1,FALSE),"")</f>
        <v>0</v>
      </c>
      <c r="X54" s="20">
        <f>IF(ISBLANK(B54),"",T$1-COUNTIF(H54:V54,"회피"))</f>
        <v>5</v>
      </c>
      <c r="Y54" s="21">
        <f>IF($T$1=X54,(SUM(I54,L54,O54,R54,U54)-MIN(I54,L54,O54,R54,U54)-MAX(I54,L54,O54,R54,U54))/($T$1-2),SUM(I54,L54,O54,R54,U54/X54))</f>
        <v>79</v>
      </c>
      <c r="Z54" s="40">
        <f>IFERROR(VLOOKUP($B54,대상!$B:$AD,MATCH(Z$2,대상!$1:$1,0)-1,FALSE),0)</f>
        <v>0</v>
      </c>
      <c r="AA54" s="41">
        <f>IFERROR(IF(W54="면제","100"+Z54,Y54+Z54),"")</f>
        <v>79</v>
      </c>
      <c r="AB54" s="35" t="str">
        <f>IF(OR(W54="면제",N(Y54)=0),"",IF(AA54&lt;60,"과락",""))</f>
        <v/>
      </c>
      <c r="AC54" s="54">
        <f>IF(N(AA54)=0,"",RANK(AA54,AA$3:AA$202))</f>
        <v>49</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①초기고객 및 시장진입위한 구체적 마케팅 방안 수립 및 초기고객에 대한 명확한 정의와 수익화 모델에 대한 추가 보완이 요구됨. IR게획 구체화 요망 _x000D_②글로벌을 타겟으로 한 대형 소셜 서비스는 필요한 시점으로 보여짐. 초기 지표 확대를 위한 앱런칭 등 다양한 활동을 하고 있는 것으로 보이나 단계적이고 점차적인 확장 전략도 같이 가져간다면 내실있는 성장성을 가질 수 있을 것으로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_x000D_④AI에이전트 기반 글로벌 커뮤니티 자동 운영 시스템 개발 기획단계이며 특화부분, 기술력 입증 평가하기 위한 경쟁자분석과 벤치마킹이 부족하며 수익에 대한 구체적 보완이 필요함, 대표와 구성원의 뛰어난 경험과 기술력으로 구현가능성을 높임 _x000D_⑤경쟁사 대비 차별성을 제시하고 있으며 아이템 개발을 위한 기본 역량을 갖춘 것으로 보임. 전반적으로 팀 구성의 적적성은 양호한 수준으로 보임.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167</v>
      </c>
      <c r="B55" s="2">
        <v>20427970</v>
      </c>
      <c r="C55" s="38" t="str">
        <f>IFERROR(VLOOKUP($B55,대상!$B:$AC,MATCH(C$2,대상!$1:$1,0)-1,FALSE),"")</f>
        <v>지역기반</v>
      </c>
      <c r="D55" s="38" t="str">
        <f>IFERROR(VLOOKUP($B55,대상!$B:$AC,MATCH(D$2,대상!$1:$1,0)-1,FALSE),"")</f>
        <v>문성훈</v>
      </c>
      <c r="E55" s="36" t="str">
        <f>IFERROR(VLOOKUP($B55,대상!$B:$AC,MATCH(E$2,대상!$1:$1,0)-1,FALSE),"")</f>
        <v>정보ㆍ통신3</v>
      </c>
      <c r="F55" s="38" t="str">
        <f>IFERROR(VLOOKUP($B55,대상!$B:$AC,MATCH(F$2,대상!$1:$1,0)-1,FALSE),"")</f>
        <v>LLM을 적용한 마케팅 성과 자동 분석 및 리포팅 기능을 제공하는 비즈니스 통합 마케팅 AI 에이전트, 핀즈 그로스</v>
      </c>
      <c r="G55" s="38" t="str">
        <f>IFERROR(VLOOKUP($B55,대상!$B:$AC,MATCH(G$2,대상!$1:$1,0)-1,FALSE),"")</f>
        <v/>
      </c>
      <c r="H55" s="33">
        <f>IFERROR(VLOOKUP($B55,[1]평가!$B:$Z,MATCH(LEFT(H$2,2),[1]평가!$7:$7,0)-1,FALSE),"")</f>
        <v>0</v>
      </c>
      <c r="I55" s="36">
        <f>IFERROR(VLOOKUP($B55,[1]평가!$B:$Z,MATCH(LEFT(I$2,2),[1]평가!$7:$7,0)-1,FALSE),"")</f>
        <v>80</v>
      </c>
      <c r="J55" s="36">
        <f>IFERROR(VLOOKUP($B55,[1]평가!$B:$Z,MATCH(LEFT(J$2,2),[1]평가!$7:$7,0)-1,FALSE),"")</f>
        <v>34</v>
      </c>
      <c r="K55" s="33">
        <f>IFERROR(VLOOKUP($B55,[2]평가!$B:$Z,MATCH(LEFT(K$2,2),[2]평가!$7:$7,0)-1,FALSE),"")</f>
        <v>0</v>
      </c>
      <c r="L55" s="36">
        <f>IFERROR(VLOOKUP($B55,[2]평가!$B:$Z,MATCH(LEFT(L$2,2),[2]평가!$7:$7,0)-1,FALSE),"")</f>
        <v>82</v>
      </c>
      <c r="M55" s="39">
        <f>IFERROR(VLOOKUP($B55,[2]평가!$B:$Z,MATCH(LEFT(M$2,2),[2]평가!$7:$7,0)-1,FALSE),"")</f>
        <v>39</v>
      </c>
      <c r="N55" s="33">
        <f>IFERROR(VLOOKUP($B55,[3]평가!$B:$Z,MATCH(LEFT(N$2,2),[3]평가!$7:$7,0)-1,FALSE),"")</f>
        <v>0</v>
      </c>
      <c r="O55" s="36">
        <f>IFERROR(VLOOKUP($B55,[3]평가!$B:$Z,MATCH(LEFT(O$2,2),[3]평가!$7:$7,0)-1,FALSE),"")</f>
        <v>79</v>
      </c>
      <c r="P55" s="39">
        <f>IFERROR(VLOOKUP($B55,[3]평가!$B:$Z,MATCH(LEFT(P$2,2),[3]평가!$7:$7,0)-1,FALSE),"")</f>
        <v>61</v>
      </c>
      <c r="Q55" s="33">
        <f>IFERROR(VLOOKUP($B55,[4]평가!$B:$Z,MATCH(LEFT(Q$2,2),[4]평가!$7:$7,0)-1,FALSE),"")</f>
        <v>0</v>
      </c>
      <c r="R55" s="36">
        <f>IFERROR(VLOOKUP($B55,[4]평가!$B:$Z,MATCH(LEFT(R$2,2),[4]평가!$7:$7,0)-1,FALSE),"")</f>
        <v>78</v>
      </c>
      <c r="S55" s="39">
        <f>IFERROR(VLOOKUP($B55,[4]평가!$B:$Z,MATCH(LEFT(S$2,2),[4]평가!$7:$7,0)-1,FALSE),"")</f>
        <v>89</v>
      </c>
      <c r="T55" s="33">
        <f>IFERROR(VLOOKUP($B55,[5]평가!$B:$Z,MATCH(LEFT(T$2,2),[5]평가!$7:$7,0)-1,FALSE),"")</f>
        <v>0</v>
      </c>
      <c r="U55" s="36">
        <f>IFERROR(VLOOKUP($B55,[5]평가!$B:$Z,MATCH(LEFT(U$2,2),[5]평가!$7:$7,0)-1,FALSE),"")</f>
        <v>77</v>
      </c>
      <c r="V55" s="39">
        <f>IFERROR(VLOOKUP($B55,[5]평가!$B:$Z,MATCH(LEFT(V$2,2),[5]평가!$7:$7,0)-1,FALSE),"")</f>
        <v>93</v>
      </c>
      <c r="W55" s="33">
        <f>IFERROR(VLOOKUP($B55,대상!$B:$AD,MATCH(W$2,대상!$1:$1,0)-1,FALSE),"")</f>
        <v>0</v>
      </c>
      <c r="X55" s="20">
        <f>IF(ISBLANK(B55),"",T$1-COUNTIF(H55:V55,"회피"))</f>
        <v>5</v>
      </c>
      <c r="Y55" s="21">
        <f>IF($T$1=X55,(SUM(I55,L55,O55,R55,U55)-MIN(I55,L55,O55,R55,U55)-MAX(I55,L55,O55,R55,U55))/($T$1-2),SUM(I55,L55,O55,R55,U55/X55))</f>
        <v>79</v>
      </c>
      <c r="Z55" s="40">
        <f>IFERROR(VLOOKUP($B55,대상!$B:$AD,MATCH(Z$2,대상!$1:$1,0)-1,FALSE),0)</f>
        <v>0</v>
      </c>
      <c r="AA55" s="41">
        <f>IFERROR(IF(W55="면제","100"+Z55,Y55+Z55),"")</f>
        <v>79</v>
      </c>
      <c r="AB55" s="35" t="str">
        <f>IF(OR(W55="면제",N(Y55)=0),"",IF(AA55&lt;60,"과락",""))</f>
        <v/>
      </c>
      <c r="AC55" s="54">
        <f>IF(N(AA55)=0,"",RANK(AA55,AA$3:AA$202))</f>
        <v>49</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①초기고객을 명확히하고 초기시장의 진입전략 구체화와 향후 연도별 성장에 따른 매출액의 예상액을 추정하여 수립필요함. 또한 현재의 예상시장 규모를 추정하여 보완하기 바람. _x000D_②운영로직 완성 및 특허 출원 등의 가시적 성과가 있는 상황임. 서비스 출시를 위한 고도화 작업중인 상황으로 시장성 검증을 위한 레퍼런스 확보가 중요할텐데 이를 위한 방안과 수익화 전략에 대한 내용이 보다 구체적일 필요는 있음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_x000D_④LLM을 적용한 마케팅 성과 자동분석 및 리포트 기능을 제공하는 비즈니스 통합 마케팅 AI에이전트를 기획단계이며 특화부분, 기술력 입증 평가하기 위한 경쟁자분석과 벤치마킹이 부족하며 수익에 대한 구체적 보완이 필요함 _x000D_⑤창업 아이템과 관련하여 기술 보호계획을 가지고 있으며 로직 구현을 추진하고 있음. 다만 수익모델과 판매전략의 대한 구체성은 다소 부족해 보임.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96</v>
      </c>
      <c r="B56" s="2">
        <v>20431732</v>
      </c>
      <c r="C56" s="38" t="str">
        <f>IFERROR(VLOOKUP($B56,대상!$B:$AC,MATCH(C$2,대상!$1:$1,0)-1,FALSE),"")</f>
        <v>지역기반</v>
      </c>
      <c r="D56" s="38" t="str">
        <f>IFERROR(VLOOKUP($B56,대상!$B:$AC,MATCH(D$2,대상!$1:$1,0)-1,FALSE),"")</f>
        <v>박정훈</v>
      </c>
      <c r="E56" s="36" t="str">
        <f>IFERROR(VLOOKUP($B56,대상!$B:$AC,MATCH(E$2,대상!$1:$1,0)-1,FALSE),"")</f>
        <v>정보ㆍ통신3</v>
      </c>
      <c r="F56" s="38" t="str">
        <f>IFERROR(VLOOKUP($B56,대상!$B:$AC,MATCH(F$2,대상!$1:$1,0)-1,FALSE),"")</f>
        <v>오락에서 힐링까지, AI 기반 글로벌 K-사주 플랫폼</v>
      </c>
      <c r="G56" s="38" t="str">
        <f>IFERROR(VLOOKUP($B56,대상!$B:$AC,MATCH(G$2,대상!$1:$1,0)-1,FALSE),"")</f>
        <v/>
      </c>
      <c r="H56" s="33">
        <f>IFERROR(VLOOKUP($B56,[1]평가!$B:$Z,MATCH(LEFT(H$2,2),[1]평가!$7:$7,0)-1,FALSE),"")</f>
        <v>0</v>
      </c>
      <c r="I56" s="36">
        <f>IFERROR(VLOOKUP($B56,[1]평가!$B:$Z,MATCH(LEFT(I$2,2),[1]평가!$7:$7,0)-1,FALSE),"")</f>
        <v>71</v>
      </c>
      <c r="J56" s="36">
        <f>IFERROR(VLOOKUP($B56,[1]평가!$B:$Z,MATCH(LEFT(J$2,2),[1]평가!$7:$7,0)-1,FALSE),"")</f>
        <v>133</v>
      </c>
      <c r="K56" s="33">
        <f>IFERROR(VLOOKUP($B56,[2]평가!$B:$Z,MATCH(LEFT(K$2,2),[2]평가!$7:$7,0)-1,FALSE),"")</f>
        <v>0</v>
      </c>
      <c r="L56" s="36">
        <f>IFERROR(VLOOKUP($B56,[2]평가!$B:$Z,MATCH(LEFT(L$2,2),[2]평가!$7:$7,0)-1,FALSE),"")</f>
        <v>72</v>
      </c>
      <c r="M56" s="39">
        <f>IFERROR(VLOOKUP($B56,[2]평가!$B:$Z,MATCH(LEFT(M$2,2),[2]평가!$7:$7,0)-1,FALSE),"")</f>
        <v>102</v>
      </c>
      <c r="N56" s="33">
        <f>IFERROR(VLOOKUP($B56,[3]평가!$B:$Z,MATCH(LEFT(N$2,2),[3]평가!$7:$7,0)-1,FALSE),"")</f>
        <v>0</v>
      </c>
      <c r="O56" s="36">
        <f>IFERROR(VLOOKUP($B56,[3]평가!$B:$Z,MATCH(LEFT(O$2,2),[3]평가!$7:$7,0)-1,FALSE),"")</f>
        <v>79</v>
      </c>
      <c r="P56" s="39">
        <f>IFERROR(VLOOKUP($B56,[3]평가!$B:$Z,MATCH(LEFT(P$2,2),[3]평가!$7:$7,0)-1,FALSE),"")</f>
        <v>61</v>
      </c>
      <c r="Q56" s="33">
        <f>IFERROR(VLOOKUP($B56,[4]평가!$B:$Z,MATCH(LEFT(Q$2,2),[4]평가!$7:$7,0)-1,FALSE),"")</f>
        <v>0</v>
      </c>
      <c r="R56" s="36">
        <f>IFERROR(VLOOKUP($B56,[4]평가!$B:$Z,MATCH(LEFT(R$2,2),[4]평가!$7:$7,0)-1,FALSE),"")</f>
        <v>85</v>
      </c>
      <c r="S56" s="39">
        <f>IFERROR(VLOOKUP($B56,[4]평가!$B:$Z,MATCH(LEFT(S$2,2),[4]평가!$7:$7,0)-1,FALSE),"")</f>
        <v>37</v>
      </c>
      <c r="T56" s="33">
        <f>IFERROR(VLOOKUP($B56,[5]평가!$B:$Z,MATCH(LEFT(T$2,2),[5]평가!$7:$7,0)-1,FALSE),"")</f>
        <v>0</v>
      </c>
      <c r="U56" s="36">
        <f>IFERROR(VLOOKUP($B56,[5]평가!$B:$Z,MATCH(LEFT(U$2,2),[5]평가!$7:$7,0)-1,FALSE),"")</f>
        <v>91</v>
      </c>
      <c r="V56" s="39">
        <f>IFERROR(VLOOKUP($B56,[5]평가!$B:$Z,MATCH(LEFT(V$2,2),[5]평가!$7:$7,0)-1,FALSE),"")</f>
        <v>10</v>
      </c>
      <c r="W56" s="33">
        <f>IFERROR(VLOOKUP($B56,대상!$B:$AD,MATCH(W$2,대상!$1:$1,0)-1,FALSE),"")</f>
        <v>0</v>
      </c>
      <c r="X56" s="20">
        <f>IF(ISBLANK(B56),"",T$1-COUNTIF(H56:V56,"회피"))</f>
        <v>5</v>
      </c>
      <c r="Y56" s="21">
        <f>IF($T$1=X56,(SUM(I56,L56,O56,R56,U56)-MIN(I56,L56,O56,R56,U56)-MAX(I56,L56,O56,R56,U56))/($T$1-2),SUM(I56,L56,O56,R56,U56/X56))</f>
        <v>78.666666666666671</v>
      </c>
      <c r="Z56" s="40">
        <f>IFERROR(VLOOKUP($B56,대상!$B:$AD,MATCH(Z$2,대상!$1:$1,0)-1,FALSE),0)</f>
        <v>0</v>
      </c>
      <c r="AA56" s="41">
        <f>IFERROR(IF(W56="면제","100"+Z56,Y56+Z56),"")</f>
        <v>78.666666666666671</v>
      </c>
      <c r="AB56" s="35" t="str">
        <f>IF(OR(W56="면제",N(Y56)=0),"",IF(AA56&lt;60,"과락",""))</f>
        <v/>
      </c>
      <c r="AC56" s="54">
        <f>IF(N(AA56)=0,"",RANK(AA56,AA$3:AA$202))</f>
        <v>54</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①이미 시장이 레드오션화되어가고 있는 상황에서 기존 유가 서비스와의 차별화 경쟁력 확보위한 서비스 개발 로드맵의 고도화가 요구됨 _x000D_②사주의 글로벌화 컨셉이 좋고 충분히 서비스 실현까지 가능한 팀구성으로 보여짐. 서비스 콘텐츠에 대한 경쟁력을 보여줄 수 있는 부분과 국내 유명 사주 관련 서비스들과의 경쟁력 차별화 전략 등은 다소 아쉬워 시장성 판단이 다소 어려운 부분이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글로벌 K사주 플랫폼 기획단계이며 특화부분, 기술력 입증 평가하기 위한 경쟁자분석과 벤치마킹이 부족하며 수익에 대한 구체적 보완이 필요함 _x000D_⑤전반적으로 추진계획의 완성도가 양호한 것으로 보이며 협약 기간내 투자유치(1억원), 매출액(3.6악원)가 가능할 것으로 내용 기술하고 있음.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105</v>
      </c>
      <c r="B57" s="2">
        <v>20431170</v>
      </c>
      <c r="C57" s="38" t="str">
        <f>IFERROR(VLOOKUP($B57,대상!$B:$AC,MATCH(C$2,대상!$1:$1,0)-1,FALSE),"")</f>
        <v>지역기반</v>
      </c>
      <c r="D57" s="38" t="str">
        <f>IFERROR(VLOOKUP($B57,대상!$B:$AC,MATCH(D$2,대상!$1:$1,0)-1,FALSE),"")</f>
        <v>오병일</v>
      </c>
      <c r="E57" s="36" t="str">
        <f>IFERROR(VLOOKUP($B57,대상!$B:$AC,MATCH(E$2,대상!$1:$1,0)-1,FALSE),"")</f>
        <v>정보ㆍ통신3</v>
      </c>
      <c r="F57" s="38" t="str">
        <f>IFERROR(VLOOKUP($B57,대상!$B:$AC,MATCH(F$2,대상!$1:$1,0)-1,FALSE),"")</f>
        <v>비정형 객체 인식 및 스푸핑 방지 Vision AI 기술이 적용된 굿즈 정품 인증 연계 AR 콘텐츠 제공용 화이트라벨 B2B 소프트웨어 솔루션</v>
      </c>
      <c r="G57" s="38" t="str">
        <f>IFERROR(VLOOKUP($B57,대상!$B:$AC,MATCH(G$2,대상!$1:$1,0)-1,FALSE),"")</f>
        <v/>
      </c>
      <c r="H57" s="33">
        <f>IFERROR(VLOOKUP($B57,[1]평가!$B:$Z,MATCH(LEFT(H$2,2),[1]평가!$7:$7,0)-1,FALSE),"")</f>
        <v>0</v>
      </c>
      <c r="I57" s="36">
        <f>IFERROR(VLOOKUP($B57,[1]평가!$B:$Z,MATCH(LEFT(I$2,2),[1]평가!$7:$7,0)-1,FALSE),"")</f>
        <v>81</v>
      </c>
      <c r="J57" s="36">
        <f>IFERROR(VLOOKUP($B57,[1]평가!$B:$Z,MATCH(LEFT(J$2,2),[1]평가!$7:$7,0)-1,FALSE),"")</f>
        <v>31</v>
      </c>
      <c r="K57" s="33">
        <f>IFERROR(VLOOKUP($B57,[2]평가!$B:$Z,MATCH(LEFT(K$2,2),[2]평가!$7:$7,0)-1,FALSE),"")</f>
        <v>0</v>
      </c>
      <c r="L57" s="36">
        <f>IFERROR(VLOOKUP($B57,[2]평가!$B:$Z,MATCH(LEFT(L$2,2),[2]평가!$7:$7,0)-1,FALSE),"")</f>
        <v>70</v>
      </c>
      <c r="M57" s="39">
        <f>IFERROR(VLOOKUP($B57,[2]평가!$B:$Z,MATCH(LEFT(M$2,2),[2]평가!$7:$7,0)-1,FALSE),"")</f>
        <v>120</v>
      </c>
      <c r="N57" s="33">
        <f>IFERROR(VLOOKUP($B57,[3]평가!$B:$Z,MATCH(LEFT(N$2,2),[3]평가!$7:$7,0)-1,FALSE),"")</f>
        <v>0</v>
      </c>
      <c r="O57" s="36">
        <f>IFERROR(VLOOKUP($B57,[3]평가!$B:$Z,MATCH(LEFT(O$2,2),[3]평가!$7:$7,0)-1,FALSE),"")</f>
        <v>80</v>
      </c>
      <c r="P57" s="39">
        <f>IFERROR(VLOOKUP($B57,[3]평가!$B:$Z,MATCH(LEFT(P$2,2),[3]평가!$7:$7,0)-1,FALSE),"")</f>
        <v>60</v>
      </c>
      <c r="Q57" s="33">
        <f>IFERROR(VLOOKUP($B57,[4]평가!$B:$Z,MATCH(LEFT(Q$2,2),[4]평가!$7:$7,0)-1,FALSE),"")</f>
        <v>0</v>
      </c>
      <c r="R57" s="36">
        <f>IFERROR(VLOOKUP($B57,[4]평가!$B:$Z,MATCH(LEFT(R$2,2),[4]평가!$7:$7,0)-1,FALSE),"")</f>
        <v>85</v>
      </c>
      <c r="S57" s="39">
        <f>IFERROR(VLOOKUP($B57,[4]평가!$B:$Z,MATCH(LEFT(S$2,2),[4]평가!$7:$7,0)-1,FALSE),"")</f>
        <v>37</v>
      </c>
      <c r="T57" s="33">
        <f>IFERROR(VLOOKUP($B57,[5]평가!$B:$Z,MATCH(LEFT(T$2,2),[5]평가!$7:$7,0)-1,FALSE),"")</f>
        <v>0</v>
      </c>
      <c r="U57" s="36">
        <f>IFERROR(VLOOKUP($B57,[5]평가!$B:$Z,MATCH(LEFT(U$2,2),[5]평가!$7:$7,0)-1,FALSE),"")</f>
        <v>75</v>
      </c>
      <c r="V57" s="39">
        <f>IFERROR(VLOOKUP($B57,[5]평가!$B:$Z,MATCH(LEFT(V$2,2),[5]평가!$7:$7,0)-1,FALSE),"")</f>
        <v>113</v>
      </c>
      <c r="W57" s="33">
        <f>IFERROR(VLOOKUP($B57,대상!$B:$AD,MATCH(W$2,대상!$1:$1,0)-1,FALSE),"")</f>
        <v>0</v>
      </c>
      <c r="X57" s="20">
        <f>IF(ISBLANK(B57),"",T$1-COUNTIF(H57:V57,"회피"))</f>
        <v>5</v>
      </c>
      <c r="Y57" s="21">
        <f>IF($T$1=X57,(SUM(I57,L57,O57,R57,U57)-MIN(I57,L57,O57,R57,U57)-MAX(I57,L57,O57,R57,U57))/($T$1-2),SUM(I57,L57,O57,R57,U57/X57))</f>
        <v>78.666666666666671</v>
      </c>
      <c r="Z57" s="40">
        <f>IFERROR(VLOOKUP($B57,대상!$B:$AD,MATCH(Z$2,대상!$1:$1,0)-1,FALSE),0)</f>
        <v>0</v>
      </c>
      <c r="AA57" s="41">
        <f>IFERROR(IF(W57="면제","100"+Z57,Y57+Z57),"")</f>
        <v>78.666666666666671</v>
      </c>
      <c r="AB57" s="35" t="str">
        <f>IF(OR(W57="면제",N(Y57)=0),"",IF(AA57&lt;60,"과락",""))</f>
        <v/>
      </c>
      <c r="AC57" s="54">
        <f>IF(N(AA57)=0,"",RANK(AA57,AA$3:AA$202))</f>
        <v>54</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①AR 기반의 컨텐츠 제작과 AR 궂즈관련 기술적우위에 대한 당위성은 인정됨. 기술사업화 관점에서 초기고객 확보 및 락인방안쉽 및 일본시장에서의 시장확대위한 구체적 마케팅방안 쉽 필요함 _x000D_②AR 굿즈 판매 실적 보유 등 시장 전문성 등은 보유하고 있어보임. 제안 아이템과 관련한 비즈니스모델이 실현되기 위한 보다 세부적인 전략과 수익모델 제시는 필요해 보임  _x000D_③시장진입대상과 수익구조가 비교적 명확하게 제시되었음.
그리고 사업계획의 방향성은 적절한것으로 판단됨. 다만, 경쟁자들 분석이 없음. _x000D_④AI기술이 적용된 굿증 정품 인증 연계 AR콘텐츠 B2B솔루션 기획단계이며 특화부분, 기술력 입증 평가하기 위한 경쟁자분석과 벤치마킹이 부족하며 수익에 대한 구체적 보완이 필요함 _x000D_⑤아이템의 기술개요와 개발 방향은 이해하기 쉽게 제시되어 있음. 다만 먹표시장인 일본을 대상으로 사업화에 대한 구체성은 다소 부족해 보임.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137</v>
      </c>
      <c r="B58" s="2">
        <v>20427709</v>
      </c>
      <c r="C58" s="38" t="str">
        <f>IFERROR(VLOOKUP($B58,대상!$B:$AC,MATCH(C$2,대상!$1:$1,0)-1,FALSE),"")</f>
        <v>지역기반</v>
      </c>
      <c r="D58" s="38" t="str">
        <f>IFERROR(VLOOKUP($B58,대상!$B:$AC,MATCH(D$2,대상!$1:$1,0)-1,FALSE),"")</f>
        <v>정한직</v>
      </c>
      <c r="E58" s="36" t="str">
        <f>IFERROR(VLOOKUP($B58,대상!$B:$AC,MATCH(E$2,대상!$1:$1,0)-1,FALSE),"")</f>
        <v>정보ㆍ통신3</v>
      </c>
      <c r="F58" s="38" t="str">
        <f>IFERROR(VLOOKUP($B58,대상!$B:$AC,MATCH(F$2,대상!$1:$1,0)-1,FALSE),"")</f>
        <v>VLM 기반 산업현장 위험상황 이해·판단형 AI 에이전트 안전관리 시스템</v>
      </c>
      <c r="G58" s="38" t="str">
        <f>IFERROR(VLOOKUP($B58,대상!$B:$AC,MATCH(G$2,대상!$1:$1,0)-1,FALSE),"")</f>
        <v/>
      </c>
      <c r="H58" s="33">
        <f>IFERROR(VLOOKUP($B58,[1]평가!$B:$Z,MATCH(LEFT(H$2,2),[1]평가!$7:$7,0)-1,FALSE),"")</f>
        <v>0</v>
      </c>
      <c r="I58" s="36">
        <f>IFERROR(VLOOKUP($B58,[1]평가!$B:$Z,MATCH(LEFT(I$2,2),[1]평가!$7:$7,0)-1,FALSE),"")</f>
        <v>73</v>
      </c>
      <c r="J58" s="36">
        <f>IFERROR(VLOOKUP($B58,[1]평가!$B:$Z,MATCH(LEFT(J$2,2),[1]평가!$7:$7,0)-1,FALSE),"")</f>
        <v>70</v>
      </c>
      <c r="K58" s="33">
        <f>IFERROR(VLOOKUP($B58,[2]평가!$B:$Z,MATCH(LEFT(K$2,2),[2]평가!$7:$7,0)-1,FALSE),"")</f>
        <v>0</v>
      </c>
      <c r="L58" s="36">
        <f>IFERROR(VLOOKUP($B58,[2]평가!$B:$Z,MATCH(LEFT(L$2,2),[2]평가!$7:$7,0)-1,FALSE),"")</f>
        <v>84</v>
      </c>
      <c r="M58" s="39">
        <f>IFERROR(VLOOKUP($B58,[2]평가!$B:$Z,MATCH(LEFT(M$2,2),[2]평가!$7:$7,0)-1,FALSE),"")</f>
        <v>26</v>
      </c>
      <c r="N58" s="33">
        <f>IFERROR(VLOOKUP($B58,[3]평가!$B:$Z,MATCH(LEFT(N$2,2),[3]평가!$7:$7,0)-1,FALSE),"")</f>
        <v>0</v>
      </c>
      <c r="O58" s="36">
        <f>IFERROR(VLOOKUP($B58,[3]평가!$B:$Z,MATCH(LEFT(O$2,2),[3]평가!$7:$7,0)-1,FALSE),"")</f>
        <v>78</v>
      </c>
      <c r="P58" s="39">
        <f>IFERROR(VLOOKUP($B58,[3]평가!$B:$Z,MATCH(LEFT(P$2,2),[3]평가!$7:$7,0)-1,FALSE),"")</f>
        <v>114</v>
      </c>
      <c r="Q58" s="33">
        <f>IFERROR(VLOOKUP($B58,[4]평가!$B:$Z,MATCH(LEFT(Q$2,2),[4]평가!$7:$7,0)-1,FALSE),"")</f>
        <v>0</v>
      </c>
      <c r="R58" s="36">
        <f>IFERROR(VLOOKUP($B58,[4]평가!$B:$Z,MATCH(LEFT(R$2,2),[4]평가!$7:$7,0)-1,FALSE),"")</f>
        <v>74</v>
      </c>
      <c r="S58" s="39">
        <f>IFERROR(VLOOKUP($B58,[4]평가!$B:$Z,MATCH(LEFT(S$2,2),[4]평가!$7:$7,0)-1,FALSE),"")</f>
        <v>115</v>
      </c>
      <c r="T58" s="33">
        <f>IFERROR(VLOOKUP($B58,[5]평가!$B:$Z,MATCH(LEFT(T$2,2),[5]평가!$7:$7,0)-1,FALSE),"")</f>
        <v>0</v>
      </c>
      <c r="U58" s="36">
        <f>IFERROR(VLOOKUP($B58,[5]평가!$B:$Z,MATCH(LEFT(U$2,2),[5]평가!$7:$7,0)-1,FALSE),"")</f>
        <v>84</v>
      </c>
      <c r="V58" s="39">
        <f>IFERROR(VLOOKUP($B58,[5]평가!$B:$Z,MATCH(LEFT(V$2,2),[5]평가!$7:$7,0)-1,FALSE),"")</f>
        <v>26</v>
      </c>
      <c r="W58" s="33">
        <f>IFERROR(VLOOKUP($B58,대상!$B:$AD,MATCH(W$2,대상!$1:$1,0)-1,FALSE),"")</f>
        <v>0</v>
      </c>
      <c r="X58" s="20">
        <f>IF(ISBLANK(B58),"",T$1-COUNTIF(H58:V58,"회피"))</f>
        <v>5</v>
      </c>
      <c r="Y58" s="21">
        <f>IF($T$1=X58,(SUM(I58,L58,O58,R58,U58)-MIN(I58,L58,O58,R58,U58)-MAX(I58,L58,O58,R58,U58))/($T$1-2),SUM(I58,L58,O58,R58,U58/X58))</f>
        <v>78.666666666666671</v>
      </c>
      <c r="Z58" s="40">
        <f>IFERROR(VLOOKUP($B58,대상!$B:$AD,MATCH(Z$2,대상!$1:$1,0)-1,FALSE),0)</f>
        <v>0</v>
      </c>
      <c r="AA58" s="41">
        <f>IFERROR(IF(W58="면제","100"+Z58,Y58+Z58),"")</f>
        <v>78.666666666666671</v>
      </c>
      <c r="AB58" s="35" t="str">
        <f>IF(OR(W58="면제",N(Y58)=0),"",IF(AA58&lt;60,"과락",""))</f>
        <v/>
      </c>
      <c r="AC58" s="54">
        <f>IF(N(AA58)=0,"",RANK(AA58,AA$3:AA$202))</f>
        <v>54</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①Tips및 seeding관련 IR로드맵 구체화 필요/초기 고객 및 초기시장 진입위한 마케팅 방안 고도화 요망함. _x000D_②보유 특허 다수, LG1차벤더사와의 실증테스트 및 구매의향서 완료 등 기술적 사업적 성과들이 나오는 상황으로 보이나 지속 성장과 매출 증대를 위해서는 보다 많은 수의 거래계약 발생이 필수적으로 보임. 잠재성은 있으나 사업성 부분에 있어서 증명하기 위한 영업적 노력이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_x000D_④VLM기반 AI안전관리 솔루션 기획단계이며 특화부분, 기술력 입증 평가하기 위한 경쟁자분석과 벤치마킹이 부족하며 수익에 대한 구체적 보완이 필요함 _x000D_⑤아이템 개발 및 추진을 위한 기본역량도 갖춘것으로 보임. 고객의 수요와 활용 장면에 대한 내용도 구체적으로 기술이 되어 있음.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37</v>
      </c>
      <c r="B59" s="2">
        <v>20426465</v>
      </c>
      <c r="C59" s="38" t="str">
        <f>IFERROR(VLOOKUP($B59,대상!$B:$AC,MATCH(C$2,대상!$1:$1,0)-1,FALSE),"")</f>
        <v>지역기반</v>
      </c>
      <c r="D59" s="38" t="str">
        <f>IFERROR(VLOOKUP($B59,대상!$B:$AC,MATCH(D$2,대상!$1:$1,0)-1,FALSE),"")</f>
        <v>정고은</v>
      </c>
      <c r="E59" s="36" t="str">
        <f>IFERROR(VLOOKUP($B59,대상!$B:$AC,MATCH(E$2,대상!$1:$1,0)-1,FALSE),"")</f>
        <v>정보ㆍ통신3</v>
      </c>
      <c r="F59" s="38" t="str">
        <f>IFERROR(VLOOKUP($B59,대상!$B:$AC,MATCH(F$2,대상!$1:$1,0)-1,FALSE),"")</f>
        <v>AI 기반 업종별 수익 구조를 반영한 실시간 순이익 분석과 지출 행동 교정을 통해 사업자의 숨은 이익을 발굴하고 확보하는 경영·재무 코칭 솔루션, 비즈캐스터(BIZCASTER)</v>
      </c>
      <c r="G59" s="38" t="str">
        <f>IFERROR(VLOOKUP($B59,대상!$B:$AC,MATCH(G$2,대상!$1:$1,0)-1,FALSE),"")</f>
        <v/>
      </c>
      <c r="H59" s="33">
        <f>IFERROR(VLOOKUP($B59,[1]평가!$B:$Z,MATCH(LEFT(H$2,2),[1]평가!$7:$7,0)-1,FALSE),"")</f>
        <v>0</v>
      </c>
      <c r="I59" s="36">
        <f>IFERROR(VLOOKUP($B59,[1]평가!$B:$Z,MATCH(LEFT(I$2,2),[1]평가!$7:$7,0)-1,FALSE),"")</f>
        <v>71</v>
      </c>
      <c r="J59" s="36">
        <f>IFERROR(VLOOKUP($B59,[1]평가!$B:$Z,MATCH(LEFT(J$2,2),[1]평가!$7:$7,0)-1,FALSE),"")</f>
        <v>70</v>
      </c>
      <c r="K59" s="33">
        <f>IFERROR(VLOOKUP($B59,[2]평가!$B:$Z,MATCH(LEFT(K$2,2),[2]평가!$7:$7,0)-1,FALSE),"")</f>
        <v>0</v>
      </c>
      <c r="L59" s="36">
        <f>IFERROR(VLOOKUP($B59,[2]평가!$B:$Z,MATCH(LEFT(L$2,2),[2]평가!$7:$7,0)-1,FALSE),"")</f>
        <v>78</v>
      </c>
      <c r="M59" s="39">
        <f>IFERROR(VLOOKUP($B59,[2]평가!$B:$Z,MATCH(LEFT(M$2,2),[2]평가!$7:$7,0)-1,FALSE),"")</f>
        <v>47</v>
      </c>
      <c r="N59" s="33">
        <f>IFERROR(VLOOKUP($B59,[3]평가!$B:$Z,MATCH(LEFT(N$2,2),[3]평가!$7:$7,0)-1,FALSE),"")</f>
        <v>0</v>
      </c>
      <c r="O59" s="36">
        <f>IFERROR(VLOOKUP($B59,[3]평가!$B:$Z,MATCH(LEFT(O$2,2),[3]평가!$7:$7,0)-1,FALSE),"")</f>
        <v>87</v>
      </c>
      <c r="P59" s="39">
        <f>IFERROR(VLOOKUP($B59,[3]평가!$B:$Z,MATCH(LEFT(P$2,2),[3]평가!$7:$7,0)-1,FALSE),"")</f>
        <v>11</v>
      </c>
      <c r="Q59" s="33">
        <f>IFERROR(VLOOKUP($B59,[4]평가!$B:$Z,MATCH(LEFT(Q$2,2),[4]평가!$7:$7,0)-1,FALSE),"")</f>
        <v>0</v>
      </c>
      <c r="R59" s="36">
        <f>IFERROR(VLOOKUP($B59,[4]평가!$B:$Z,MATCH(LEFT(R$2,2),[4]평가!$7:$7,0)-1,FALSE),"")</f>
        <v>63</v>
      </c>
      <c r="S59" s="39">
        <f>IFERROR(VLOOKUP($B59,[4]평가!$B:$Z,MATCH(LEFT(S$2,2),[4]평가!$7:$7,0)-1,FALSE),"")</f>
        <v>172</v>
      </c>
      <c r="T59" s="33">
        <f>IFERROR(VLOOKUP($B59,[5]평가!$B:$Z,MATCH(LEFT(T$2,2),[5]평가!$7:$7,0)-1,FALSE),"")</f>
        <v>0</v>
      </c>
      <c r="U59" s="36">
        <f>IFERROR(VLOOKUP($B59,[5]평가!$B:$Z,MATCH(LEFT(U$2,2),[5]평가!$7:$7,0)-1,FALSE),"")</f>
        <v>80</v>
      </c>
      <c r="V59" s="39">
        <f>IFERROR(VLOOKUP($B59,[5]평가!$B:$Z,MATCH(LEFT(V$2,2),[5]평가!$7:$7,0)-1,FALSE),"")</f>
        <v>37</v>
      </c>
      <c r="W59" s="33">
        <f>IFERROR(VLOOKUP($B59,대상!$B:$AD,MATCH(W$2,대상!$1:$1,0)-1,FALSE),"")</f>
        <v>0</v>
      </c>
      <c r="X59" s="20">
        <f>IF(ISBLANK(B59),"",T$1-COUNTIF(H59:V59,"회피"))</f>
        <v>5</v>
      </c>
      <c r="Y59" s="21">
        <f>IF($T$1=X59,(SUM(I59,L59,O59,R59,U59)-MIN(I59,L59,O59,R59,U59)-MAX(I59,L59,O59,R59,U59))/($T$1-2),SUM(I59,L59,O59,R59,U59/X59))</f>
        <v>76.333333333333329</v>
      </c>
      <c r="Z59" s="40">
        <f>IFERROR(VLOOKUP($B59,대상!$B:$AD,MATCH(Z$2,대상!$1:$1,0)-1,FALSE),0)</f>
        <v>2</v>
      </c>
      <c r="AA59" s="41">
        <f>IFERROR(IF(W59="면제","100"+Z59,Y59+Z59),"")</f>
        <v>78.333333333333329</v>
      </c>
      <c r="AB59" s="35" t="str">
        <f>IF(OR(W59="면제",N(Y59)=0),"",IF(AA59&lt;60,"과락",""))</f>
        <v/>
      </c>
      <c r="AC59" s="54">
        <f>IF(N(AA59)=0,"",RANK(AA59,AA$3:AA$202))</f>
        <v>57</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①유사서비스와의 경쟁력 비교가 필요하며 기술적/서비스관점에서의 비교우위확보 방안수립 필요함 _x000D_②mvp 개발 이후 레퍼런스 확보가 필요한 단계로, 이를 어떻게 수행할지 결과물을 어떻게 활용할지에 대한 내용이 보완되면 좋을것임 _x000D_③목표시장과 수익모델은 명확하게 제시되었음.
그리고 사업계획의 방향성은 적절한것으로 판단됨. _x000D_④지출 행동교정을 통해 사업자의 숨은 이익을 발굴하고 확보하는 코칭 솔루션 기획단계이며 특화부분, 기술력 입증 평가하기 위한 경쟁자분석과 벤치마킹이 필요하지만 없음, 단계별 가격레이블 및 구성을 설정하였으나 기존 세무기장에서 지출되는 비용이내 무료상담의 역할을 비용으로 청구하려는 동기부여의 맥이 부족함 _x000D_⑤협약 기간내 고용계획을 가지고 있으며 경쟁사 분석을 통한 기능을 제시하고 있음. 다만 향후 수익과 연계될 수 있는 가능성에 대해 일부 검토가 필요해 보임.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71</v>
      </c>
      <c r="B60" s="2">
        <v>20427663</v>
      </c>
      <c r="C60" s="38" t="str">
        <f>IFERROR(VLOOKUP($B60,대상!$B:$AC,MATCH(C$2,대상!$1:$1,0)-1,FALSE),"")</f>
        <v>지역기반</v>
      </c>
      <c r="D60" s="38" t="str">
        <f>IFERROR(VLOOKUP($B60,대상!$B:$AC,MATCH(D$2,대상!$1:$1,0)-1,FALSE),"")</f>
        <v>김안나</v>
      </c>
      <c r="E60" s="36" t="str">
        <f>IFERROR(VLOOKUP($B60,대상!$B:$AC,MATCH(E$2,대상!$1:$1,0)-1,FALSE),"")</f>
        <v>정보ㆍ통신3</v>
      </c>
      <c r="F60" s="38" t="str">
        <f>IFERROR(VLOOKUP($B60,대상!$B:$AC,MATCH(F$2,대상!$1:$1,0)-1,FALSE),"")</f>
        <v>학사 행정 자동화 솔루션을 적용한 인도 대학생 대상 K-Culture 단기 연수 통합 관리 플랫폼</v>
      </c>
      <c r="G60" s="38" t="str">
        <f>IFERROR(VLOOKUP($B60,대상!$B:$AC,MATCH(G$2,대상!$1:$1,0)-1,FALSE),"")</f>
        <v/>
      </c>
      <c r="H60" s="33">
        <f>IFERROR(VLOOKUP($B60,[1]평가!$B:$Z,MATCH(LEFT(H$2,2),[1]평가!$7:$7,0)-1,FALSE),"")</f>
        <v>0</v>
      </c>
      <c r="I60" s="36">
        <f>IFERROR(VLOOKUP($B60,[1]평가!$B:$Z,MATCH(LEFT(I$2,2),[1]평가!$7:$7,0)-1,FALSE),"")</f>
        <v>66</v>
      </c>
      <c r="J60" s="36">
        <f>IFERROR(VLOOKUP($B60,[1]평가!$B:$Z,MATCH(LEFT(J$2,2),[1]평가!$7:$7,0)-1,FALSE),"")</f>
        <v>148</v>
      </c>
      <c r="K60" s="33">
        <f>IFERROR(VLOOKUP($B60,[2]평가!$B:$Z,MATCH(LEFT(K$2,2),[2]평가!$7:$7,0)-1,FALSE),"")</f>
        <v>0</v>
      </c>
      <c r="L60" s="36">
        <f>IFERROR(VLOOKUP($B60,[2]평가!$B:$Z,MATCH(LEFT(L$2,2),[2]평가!$7:$7,0)-1,FALSE),"")</f>
        <v>74</v>
      </c>
      <c r="M60" s="39">
        <f>IFERROR(VLOOKUP($B60,[2]평가!$B:$Z,MATCH(LEFT(M$2,2),[2]평가!$7:$7,0)-1,FALSE),"")</f>
        <v>71</v>
      </c>
      <c r="N60" s="33">
        <f>IFERROR(VLOOKUP($B60,[3]평가!$B:$Z,MATCH(LEFT(N$2,2),[3]평가!$7:$7,0)-1,FALSE),"")</f>
        <v>0</v>
      </c>
      <c r="O60" s="36">
        <f>IFERROR(VLOOKUP($B60,[3]평가!$B:$Z,MATCH(LEFT(O$2,2),[3]평가!$7:$7,0)-1,FALSE),"")</f>
        <v>77</v>
      </c>
      <c r="P60" s="39">
        <f>IFERROR(VLOOKUP($B60,[3]평가!$B:$Z,MATCH(LEFT(P$2,2),[3]평가!$7:$7,0)-1,FALSE),"")</f>
        <v>61</v>
      </c>
      <c r="Q60" s="33">
        <f>IFERROR(VLOOKUP($B60,[4]평가!$B:$Z,MATCH(LEFT(Q$2,2),[4]평가!$7:$7,0)-1,FALSE),"")</f>
        <v>0</v>
      </c>
      <c r="R60" s="36">
        <f>IFERROR(VLOOKUP($B60,[4]평가!$B:$Z,MATCH(LEFT(R$2,2),[4]평가!$7:$7,0)-1,FALSE),"")</f>
        <v>81</v>
      </c>
      <c r="S60" s="39">
        <f>IFERROR(VLOOKUP($B60,[4]평가!$B:$Z,MATCH(LEFT(S$2,2),[4]평가!$7:$7,0)-1,FALSE),"")</f>
        <v>50</v>
      </c>
      <c r="T60" s="33">
        <f>IFERROR(VLOOKUP($B60,[5]평가!$B:$Z,MATCH(LEFT(T$2,2),[5]평가!$7:$7,0)-1,FALSE),"")</f>
        <v>0</v>
      </c>
      <c r="U60" s="36">
        <f>IFERROR(VLOOKUP($B60,[5]평가!$B:$Z,MATCH(LEFT(U$2,2),[5]평가!$7:$7,0)-1,FALSE),"")</f>
        <v>78</v>
      </c>
      <c r="V60" s="39">
        <f>IFERROR(VLOOKUP($B60,[5]평가!$B:$Z,MATCH(LEFT(V$2,2),[5]평가!$7:$7,0)-1,FALSE),"")</f>
        <v>57</v>
      </c>
      <c r="W60" s="33">
        <f>IFERROR(VLOOKUP($B60,대상!$B:$AD,MATCH(W$2,대상!$1:$1,0)-1,FALSE),"")</f>
        <v>0</v>
      </c>
      <c r="X60" s="20">
        <f>IF(ISBLANK(B60),"",T$1-COUNTIF(H60:V60,"회피"))</f>
        <v>5</v>
      </c>
      <c r="Y60" s="21">
        <f>IF($T$1=X60,(SUM(I60,L60,O60,R60,U60)-MIN(I60,L60,O60,R60,U60)-MAX(I60,L60,O60,R60,U60))/($T$1-2),SUM(I60,L60,O60,R60,U60/X60))</f>
        <v>76.333333333333329</v>
      </c>
      <c r="Z60" s="40">
        <f>IFERROR(VLOOKUP($B60,대상!$B:$AD,MATCH(Z$2,대상!$1:$1,0)-1,FALSE),0)</f>
        <v>2</v>
      </c>
      <c r="AA60" s="41">
        <f>IFERROR(IF(W60="면제","100"+Z60,Y60+Z60),"")</f>
        <v>78.333333333333329</v>
      </c>
      <c r="AB60" s="35" t="str">
        <f>IF(OR(W60="면제",N(Y60)=0),"",IF(AA60&lt;60,"과락",""))</f>
        <v/>
      </c>
      <c r="AC60" s="54">
        <f>IF(N(AA60)=0,"",RANK(AA60,AA$3:AA$202))</f>
        <v>57</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①시장의 니즈와 변호를 면밀히 분석하여 이를 시장의 규모와 성장전략에 반영하기위한 시장진입전략 및 마케팅 전략 수립 필요함. _x000D_②초기 시장 창출 가능성은 있어보이나, 사업 확장을 위한 콘텐츠 등 교육 프로그램, 국가 등 타겟별 확장 전략등이 제시될 필요성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_x000D_④K 콘텐츠 기반 단기 실무 교육운영 프로그램과 DX기반 학사행정 자동화 시스템의 기획단계이며 특화부분, 기술력 입증 평가하기 위한 경쟁자분석과 벤치마킹이 필요하지만 없음, 인바운드 아웃바운드 학사운영시스템에 대한 시스템구축과 오프라인 인프라 구축이 동시에 이루어져야 하며 BEP 최소 인원 계산을 통한 수익성분석, 고객 지불 가격저항선을 구체적으로 선행계획에 반영되어야 함 _x000D_⑤시장진입 대상과 수익구조가 비교적 명확하게 제시되어 있음. 다만 교육생 확대 모집에 대한 구체성이 다소 부족해 보임.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94</v>
      </c>
      <c r="B61" s="2">
        <v>20429017</v>
      </c>
      <c r="C61" s="38" t="str">
        <f>IFERROR(VLOOKUP($B61,대상!$B:$AC,MATCH(C$2,대상!$1:$1,0)-1,FALSE),"")</f>
        <v>지역기반</v>
      </c>
      <c r="D61" s="38" t="str">
        <f>IFERROR(VLOOKUP($B61,대상!$B:$AC,MATCH(D$2,대상!$1:$1,0)-1,FALSE),"")</f>
        <v>하슬기</v>
      </c>
      <c r="E61" s="36" t="str">
        <f>IFERROR(VLOOKUP($B61,대상!$B:$AC,MATCH(E$2,대상!$1:$1,0)-1,FALSE),"")</f>
        <v>정보ㆍ통신3</v>
      </c>
      <c r="F61" s="38" t="str">
        <f>IFERROR(VLOOKUP($B61,대상!$B:$AC,MATCH(F$2,대상!$1:$1,0)-1,FALSE),"")</f>
        <v>AI 기반 초개인화 올인원 스킨케어, ‘KIFT-FIT ALL’</v>
      </c>
      <c r="G61" s="38" t="str">
        <f>IFERROR(VLOOKUP($B61,대상!$B:$AC,MATCH(G$2,대상!$1:$1,0)-1,FALSE),"")</f>
        <v/>
      </c>
      <c r="H61" s="33">
        <f>IFERROR(VLOOKUP($B61,[1]평가!$B:$Z,MATCH(LEFT(H$2,2),[1]평가!$7:$7,0)-1,FALSE),"")</f>
        <v>0</v>
      </c>
      <c r="I61" s="36">
        <f>IFERROR(VLOOKUP($B61,[1]평가!$B:$Z,MATCH(LEFT(I$2,2),[1]평가!$7:$7,0)-1,FALSE),"")</f>
        <v>81</v>
      </c>
      <c r="J61" s="36">
        <f>IFERROR(VLOOKUP($B61,[1]평가!$B:$Z,MATCH(LEFT(J$2,2),[1]평가!$7:$7,0)-1,FALSE),"")</f>
        <v>31</v>
      </c>
      <c r="K61" s="33">
        <f>IFERROR(VLOOKUP($B61,[2]평가!$B:$Z,MATCH(LEFT(K$2,2),[2]평가!$7:$7,0)-1,FALSE),"")</f>
        <v>0</v>
      </c>
      <c r="L61" s="36">
        <f>IFERROR(VLOOKUP($B61,[2]평가!$B:$Z,MATCH(LEFT(L$2,2),[2]평가!$7:$7,0)-1,FALSE),"")</f>
        <v>70</v>
      </c>
      <c r="M61" s="39">
        <f>IFERROR(VLOOKUP($B61,[2]평가!$B:$Z,MATCH(LEFT(M$2,2),[2]평가!$7:$7,0)-1,FALSE),"")</f>
        <v>120</v>
      </c>
      <c r="N61" s="33">
        <f>IFERROR(VLOOKUP($B61,[3]평가!$B:$Z,MATCH(LEFT(N$2,2),[3]평가!$7:$7,0)-1,FALSE),"")</f>
        <v>0</v>
      </c>
      <c r="O61" s="36">
        <f>IFERROR(VLOOKUP($B61,[3]평가!$B:$Z,MATCH(LEFT(O$2,2),[3]평가!$7:$7,0)-1,FALSE),"")</f>
        <v>84</v>
      </c>
      <c r="P61" s="39">
        <f>IFERROR(VLOOKUP($B61,[3]평가!$B:$Z,MATCH(LEFT(P$2,2),[3]평가!$7:$7,0)-1,FALSE),"")</f>
        <v>43</v>
      </c>
      <c r="Q61" s="33">
        <f>IFERROR(VLOOKUP($B61,[4]평가!$B:$Z,MATCH(LEFT(Q$2,2),[4]평가!$7:$7,0)-1,FALSE),"")</f>
        <v>0</v>
      </c>
      <c r="R61" s="36">
        <f>IFERROR(VLOOKUP($B61,[4]평가!$B:$Z,MATCH(LEFT(R$2,2),[4]평가!$7:$7,0)-1,FALSE),"")</f>
        <v>69</v>
      </c>
      <c r="S61" s="39">
        <f>IFERROR(VLOOKUP($B61,[4]평가!$B:$Z,MATCH(LEFT(S$2,2),[4]평가!$7:$7,0)-1,FALSE),"")</f>
        <v>150</v>
      </c>
      <c r="T61" s="33">
        <f>IFERROR(VLOOKUP($B61,[5]평가!$B:$Z,MATCH(LEFT(T$2,2),[5]평가!$7:$7,0)-1,FALSE),"")</f>
        <v>0</v>
      </c>
      <c r="U61" s="36">
        <f>IFERROR(VLOOKUP($B61,[5]평가!$B:$Z,MATCH(LEFT(U$2,2),[5]평가!$7:$7,0)-1,FALSE),"")</f>
        <v>90</v>
      </c>
      <c r="V61" s="39">
        <f>IFERROR(VLOOKUP($B61,[5]평가!$B:$Z,MATCH(LEFT(V$2,2),[5]평가!$7:$7,0)-1,FALSE),"")</f>
        <v>12</v>
      </c>
      <c r="W61" s="33">
        <f>IFERROR(VLOOKUP($B61,대상!$B:$AD,MATCH(W$2,대상!$1:$1,0)-1,FALSE),"")</f>
        <v>0</v>
      </c>
      <c r="X61" s="20">
        <f>IF(ISBLANK(B61),"",T$1-COUNTIF(H61:V61,"회피"))</f>
        <v>5</v>
      </c>
      <c r="Y61" s="21">
        <f>IF($T$1=X61,(SUM(I61,L61,O61,R61,U61)-MIN(I61,L61,O61,R61,U61)-MAX(I61,L61,O61,R61,U61))/($T$1-2),SUM(I61,L61,O61,R61,U61/X61))</f>
        <v>78.333333333333329</v>
      </c>
      <c r="Z61" s="40">
        <f>IFERROR(VLOOKUP($B61,대상!$B:$AD,MATCH(Z$2,대상!$1:$1,0)-1,FALSE),0)</f>
        <v>0</v>
      </c>
      <c r="AA61" s="41">
        <f>IFERROR(IF(W61="면제","100"+Z61,Y61+Z61),"")</f>
        <v>78.333333333333329</v>
      </c>
      <c r="AB61" s="35" t="str">
        <f>IF(OR(W61="면제",N(Y61)=0),"",IF(AA61&lt;60,"과락",""))</f>
        <v/>
      </c>
      <c r="AC61" s="54">
        <f>IF(N(AA61)=0,"",RANK(AA61,AA$3:AA$202))</f>
        <v>57</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①초개인화의 개인 맞춤형과 올이누언이라는 두가지 가치를 고객에게 전달하기위한 기술적 장벽 및 프리미엄 제품군(아모레 퍼시픽 제품 등)과의 차별호 경쟁력 확보위한 개발 로드맵 수립 및 브랜드 마케팅 방안 수립 필요 _x000D_②자체 제품 개발 및 판매 진행 중으로 매출 확대 가능성은 있어보이나 과제로 제시한 AI 기반 피부 진단 플랫폼과 캡슐 등에 대한 구체적인 개발계획과 서비스 구현 방안 및 이를 통한 매출 확대 계획에 있어서는 다소 내용이 부족함 _x000D_③시장진입대상이 비교적 명확하게 제시되었음. 그러나 수익구조가 제시되어 있지 않음.
다만, 시장규모와 고객 검증자료는 다소 제한적으로 제시된것으로 보임.
그리고 사업계획의 방향성은 적절한것으로 판단됨. _x000D_④AI기반 피부 진단 플랫폼 기획단계이며 특화부분, 기술력 입증 평가하기 위한 경쟁자분석과 벤치마킹이 부족하며 수익에 대한 구체적 보완이 필요함 _x000D_⑤올인원 제품과 스킨케어 플랫폼에 대한 확대 계획 등  사업화 가능은 양호한것으로 보여지며 협약 기간내 10억원 매출과 수출 5억원 달성 계획을 가지고 있음.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145</v>
      </c>
      <c r="B62" s="2">
        <v>20400898</v>
      </c>
      <c r="C62" s="38" t="str">
        <f>IFERROR(VLOOKUP($B62,대상!$B:$AC,MATCH(C$2,대상!$1:$1,0)-1,FALSE),"")</f>
        <v>지역기반</v>
      </c>
      <c r="D62" s="38" t="str">
        <f>IFERROR(VLOOKUP($B62,대상!$B:$AC,MATCH(D$2,대상!$1:$1,0)-1,FALSE),"")</f>
        <v>고윤제</v>
      </c>
      <c r="E62" s="36" t="str">
        <f>IFERROR(VLOOKUP($B62,대상!$B:$AC,MATCH(E$2,대상!$1:$1,0)-1,FALSE),"")</f>
        <v>정보ㆍ통신3</v>
      </c>
      <c r="F62" s="38" t="str">
        <f>IFERROR(VLOOKUP($B62,대상!$B:$AC,MATCH(F$2,대상!$1:$1,0)-1,FALSE),"")</f>
        <v>기업의 SaaS 도입비용을 개선하는 SaaS 온보딩 서비스(RAG/커뮤니티 데이터 기반)</v>
      </c>
      <c r="G62" s="38" t="str">
        <f>IFERROR(VLOOKUP($B62,대상!$B:$AC,MATCH(G$2,대상!$1:$1,0)-1,FALSE),"")</f>
        <v/>
      </c>
      <c r="H62" s="33">
        <f>IFERROR(VLOOKUP($B62,[1]평가!$B:$Z,MATCH(LEFT(H$2,2),[1]평가!$7:$7,0)-1,FALSE),"")</f>
        <v>0</v>
      </c>
      <c r="I62" s="36">
        <f>IFERROR(VLOOKUP($B62,[1]평가!$B:$Z,MATCH(LEFT(I$2,2),[1]평가!$7:$7,0)-1,FALSE),"")</f>
        <v>73</v>
      </c>
      <c r="J62" s="36">
        <f>IFERROR(VLOOKUP($B62,[1]평가!$B:$Z,MATCH(LEFT(J$2,2),[1]평가!$7:$7,0)-1,FALSE),"")</f>
        <v>51</v>
      </c>
      <c r="K62" s="33">
        <f>IFERROR(VLOOKUP($B62,[2]평가!$B:$Z,MATCH(LEFT(K$2,2),[2]평가!$7:$7,0)-1,FALSE),"")</f>
        <v>0</v>
      </c>
      <c r="L62" s="36">
        <f>IFERROR(VLOOKUP($B62,[2]평가!$B:$Z,MATCH(LEFT(L$2,2),[2]평가!$7:$7,0)-1,FALSE),"")</f>
        <v>78</v>
      </c>
      <c r="M62" s="39">
        <f>IFERROR(VLOOKUP($B62,[2]평가!$B:$Z,MATCH(LEFT(M$2,2),[2]평가!$7:$7,0)-1,FALSE),"")</f>
        <v>47</v>
      </c>
      <c r="N62" s="33">
        <f>IFERROR(VLOOKUP($B62,[3]평가!$B:$Z,MATCH(LEFT(N$2,2),[3]평가!$7:$7,0)-1,FALSE),"")</f>
        <v>0</v>
      </c>
      <c r="O62" s="36">
        <f>IFERROR(VLOOKUP($B62,[3]평가!$B:$Z,MATCH(LEFT(O$2,2),[3]평가!$7:$7,0)-1,FALSE),"")</f>
        <v>77</v>
      </c>
      <c r="P62" s="39">
        <f>IFERROR(VLOOKUP($B62,[3]평가!$B:$Z,MATCH(LEFT(P$2,2),[3]평가!$7:$7,0)-1,FALSE),"")</f>
        <v>61</v>
      </c>
      <c r="Q62" s="33">
        <f>IFERROR(VLOOKUP($B62,[4]평가!$B:$Z,MATCH(LEFT(Q$2,2),[4]평가!$7:$7,0)-1,FALSE),"")</f>
        <v>0</v>
      </c>
      <c r="R62" s="36">
        <f>IFERROR(VLOOKUP($B62,[4]평가!$B:$Z,MATCH(LEFT(R$2,2),[4]평가!$7:$7,0)-1,FALSE),"")</f>
        <v>74</v>
      </c>
      <c r="S62" s="39">
        <f>IFERROR(VLOOKUP($B62,[4]평가!$B:$Z,MATCH(LEFT(S$2,2),[4]평가!$7:$7,0)-1,FALSE),"")</f>
        <v>101</v>
      </c>
      <c r="T62" s="33">
        <f>IFERROR(VLOOKUP($B62,[5]평가!$B:$Z,MATCH(LEFT(T$2,2),[5]평가!$7:$7,0)-1,FALSE),"")</f>
        <v>0</v>
      </c>
      <c r="U62" s="36">
        <f>IFERROR(VLOOKUP($B62,[5]평가!$B:$Z,MATCH(LEFT(U$2,2),[5]평가!$7:$7,0)-1,FALSE),"")</f>
        <v>80</v>
      </c>
      <c r="V62" s="39">
        <f>IFERROR(VLOOKUP($B62,[5]평가!$B:$Z,MATCH(LEFT(V$2,2),[5]평가!$7:$7,0)-1,FALSE),"")</f>
        <v>37</v>
      </c>
      <c r="W62" s="33">
        <f>IFERROR(VLOOKUP($B62,대상!$B:$AD,MATCH(W$2,대상!$1:$1,0)-1,FALSE),"")</f>
        <v>0</v>
      </c>
      <c r="X62" s="20">
        <f>IF(ISBLANK(B62),"",T$1-COUNTIF(H62:V62,"회피"))</f>
        <v>5</v>
      </c>
      <c r="Y62" s="21">
        <f>IF($T$1=X62,(SUM(I62,L62,O62,R62,U62)-MIN(I62,L62,O62,R62,U62)-MAX(I62,L62,O62,R62,U62))/($T$1-2),SUM(I62,L62,O62,R62,U62/X62))</f>
        <v>76.333333333333329</v>
      </c>
      <c r="Z62" s="40">
        <f>IFERROR(VLOOKUP($B62,대상!$B:$AD,MATCH(Z$2,대상!$1:$1,0)-1,FALSE),0)</f>
        <v>2</v>
      </c>
      <c r="AA62" s="41">
        <f>IFERROR(IF(W62="면제","100"+Z62,Y62+Z62),"")</f>
        <v>78.333333333333329</v>
      </c>
      <c r="AB62" s="35" t="str">
        <f>IF(OR(W62="면제",N(Y62)=0),"",IF(AA62&lt;60,"과락",""))</f>
        <v/>
      </c>
      <c r="AC62" s="54">
        <f>IF(N(AA62)=0,"",RANK(AA62,AA$3:AA$202))</f>
        <v>57</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①현재 시장규모를 확인할 수 있는 객관적 데이터 분석이 필요함.유사경쟁서비스와의 차별화 요소를 지속발굴하고 초기고객확보 및 초기시장 진입위한 마케팅전략 구체화 요망함 _x000D_②시장 분석 및 기존 시장의 페인포인트 분석을 통한 아이템 발굴이 좋으며 실현가능성 있어 보임. 서비스 런칭 이후의 판로확보 및 성장세를 가늠할 수 있는 설득력인는 정량정 성과창출 계획이 수립될 필요는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_x000D_④RAG기반의 진단 추천 커뮤니티 데이터 기반 맞춤형 가이드를결합하여 기업의 SaaS활용을 돕는 온보딩 서비스 기획단계이며 특화부분, 기술력 입증 평가하기 위한 경쟁자분석과 벤치마킹이 부족하며 수익에 대한 구체적 보완이 필요함 _x000D_⑤창업 아이템의 경쟁사 분석을 통해  맞춤형 추천 등 개선 목표를 제시하고 있음. 다만 개발 이후 사업화 방안에 대한 구체성이 다소 미흡함.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32</v>
      </c>
      <c r="B63" s="2">
        <v>20399536</v>
      </c>
      <c r="C63" s="38" t="str">
        <f>IFERROR(VLOOKUP($B63,대상!$B:$AC,MATCH(C$2,대상!$1:$1,0)-1,FALSE),"")</f>
        <v>지역기반</v>
      </c>
      <c r="D63" s="38" t="str">
        <f>IFERROR(VLOOKUP($B63,대상!$B:$AC,MATCH(D$2,대상!$1:$1,0)-1,FALSE),"")</f>
        <v>김지형</v>
      </c>
      <c r="E63" s="36" t="str">
        <f>IFERROR(VLOOKUP($B63,대상!$B:$AC,MATCH(E$2,대상!$1:$1,0)-1,FALSE),"")</f>
        <v>정보ㆍ통신3</v>
      </c>
      <c r="F63" s="38" t="str">
        <f>IFERROR(VLOOKUP($B63,대상!$B:$AC,MATCH(F$2,대상!$1:$1,0)-1,FALSE),"")</f>
        <v>웹에서 디자인하고 실시간으로 주문하는 레터링 케이크 플랫폼 ‘케끄’</v>
      </c>
      <c r="G63" s="38" t="str">
        <f>IFERROR(VLOOKUP($B63,대상!$B:$AC,MATCH(G$2,대상!$1:$1,0)-1,FALSE),"")</f>
        <v/>
      </c>
      <c r="H63" s="33">
        <f>IFERROR(VLOOKUP($B63,[1]평가!$B:$Z,MATCH(LEFT(H$2,2),[1]평가!$7:$7,0)-1,FALSE),"")</f>
        <v>0</v>
      </c>
      <c r="I63" s="36">
        <f>IFERROR(VLOOKUP($B63,[1]평가!$B:$Z,MATCH(LEFT(I$2,2),[1]평가!$7:$7,0)-1,FALSE),"")</f>
        <v>67</v>
      </c>
      <c r="J63" s="36">
        <f>IFERROR(VLOOKUP($B63,[1]평가!$B:$Z,MATCH(LEFT(J$2,2),[1]평가!$7:$7,0)-1,FALSE),"")</f>
        <v>166</v>
      </c>
      <c r="K63" s="33">
        <f>IFERROR(VLOOKUP($B63,[2]평가!$B:$Z,MATCH(LEFT(K$2,2),[2]평가!$7:$7,0)-1,FALSE),"")</f>
        <v>0</v>
      </c>
      <c r="L63" s="36">
        <f>IFERROR(VLOOKUP($B63,[2]평가!$B:$Z,MATCH(LEFT(L$2,2),[2]평가!$7:$7,0)-1,FALSE),"")</f>
        <v>83</v>
      </c>
      <c r="M63" s="39">
        <f>IFERROR(VLOOKUP($B63,[2]평가!$B:$Z,MATCH(LEFT(M$2,2),[2]평가!$7:$7,0)-1,FALSE),"")</f>
        <v>34</v>
      </c>
      <c r="N63" s="33">
        <f>IFERROR(VLOOKUP($B63,[3]평가!$B:$Z,MATCH(LEFT(N$2,2),[3]평가!$7:$7,0)-1,FALSE),"")</f>
        <v>0</v>
      </c>
      <c r="O63" s="36">
        <f>IFERROR(VLOOKUP($B63,[3]평가!$B:$Z,MATCH(LEFT(O$2,2),[3]평가!$7:$7,0)-1,FALSE),"")</f>
        <v>83</v>
      </c>
      <c r="P63" s="39">
        <f>IFERROR(VLOOKUP($B63,[3]평가!$B:$Z,MATCH(LEFT(P$2,2),[3]평가!$7:$7,0)-1,FALSE),"")</f>
        <v>49</v>
      </c>
      <c r="Q63" s="33">
        <f>IFERROR(VLOOKUP($B63,[4]평가!$B:$Z,MATCH(LEFT(Q$2,2),[4]평가!$7:$7,0)-1,FALSE),"")</f>
        <v>0</v>
      </c>
      <c r="R63" s="36">
        <f>IFERROR(VLOOKUP($B63,[4]평가!$B:$Z,MATCH(LEFT(R$2,2),[4]평가!$7:$7,0)-1,FALSE),"")</f>
        <v>68</v>
      </c>
      <c r="S63" s="39">
        <f>IFERROR(VLOOKUP($B63,[4]평가!$B:$Z,MATCH(LEFT(S$2,2),[4]평가!$7:$7,0)-1,FALSE),"")</f>
        <v>158</v>
      </c>
      <c r="T63" s="33">
        <f>IFERROR(VLOOKUP($B63,[5]평가!$B:$Z,MATCH(LEFT(T$2,2),[5]평가!$7:$7,0)-1,FALSE),"")</f>
        <v>0</v>
      </c>
      <c r="U63" s="36">
        <f>IFERROR(VLOOKUP($B63,[5]평가!$B:$Z,MATCH(LEFT(U$2,2),[5]평가!$7:$7,0)-1,FALSE),"")</f>
        <v>87</v>
      </c>
      <c r="V63" s="39">
        <f>IFERROR(VLOOKUP($B63,[5]평가!$B:$Z,MATCH(LEFT(V$2,2),[5]평가!$7:$7,0)-1,FALSE),"")</f>
        <v>19</v>
      </c>
      <c r="W63" s="33">
        <f>IFERROR(VLOOKUP($B63,대상!$B:$AD,MATCH(W$2,대상!$1:$1,0)-1,FALSE),"")</f>
        <v>0</v>
      </c>
      <c r="X63" s="20">
        <f>IF(ISBLANK(B63),"",T$1-COUNTIF(H63:V63,"회피"))</f>
        <v>5</v>
      </c>
      <c r="Y63" s="21">
        <f>IF($T$1=X63,(SUM(I63,L63,O63,R63,U63)-MIN(I63,L63,O63,R63,U63)-MAX(I63,L63,O63,R63,U63))/($T$1-2),SUM(I63,L63,O63,R63,U63/X63))</f>
        <v>78</v>
      </c>
      <c r="Z63" s="40">
        <f>IFERROR(VLOOKUP($B63,대상!$B:$AD,MATCH(Z$2,대상!$1:$1,0)-1,FALSE),0)</f>
        <v>0</v>
      </c>
      <c r="AA63" s="41">
        <f>IFERROR(IF(W63="면제","100"+Z63,Y63+Z63),"")</f>
        <v>78</v>
      </c>
      <c r="AB63" s="35" t="str">
        <f>IF(OR(W63="면제",N(Y63)=0),"",IF(AA63&lt;60,"과락",""))</f>
        <v/>
      </c>
      <c r="AC63" s="54">
        <f>IF(N(AA63)=0,"",RANK(AA63,AA$3:AA$202))</f>
        <v>61</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①시장의 니즈와 변호를 면밀히 분석하여 이를 시장의 규모와 성장전략에 반영하기위한 시장진입전략 및 마케팅 전략 수립 필요함. _x000D_②DX전환이 필요한 분야로 아이템 시장성 있음. 기존 오프라인 중심의 시장을 개발 서비스로 다량 유입시킬 수 있는 전략이 보다 세세하게 마련될 필요 있음 _x000D_③사업의 목적과 타겟 설정은 합리적이나, 이미 시장에 소규모 개인 공방, 지역기반 전문매장 중심으로 안착되어 있음. 현재의 구성으로는 후발 주자로서의 차별적 우위를 증명하기에 다소 아쉬움이 있어보임. 따라서, 본 서비스만의 독보적인 강점 보완이 시급해 보임. _x000D_④효율적 주문 케이크 시스템 기획단계이며 특화부분, 기술력 입증 평가하기 위한 경쟁자분석과 벤치마킹이 필요하지만 없음, 대표의 전문분야 경력과 경험이 뛰어나며 인프라를 잘 갖추어져 있음 _x000D_⑤협약 기간내 구체적인 실행방안을 제시하고 있으며 차별화를 가진 고도화 계획을 제시함.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65</v>
      </c>
      <c r="B64" s="2">
        <v>20424698</v>
      </c>
      <c r="C64" s="38" t="str">
        <f>IFERROR(VLOOKUP($B64,대상!$B:$AC,MATCH(C$2,대상!$1:$1,0)-1,FALSE),"")</f>
        <v>지역기반</v>
      </c>
      <c r="D64" s="38" t="str">
        <f>IFERROR(VLOOKUP($B64,대상!$B:$AC,MATCH(D$2,대상!$1:$1,0)-1,FALSE),"")</f>
        <v>이영림</v>
      </c>
      <c r="E64" s="36" t="str">
        <f>IFERROR(VLOOKUP($B64,대상!$B:$AC,MATCH(E$2,대상!$1:$1,0)-1,FALSE),"")</f>
        <v>정보ㆍ통신3</v>
      </c>
      <c r="F64" s="38" t="str">
        <f>IFERROR(VLOOKUP($B64,대상!$B:$AC,MATCH(F$2,대상!$1:$1,0)-1,FALSE),"")</f>
        <v>AI 실거래 데이터 기반 인플루언서 적정 단가 산출 및 다이렉트 매칭 플랫폼</v>
      </c>
      <c r="G64" s="38" t="str">
        <f>IFERROR(VLOOKUP($B64,대상!$B:$AC,MATCH(G$2,대상!$1:$1,0)-1,FALSE),"")</f>
        <v/>
      </c>
      <c r="H64" s="33">
        <f>IFERROR(VLOOKUP($B64,[1]평가!$B:$Z,MATCH(LEFT(H$2,2),[1]평가!$7:$7,0)-1,FALSE),"")</f>
        <v>0</v>
      </c>
      <c r="I64" s="36">
        <f>IFERROR(VLOOKUP($B64,[1]평가!$B:$Z,MATCH(LEFT(I$2,2),[1]평가!$7:$7,0)-1,FALSE),"")</f>
        <v>90</v>
      </c>
      <c r="J64" s="36">
        <f>IFERROR(VLOOKUP($B64,[1]평가!$B:$Z,MATCH(LEFT(J$2,2),[1]평가!$7:$7,0)-1,FALSE),"")</f>
        <v>2</v>
      </c>
      <c r="K64" s="33">
        <f>IFERROR(VLOOKUP($B64,[2]평가!$B:$Z,MATCH(LEFT(K$2,2),[2]평가!$7:$7,0)-1,FALSE),"")</f>
        <v>0</v>
      </c>
      <c r="L64" s="36">
        <f>IFERROR(VLOOKUP($B64,[2]평가!$B:$Z,MATCH(LEFT(L$2,2),[2]평가!$7:$7,0)-1,FALSE),"")</f>
        <v>70</v>
      </c>
      <c r="M64" s="39">
        <f>IFERROR(VLOOKUP($B64,[2]평가!$B:$Z,MATCH(LEFT(M$2,2),[2]평가!$7:$7,0)-1,FALSE),"")</f>
        <v>120</v>
      </c>
      <c r="N64" s="33">
        <f>IFERROR(VLOOKUP($B64,[3]평가!$B:$Z,MATCH(LEFT(N$2,2),[3]평가!$7:$7,0)-1,FALSE),"")</f>
        <v>0</v>
      </c>
      <c r="O64" s="36">
        <f>IFERROR(VLOOKUP($B64,[3]평가!$B:$Z,MATCH(LEFT(O$2,2),[3]평가!$7:$7,0)-1,FALSE),"")</f>
        <v>68</v>
      </c>
      <c r="P64" s="39">
        <f>IFERROR(VLOOKUP($B64,[3]평가!$B:$Z,MATCH(LEFT(P$2,2),[3]평가!$7:$7,0)-1,FALSE),"")</f>
        <v>185</v>
      </c>
      <c r="Q64" s="33">
        <f>IFERROR(VLOOKUP($B64,[4]평가!$B:$Z,MATCH(LEFT(Q$2,2),[4]평가!$7:$7,0)-1,FALSE),"")</f>
        <v>0</v>
      </c>
      <c r="R64" s="36">
        <f>IFERROR(VLOOKUP($B64,[4]평가!$B:$Z,MATCH(LEFT(R$2,2),[4]평가!$7:$7,0)-1,FALSE),"")</f>
        <v>83</v>
      </c>
      <c r="S64" s="39">
        <f>IFERROR(VLOOKUP($B64,[4]평가!$B:$Z,MATCH(LEFT(S$2,2),[4]평가!$7:$7,0)-1,FALSE),"")</f>
        <v>50</v>
      </c>
      <c r="T64" s="33">
        <f>IFERROR(VLOOKUP($B64,[5]평가!$B:$Z,MATCH(LEFT(T$2,2),[5]평가!$7:$7,0)-1,FALSE),"")</f>
        <v>0</v>
      </c>
      <c r="U64" s="36">
        <f>IFERROR(VLOOKUP($B64,[5]평가!$B:$Z,MATCH(LEFT(U$2,2),[5]평가!$7:$7,0)-1,FALSE),"")</f>
        <v>81</v>
      </c>
      <c r="V64" s="39">
        <f>IFERROR(VLOOKUP($B64,[5]평가!$B:$Z,MATCH(LEFT(V$2,2),[5]평가!$7:$7,0)-1,FALSE),"")</f>
        <v>49</v>
      </c>
      <c r="W64" s="33">
        <f>IFERROR(VLOOKUP($B64,대상!$B:$AD,MATCH(W$2,대상!$1:$1,0)-1,FALSE),"")</f>
        <v>0</v>
      </c>
      <c r="X64" s="20">
        <f>IF(ISBLANK(B64),"",T$1-COUNTIF(H64:V64,"회피"))</f>
        <v>5</v>
      </c>
      <c r="Y64" s="21">
        <f>IF($T$1=X64,(SUM(I64,L64,O64,R64,U64)-MIN(I64,L64,O64,R64,U64)-MAX(I64,L64,O64,R64,U64))/($T$1-2),SUM(I64,L64,O64,R64,U64/X64))</f>
        <v>78</v>
      </c>
      <c r="Z64" s="40">
        <f>IFERROR(VLOOKUP($B64,대상!$B:$AD,MATCH(Z$2,대상!$1:$1,0)-1,FALSE),0)</f>
        <v>0</v>
      </c>
      <c r="AA64" s="41">
        <f>IFERROR(IF(W64="면제","100"+Z64,Y64+Z64),"")</f>
        <v>78</v>
      </c>
      <c r="AB64" s="35" t="str">
        <f>IF(OR(W64="면제",N(Y64)=0),"",IF(AA64&lt;60,"과락",""))</f>
        <v/>
      </c>
      <c r="AC64" s="54">
        <f>IF(N(AA64)=0,"",RANK(AA64,AA$3:AA$202))</f>
        <v>61</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①기존 시장에서 대행사의 저항을 극복할 수있는 초기시장 진입전략 정교화 필요함. _x000D_②기술적인 구현 방안에 대해서는 잘 제시가 되었으나, 사업화를 위한 단계별 실현 전략은 다소 아쉬움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_x000D_④AI를 통한 인플루언서 광고 시장 단가조정으로 광고주 매칭 플랫폼 기획단계이며 특화부분, 기술력 입증 평가하기 위한 경쟁자분석과 벤치마킹이 부족함 기존 인적 구성원들을 보유 중이나 추가 고용에 대한 언급이 있음 _x000D_⑤목표시장 및 사업화 전략은 구체적으로 제시되어 있음. 사업화를 위한 조직 구성은 되어 있으며 협약 기간내 고용계획을 가지고 있음.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70</v>
      </c>
      <c r="B65" s="2">
        <v>20418789</v>
      </c>
      <c r="C65" s="38" t="str">
        <f>IFERROR(VLOOKUP($B65,대상!$B:$AC,MATCH(C$2,대상!$1:$1,0)-1,FALSE),"")</f>
        <v>지역기반</v>
      </c>
      <c r="D65" s="38" t="str">
        <f>IFERROR(VLOOKUP($B65,대상!$B:$AC,MATCH(D$2,대상!$1:$1,0)-1,FALSE),"")</f>
        <v>하주형</v>
      </c>
      <c r="E65" s="36" t="str">
        <f>IFERROR(VLOOKUP($B65,대상!$B:$AC,MATCH(E$2,대상!$1:$1,0)-1,FALSE),"")</f>
        <v>정보ㆍ통신3</v>
      </c>
      <c r="F65" s="38" t="str">
        <f>IFERROR(VLOOKUP($B65,대상!$B:$AC,MATCH(F$2,대상!$1:$1,0)-1,FALSE),"")</f>
        <v>생성형 AI 기반 영상 제작 스튜디오 및 유통을 위한 All-in-One 플랫폼</v>
      </c>
      <c r="G65" s="38" t="str">
        <f>IFERROR(VLOOKUP($B65,대상!$B:$AC,MATCH(G$2,대상!$1:$1,0)-1,FALSE),"")</f>
        <v/>
      </c>
      <c r="H65" s="33">
        <f>IFERROR(VLOOKUP($B65,[1]평가!$B:$Z,MATCH(LEFT(H$2,2),[1]평가!$7:$7,0)-1,FALSE),"")</f>
        <v>0</v>
      </c>
      <c r="I65" s="36">
        <f>IFERROR(VLOOKUP($B65,[1]평가!$B:$Z,MATCH(LEFT(I$2,2),[1]평가!$7:$7,0)-1,FALSE),"")</f>
        <v>75</v>
      </c>
      <c r="J65" s="36">
        <f>IFERROR(VLOOKUP($B65,[1]평가!$B:$Z,MATCH(LEFT(J$2,2),[1]평가!$7:$7,0)-1,FALSE),"")</f>
        <v>51</v>
      </c>
      <c r="K65" s="33">
        <f>IFERROR(VLOOKUP($B65,[2]평가!$B:$Z,MATCH(LEFT(K$2,2),[2]평가!$7:$7,0)-1,FALSE),"")</f>
        <v>0</v>
      </c>
      <c r="L65" s="36">
        <f>IFERROR(VLOOKUP($B65,[2]평가!$B:$Z,MATCH(LEFT(L$2,2),[2]평가!$7:$7,0)-1,FALSE),"")</f>
        <v>68</v>
      </c>
      <c r="M65" s="39">
        <f>IFERROR(VLOOKUP($B65,[2]평가!$B:$Z,MATCH(LEFT(M$2,2),[2]평가!$7:$7,0)-1,FALSE),"")</f>
        <v>146</v>
      </c>
      <c r="N65" s="33">
        <f>IFERROR(VLOOKUP($B65,[3]평가!$B:$Z,MATCH(LEFT(N$2,2),[3]평가!$7:$7,0)-1,FALSE),"")</f>
        <v>0</v>
      </c>
      <c r="O65" s="36">
        <f>IFERROR(VLOOKUP($B65,[3]평가!$B:$Z,MATCH(LEFT(O$2,2),[3]평가!$7:$7,0)-1,FALSE),"")</f>
        <v>79</v>
      </c>
      <c r="P65" s="39">
        <f>IFERROR(VLOOKUP($B65,[3]평가!$B:$Z,MATCH(LEFT(P$2,2),[3]평가!$7:$7,0)-1,FALSE),"")</f>
        <v>61</v>
      </c>
      <c r="Q65" s="33">
        <f>IFERROR(VLOOKUP($B65,[4]평가!$B:$Z,MATCH(LEFT(Q$2,2),[4]평가!$7:$7,0)-1,FALSE),"")</f>
        <v>0</v>
      </c>
      <c r="R65" s="36">
        <f>IFERROR(VLOOKUP($B65,[4]평가!$B:$Z,MATCH(LEFT(R$2,2),[4]평가!$7:$7,0)-1,FALSE),"")</f>
        <v>83</v>
      </c>
      <c r="S65" s="39">
        <f>IFERROR(VLOOKUP($B65,[4]평가!$B:$Z,MATCH(LEFT(S$2,2),[4]평가!$7:$7,0)-1,FALSE),"")</f>
        <v>50</v>
      </c>
      <c r="T65" s="33">
        <f>IFERROR(VLOOKUP($B65,[5]평가!$B:$Z,MATCH(LEFT(T$2,2),[5]평가!$7:$7,0)-1,FALSE),"")</f>
        <v>0</v>
      </c>
      <c r="U65" s="36">
        <f>IFERROR(VLOOKUP($B65,[5]평가!$B:$Z,MATCH(LEFT(U$2,2),[5]평가!$7:$7,0)-1,FALSE),"")</f>
        <v>80</v>
      </c>
      <c r="V65" s="39">
        <f>IFERROR(VLOOKUP($B65,[5]평가!$B:$Z,MATCH(LEFT(V$2,2),[5]평가!$7:$7,0)-1,FALSE),"")</f>
        <v>57</v>
      </c>
      <c r="W65" s="33">
        <f>IFERROR(VLOOKUP($B65,대상!$B:$AD,MATCH(W$2,대상!$1:$1,0)-1,FALSE),"")</f>
        <v>0</v>
      </c>
      <c r="X65" s="20">
        <f>IF(ISBLANK(B65),"",T$1-COUNTIF(H65:V65,"회피"))</f>
        <v>5</v>
      </c>
      <c r="Y65" s="21">
        <f>IF($T$1=X65,(SUM(I65,L65,O65,R65,U65)-MIN(I65,L65,O65,R65,U65)-MAX(I65,L65,O65,R65,U65))/($T$1-2),SUM(I65,L65,O65,R65,U65/X65))</f>
        <v>78</v>
      </c>
      <c r="Z65" s="40">
        <f>IFERROR(VLOOKUP($B65,대상!$B:$AD,MATCH(Z$2,대상!$1:$1,0)-1,FALSE),0)</f>
        <v>0</v>
      </c>
      <c r="AA65" s="41">
        <f>IFERROR(IF(W65="면제","100"+Z65,Y65+Z65),"")</f>
        <v>78</v>
      </c>
      <c r="AB65" s="35" t="str">
        <f>IF(OR(W65="면제",N(Y65)=0),"",IF(AA65&lt;60,"과락",""))</f>
        <v/>
      </c>
      <c r="AC65" s="54">
        <f>IF(N(AA65)=0,"",RANK(AA65,AA$3:AA$202))</f>
        <v>61</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①초기고객과 시장을 명확히하고 시장진입위한 구체화된 마케팅전략 수립 필요함 _x000D_②개발개선 준비현황에 대한 세부적인 내용 구체화/고도화 방안에 대한 구체적인 계획이 제시될 필요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창작자용 영상 제작 스튜디오 플랫폼을 기획단계이며 차별성이 높지만 플랫폼 수익성이 상대적으로 낮아서 생존확률이 낮아짐, 유저 확보 및 콘텐츠 유통에 대한 구조적 안정적 B2B연결점을 찾는 다면 생존력을 높일것으로 보임 _x000D_⑤경쟝사 분석과 진입전략을 제시하고 있음. 협력기간내 추가 고용계획을 가지고 있음. 다만 실현가능성을 제시하고 있으나 사업화와 연결 가능성은 다소 부족해 보임.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86</v>
      </c>
      <c r="B66" s="2">
        <v>20427034</v>
      </c>
      <c r="C66" s="38" t="str">
        <f>IFERROR(VLOOKUP($B66,대상!$B:$AC,MATCH(C$2,대상!$1:$1,0)-1,FALSE),"")</f>
        <v>지역기반</v>
      </c>
      <c r="D66" s="38" t="str">
        <f>IFERROR(VLOOKUP($B66,대상!$B:$AC,MATCH(D$2,대상!$1:$1,0)-1,FALSE),"")</f>
        <v>전은정</v>
      </c>
      <c r="E66" s="36" t="str">
        <f>IFERROR(VLOOKUP($B66,대상!$B:$AC,MATCH(E$2,대상!$1:$1,0)-1,FALSE),"")</f>
        <v>정보ㆍ통신3</v>
      </c>
      <c r="F66" s="38" t="str">
        <f>IFERROR(VLOOKUP($B66,대상!$B:$AC,MATCH(F$2,대상!$1:$1,0)-1,FALSE),"")</f>
        <v>실시간 행동 분석 AI와 부모의 목소리 가이드로,  AI 시대에 필요한 코딩 사고력을 향상 시켜주는 영유아 교육 서비스</v>
      </c>
      <c r="G66" s="38" t="str">
        <f>IFERROR(VLOOKUP($B66,대상!$B:$AC,MATCH(G$2,대상!$1:$1,0)-1,FALSE),"")</f>
        <v/>
      </c>
      <c r="H66" s="33">
        <f>IFERROR(VLOOKUP($B66,[1]평가!$B:$Z,MATCH(LEFT(H$2,2),[1]평가!$7:$7,0)-1,FALSE),"")</f>
        <v>0</v>
      </c>
      <c r="I66" s="36">
        <f>IFERROR(VLOOKUP($B66,[1]평가!$B:$Z,MATCH(LEFT(I$2,2),[1]평가!$7:$7,0)-1,FALSE),"")</f>
        <v>73</v>
      </c>
      <c r="J66" s="36">
        <f>IFERROR(VLOOKUP($B66,[1]평가!$B:$Z,MATCH(LEFT(J$2,2),[1]평가!$7:$7,0)-1,FALSE),"")</f>
        <v>70</v>
      </c>
      <c r="K66" s="33">
        <f>IFERROR(VLOOKUP($B66,[2]평가!$B:$Z,MATCH(LEFT(K$2,2),[2]평가!$7:$7,0)-1,FALSE),"")</f>
        <v>0</v>
      </c>
      <c r="L66" s="36">
        <f>IFERROR(VLOOKUP($B66,[2]평가!$B:$Z,MATCH(LEFT(L$2,2),[2]평가!$7:$7,0)-1,FALSE),"")</f>
        <v>70</v>
      </c>
      <c r="M66" s="39">
        <f>IFERROR(VLOOKUP($B66,[2]평가!$B:$Z,MATCH(LEFT(M$2,2),[2]평가!$7:$7,0)-1,FALSE),"")</f>
        <v>120</v>
      </c>
      <c r="N66" s="33">
        <f>IFERROR(VLOOKUP($B66,[3]평가!$B:$Z,MATCH(LEFT(N$2,2),[3]평가!$7:$7,0)-1,FALSE),"")</f>
        <v>0</v>
      </c>
      <c r="O66" s="36">
        <f>IFERROR(VLOOKUP($B66,[3]평가!$B:$Z,MATCH(LEFT(O$2,2),[3]평가!$7:$7,0)-1,FALSE),"")</f>
        <v>79</v>
      </c>
      <c r="P66" s="39">
        <f>IFERROR(VLOOKUP($B66,[3]평가!$B:$Z,MATCH(LEFT(P$2,2),[3]평가!$7:$7,0)-1,FALSE),"")</f>
        <v>61</v>
      </c>
      <c r="Q66" s="33">
        <f>IFERROR(VLOOKUP($B66,[4]평가!$B:$Z,MATCH(LEFT(Q$2,2),[4]평가!$7:$7,0)-1,FALSE),"")</f>
        <v>0</v>
      </c>
      <c r="R66" s="36">
        <f>IFERROR(VLOOKUP($B66,[4]평가!$B:$Z,MATCH(LEFT(R$2,2),[4]평가!$7:$7,0)-1,FALSE),"")</f>
        <v>82</v>
      </c>
      <c r="S66" s="39">
        <f>IFERROR(VLOOKUP($B66,[4]평가!$B:$Z,MATCH(LEFT(S$2,2),[4]평가!$7:$7,0)-1,FALSE),"")</f>
        <v>54</v>
      </c>
      <c r="T66" s="33">
        <f>IFERROR(VLOOKUP($B66,[5]평가!$B:$Z,MATCH(LEFT(T$2,2),[5]평가!$7:$7,0)-1,FALSE),"")</f>
        <v>0</v>
      </c>
      <c r="U66" s="36">
        <f>IFERROR(VLOOKUP($B66,[5]평가!$B:$Z,MATCH(LEFT(U$2,2),[5]평가!$7:$7,0)-1,FALSE),"")</f>
        <v>83</v>
      </c>
      <c r="V66" s="39">
        <f>IFERROR(VLOOKUP($B66,[5]평가!$B:$Z,MATCH(LEFT(V$2,2),[5]평가!$7:$7,0)-1,FALSE),"")</f>
        <v>32</v>
      </c>
      <c r="W66" s="33">
        <f>IFERROR(VLOOKUP($B66,대상!$B:$AD,MATCH(W$2,대상!$1:$1,0)-1,FALSE),"")</f>
        <v>0</v>
      </c>
      <c r="X66" s="20">
        <f>IF(ISBLANK(B66),"",T$1-COUNTIF(H66:V66,"회피"))</f>
        <v>5</v>
      </c>
      <c r="Y66" s="21">
        <f>IF($T$1=X66,(SUM(I66,L66,O66,R66,U66)-MIN(I66,L66,O66,R66,U66)-MAX(I66,L66,O66,R66,U66))/($T$1-2),SUM(I66,L66,O66,R66,U66/X66))</f>
        <v>78</v>
      </c>
      <c r="Z66" s="40">
        <f>IFERROR(VLOOKUP($B66,대상!$B:$AD,MATCH(Z$2,대상!$1:$1,0)-1,FALSE),0)</f>
        <v>0</v>
      </c>
      <c r="AA66" s="41">
        <f>IFERROR(IF(W66="면제","100"+Z66,Y66+Z66),"")</f>
        <v>78</v>
      </c>
      <c r="AB66" s="35" t="str">
        <f>IF(OR(W66="면제",N(Y66)=0),"",IF(AA66&lt;60,"과락",""))</f>
        <v/>
      </c>
      <c r="AC66" s="54">
        <f>IF(N(AA66)=0,"",RANK(AA66,AA$3:AA$202))</f>
        <v>61</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①영유아 교육서비스시장이 레드오션화되어있으므로 유사서비스와의 차별화 경쟁력 확보방안 수립 및 초기고객의 명확화와 시장진입방안에 대한 구체화 방안 수립 필요함 _x000D_②개발 방향성과 전략은 세워져있고 서비스 런칭은 가능해 보임. 하지만 해당 시장의 시장 선점자들의 서비스가 워낙 강하고 자본력도 있는 기업들 제품으로 우리 기업의 생존전략이 중요해 보임. 기존 서비스와의 비교 분석의 구체화를 통해 우리 기업의 특장정과 타겟 시장 차별화를 설득할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_x000D_④AI시대에 필요한 코딩 사고력을 향상 시켜주는 영유아 교육서비스 기획단계이며 특화부분, 기술력 입증 평가하기 위한 경쟁자분석과 벤치마킹이 부족하며 수익에 대한 구체적 보완이 필요함 _x000D_⑤경쟁 제품 대비 차별화 요소를 구체적으로 제시하였음. 전반적으로 사업추진 계획의 완성도가 양호함. 협약기간내 4명 추가 고용 계획을 가지고 있음.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115</v>
      </c>
      <c r="B67" s="2">
        <v>20416722</v>
      </c>
      <c r="C67" s="38" t="str">
        <f>IFERROR(VLOOKUP($B67,대상!$B:$AC,MATCH(C$2,대상!$1:$1,0)-1,FALSE),"")</f>
        <v>지역기반</v>
      </c>
      <c r="D67" s="38" t="str">
        <f>IFERROR(VLOOKUP($B67,대상!$B:$AC,MATCH(D$2,대상!$1:$1,0)-1,FALSE),"")</f>
        <v>안진일</v>
      </c>
      <c r="E67" s="36" t="str">
        <f>IFERROR(VLOOKUP($B67,대상!$B:$AC,MATCH(E$2,대상!$1:$1,0)-1,FALSE),"")</f>
        <v>정보ㆍ통신3</v>
      </c>
      <c r="F67" s="38" t="str">
        <f>IFERROR(VLOOKUP($B67,대상!$B:$AC,MATCH(F$2,대상!$1:$1,0)-1,FALSE),"")</f>
        <v>실건물 기반 외벽 디자인 생성 및 시뮬레이션 AI 기술</v>
      </c>
      <c r="G67" s="38" t="str">
        <f>IFERROR(VLOOKUP($B67,대상!$B:$AC,MATCH(G$2,대상!$1:$1,0)-1,FALSE),"")</f>
        <v/>
      </c>
      <c r="H67" s="33">
        <f>IFERROR(VLOOKUP($B67,[1]평가!$B:$Z,MATCH(LEFT(H$2,2),[1]평가!$7:$7,0)-1,FALSE),"")</f>
        <v>0</v>
      </c>
      <c r="I67" s="36">
        <f>IFERROR(VLOOKUP($B67,[1]평가!$B:$Z,MATCH(LEFT(I$2,2),[1]평가!$7:$7,0)-1,FALSE),"")</f>
        <v>72</v>
      </c>
      <c r="J67" s="36">
        <f>IFERROR(VLOOKUP($B67,[1]평가!$B:$Z,MATCH(LEFT(J$2,2),[1]평가!$7:$7,0)-1,FALSE),"")</f>
        <v>127</v>
      </c>
      <c r="K67" s="33">
        <f>IFERROR(VLOOKUP($B67,[2]평가!$B:$Z,MATCH(LEFT(K$2,2),[2]평가!$7:$7,0)-1,FALSE),"")</f>
        <v>0</v>
      </c>
      <c r="L67" s="36">
        <f>IFERROR(VLOOKUP($B67,[2]평가!$B:$Z,MATCH(LEFT(L$2,2),[2]평가!$7:$7,0)-1,FALSE),"")</f>
        <v>76</v>
      </c>
      <c r="M67" s="39">
        <f>IFERROR(VLOOKUP($B67,[2]평가!$B:$Z,MATCH(LEFT(M$2,2),[2]평가!$7:$7,0)-1,FALSE),"")</f>
        <v>71</v>
      </c>
      <c r="N67" s="33">
        <f>IFERROR(VLOOKUP($B67,[3]평가!$B:$Z,MATCH(LEFT(N$2,2),[3]평가!$7:$7,0)-1,FALSE),"")</f>
        <v>0</v>
      </c>
      <c r="O67" s="36">
        <f>IFERROR(VLOOKUP($B67,[3]평가!$B:$Z,MATCH(LEFT(O$2,2),[3]평가!$7:$7,0)-1,FALSE),"")</f>
        <v>79</v>
      </c>
      <c r="P67" s="39">
        <f>IFERROR(VLOOKUP($B67,[3]평가!$B:$Z,MATCH(LEFT(P$2,2),[3]평가!$7:$7,0)-1,FALSE),"")</f>
        <v>61</v>
      </c>
      <c r="Q67" s="33">
        <f>IFERROR(VLOOKUP($B67,[4]평가!$B:$Z,MATCH(LEFT(Q$2,2),[4]평가!$7:$7,0)-1,FALSE),"")</f>
        <v>0</v>
      </c>
      <c r="R67" s="36">
        <f>IFERROR(VLOOKUP($B67,[4]평가!$B:$Z,MATCH(LEFT(R$2,2),[4]평가!$7:$7,0)-1,FALSE),"")</f>
        <v>79</v>
      </c>
      <c r="S67" s="39">
        <f>IFERROR(VLOOKUP($B67,[4]평가!$B:$Z,MATCH(LEFT(S$2,2),[4]평가!$7:$7,0)-1,FALSE),"")</f>
        <v>72</v>
      </c>
      <c r="T67" s="33">
        <f>IFERROR(VLOOKUP($B67,[5]평가!$B:$Z,MATCH(LEFT(T$2,2),[5]평가!$7:$7,0)-1,FALSE),"")</f>
        <v>0</v>
      </c>
      <c r="U67" s="36">
        <f>IFERROR(VLOOKUP($B67,[5]평가!$B:$Z,MATCH(LEFT(U$2,2),[5]평가!$7:$7,0)-1,FALSE),"")</f>
        <v>80</v>
      </c>
      <c r="V67" s="39">
        <f>IFERROR(VLOOKUP($B67,[5]평가!$B:$Z,MATCH(LEFT(V$2,2),[5]평가!$7:$7,0)-1,FALSE),"")</f>
        <v>57</v>
      </c>
      <c r="W67" s="33">
        <f>IFERROR(VLOOKUP($B67,대상!$B:$AD,MATCH(W$2,대상!$1:$1,0)-1,FALSE),"")</f>
        <v>0</v>
      </c>
      <c r="X67" s="20">
        <f>IF(ISBLANK(B67),"",T$1-COUNTIF(H67:V67,"회피"))</f>
        <v>5</v>
      </c>
      <c r="Y67" s="21">
        <f>IF($T$1=X67,(SUM(I67,L67,O67,R67,U67)-MIN(I67,L67,O67,R67,U67)-MAX(I67,L67,O67,R67,U67))/($T$1-2),SUM(I67,L67,O67,R67,U67/X67))</f>
        <v>78</v>
      </c>
      <c r="Z67" s="40">
        <f>IFERROR(VLOOKUP($B67,대상!$B:$AD,MATCH(Z$2,대상!$1:$1,0)-1,FALSE),0)</f>
        <v>0</v>
      </c>
      <c r="AA67" s="41">
        <f>IFERROR(IF(W67="면제","100"+Z67,Y67+Z67),"")</f>
        <v>78</v>
      </c>
      <c r="AB67" s="35" t="str">
        <f>IF(OR(W67="면제",N(Y67)=0),"",IF(AA67&lt;60,"과락",""))</f>
        <v/>
      </c>
      <c r="AC67" s="54">
        <f>IF(N(AA67)=0,"",RANK(AA67,AA$3:AA$202))</f>
        <v>61</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①조기에 MVP완성하여 시장의 피드백확인과정이 선행되기 바람.시장의 수요와 현장 니즈의 변화를 반영한 초기고객 및 시장진입전략 구체화 필요함. _x000D_②목표시장 반응과 구매의향과 관련한 내용, 수익모델에 대한 구체적인 내용, 시장진입 및 매출 등의 확보 가능성을 보여줄 수 있는 지표들이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_x000D_④실건물 기반 외벽 디자인 생성 및 시뮬레이션 AI기술 기획단계이며 특화부분, 기술력 입증 평가하기 위한 경쟁자분석과 벤치마킹이 부족하며 수익에 대한 구체적 보완이 필요함 _x000D_⑤도메인 데이터를 활용하는 핵심 기능에 대해 기술을 하고 있으며 협약내 사업화 성과 목표를 제시하고 있으나 구체성이 다소 부족해 보임.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187</v>
      </c>
      <c r="B68" s="2">
        <v>20425933</v>
      </c>
      <c r="C68" s="38" t="str">
        <f>IFERROR(VLOOKUP($B68,대상!$B:$AC,MATCH(C$2,대상!$1:$1,0)-1,FALSE),"")</f>
        <v>지역기반</v>
      </c>
      <c r="D68" s="38" t="str">
        <f>IFERROR(VLOOKUP($B68,대상!$B:$AC,MATCH(D$2,대상!$1:$1,0)-1,FALSE),"")</f>
        <v>박준호</v>
      </c>
      <c r="E68" s="36" t="str">
        <f>IFERROR(VLOOKUP($B68,대상!$B:$AC,MATCH(E$2,대상!$1:$1,0)-1,FALSE),"")</f>
        <v>정보ㆍ통신3</v>
      </c>
      <c r="F68" s="38" t="str">
        <f>IFERROR(VLOOKUP($B68,대상!$B:$AC,MATCH(F$2,대상!$1:$1,0)-1,FALSE),"")</f>
        <v>AI 심사역 ‘루트’를 활용한 스타트업 벤처투자 시뮬레이션 SaaS 플랫폼 ‘VC-Route’</v>
      </c>
      <c r="G68" s="38" t="str">
        <f>IFERROR(VLOOKUP($B68,대상!$B:$AC,MATCH(G$2,대상!$1:$1,0)-1,FALSE),"")</f>
        <v/>
      </c>
      <c r="H68" s="33">
        <f>IFERROR(VLOOKUP($B68,[1]평가!$B:$Z,MATCH(LEFT(H$2,2),[1]평가!$7:$7,0)-1,FALSE),"")</f>
        <v>0</v>
      </c>
      <c r="I68" s="36">
        <f>IFERROR(VLOOKUP($B68,[1]평가!$B:$Z,MATCH(LEFT(I$2,2),[1]평가!$7:$7,0)-1,FALSE),"")</f>
        <v>73</v>
      </c>
      <c r="J68" s="36">
        <f>IFERROR(VLOOKUP($B68,[1]평가!$B:$Z,MATCH(LEFT(J$2,2),[1]평가!$7:$7,0)-1,FALSE),"")</f>
        <v>70</v>
      </c>
      <c r="K68" s="33">
        <f>IFERROR(VLOOKUP($B68,[2]평가!$B:$Z,MATCH(LEFT(K$2,2),[2]평가!$7:$7,0)-1,FALSE),"")</f>
        <v>0</v>
      </c>
      <c r="L68" s="36">
        <f>IFERROR(VLOOKUP($B68,[2]평가!$B:$Z,MATCH(LEFT(L$2,2),[2]평가!$7:$7,0)-1,FALSE),"")</f>
        <v>80</v>
      </c>
      <c r="M68" s="39">
        <f>IFERROR(VLOOKUP($B68,[2]평가!$B:$Z,MATCH(LEFT(M$2,2),[2]평가!$7:$7,0)-1,FALSE),"")</f>
        <v>47</v>
      </c>
      <c r="N68" s="33">
        <f>IFERROR(VLOOKUP($B68,[3]평가!$B:$Z,MATCH(LEFT(N$2,2),[3]평가!$7:$7,0)-1,FALSE),"")</f>
        <v>0</v>
      </c>
      <c r="O68" s="36">
        <f>IFERROR(VLOOKUP($B68,[3]평가!$B:$Z,MATCH(LEFT(O$2,2),[3]평가!$7:$7,0)-1,FALSE),"")</f>
        <v>88</v>
      </c>
      <c r="P68" s="39">
        <f>IFERROR(VLOOKUP($B68,[3]평가!$B:$Z,MATCH(LEFT(P$2,2),[3]평가!$7:$7,0)-1,FALSE),"")</f>
        <v>20</v>
      </c>
      <c r="Q68" s="33">
        <f>IFERROR(VLOOKUP($B68,[4]평가!$B:$Z,MATCH(LEFT(Q$2,2),[4]평가!$7:$7,0)-1,FALSE),"")</f>
        <v>0</v>
      </c>
      <c r="R68" s="36">
        <f>IFERROR(VLOOKUP($B68,[4]평가!$B:$Z,MATCH(LEFT(R$2,2),[4]평가!$7:$7,0)-1,FALSE),"")</f>
        <v>68</v>
      </c>
      <c r="S68" s="39">
        <f>IFERROR(VLOOKUP($B68,[4]평가!$B:$Z,MATCH(LEFT(S$2,2),[4]평가!$7:$7,0)-1,FALSE),"")</f>
        <v>158</v>
      </c>
      <c r="T68" s="33">
        <f>IFERROR(VLOOKUP($B68,[5]평가!$B:$Z,MATCH(LEFT(T$2,2),[5]평가!$7:$7,0)-1,FALSE),"")</f>
        <v>0</v>
      </c>
      <c r="U68" s="36">
        <f>IFERROR(VLOOKUP($B68,[5]평가!$B:$Z,MATCH(LEFT(U$2,2),[5]평가!$7:$7,0)-1,FALSE),"")</f>
        <v>81</v>
      </c>
      <c r="V68" s="39">
        <f>IFERROR(VLOOKUP($B68,[5]평가!$B:$Z,MATCH(LEFT(V$2,2),[5]평가!$7:$7,0)-1,FALSE),"")</f>
        <v>49</v>
      </c>
      <c r="W68" s="33">
        <f>IFERROR(VLOOKUP($B68,대상!$B:$AD,MATCH(W$2,대상!$1:$1,0)-1,FALSE),"")</f>
        <v>0</v>
      </c>
      <c r="X68" s="20">
        <f>IF(ISBLANK(B68),"",T$1-COUNTIF(H68:V68,"회피"))</f>
        <v>5</v>
      </c>
      <c r="Y68" s="21">
        <f>IF($T$1=X68,(SUM(I68,L68,O68,R68,U68)-MIN(I68,L68,O68,R68,U68)-MAX(I68,L68,O68,R68,U68))/($T$1-2),SUM(I68,L68,O68,R68,U68/X68))</f>
        <v>78</v>
      </c>
      <c r="Z68" s="40">
        <f>IFERROR(VLOOKUP($B68,대상!$B:$AD,MATCH(Z$2,대상!$1:$1,0)-1,FALSE),0)</f>
        <v>0</v>
      </c>
      <c r="AA68" s="41">
        <f>IFERROR(IF(W68="면제","100"+Z68,Y68+Z68),"")</f>
        <v>78</v>
      </c>
      <c r="AB68" s="35" t="str">
        <f>IF(OR(W68="면제",N(Y68)=0),"",IF(AA68&lt;60,"과락",""))</f>
        <v/>
      </c>
      <c r="AC68" s="54">
        <f>IF(N(AA68)=0,"",RANK(AA68,AA$3:AA$202))</f>
        <v>61</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①초기고객에 대한 명확화가 필요함. VC생태계에서 IR자료에 대한 객관적 검증과 함께 투자자관점에서의 정성적인 요소 및 창업가에 대한 객관적 인식이 투자결정의 주요한 요소이므로 이를 반용할 수 있는 총체적인 개발 방향 설정이 필요해보임. _x000D_②기대수치에 대한 실현 방안 및 가능성에 대해 설득력 있게 구체적으로 제시가 필요해 보이며 매출확보 가능성에 대해서도 보완이 되면 좋음 _x000D_③목표 시장의 설정과 수익 모델의 구조가 명확하게 제시되어 사업의 실질적인 수익 창출 가능성이 높음. 전반적인 사업 계획의 흐름과 방향성이 적정하게 설계되었음. _x000D_④벤처투자 AI심사역 시뮬레이션 플랫폼 기획단계이며 특화부분, 기술력 입증 평가하기 위한 경쟁자분석과 벤치마킹이 부족하며 수익에 대한 구체적 보완이 필요함, 명확한 차별점, 대상, 수익에 대한 아쉬움이 크며 피봇이 필요함 _x000D_⑤대표자의 경험과 전문성은 일정 부분 확인이 되며 기존 무상 공급을 유료화 하는 차별화 전략과 민간 데이터 연계 후 사업화 확대 전략은 다소 부족해 보임.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143</v>
      </c>
      <c r="B69" s="2">
        <v>20415000</v>
      </c>
      <c r="C69" s="38" t="str">
        <f>IFERROR(VLOOKUP($B69,대상!$B:$AC,MATCH(C$2,대상!$1:$1,0)-1,FALSE),"")</f>
        <v>지역기반</v>
      </c>
      <c r="D69" s="38" t="str">
        <f>IFERROR(VLOOKUP($B69,대상!$B:$AC,MATCH(D$2,대상!$1:$1,0)-1,FALSE),"")</f>
        <v>이병석</v>
      </c>
      <c r="E69" s="36" t="str">
        <f>IFERROR(VLOOKUP($B69,대상!$B:$AC,MATCH(E$2,대상!$1:$1,0)-1,FALSE),"")</f>
        <v>정보ㆍ통신3</v>
      </c>
      <c r="F69" s="38" t="str">
        <f>IFERROR(VLOOKUP($B69,대상!$B:$AC,MATCH(F$2,대상!$1:$1,0)-1,FALSE),"")</f>
        <v>Factory ExpertX - 제조 특화 LLM 챗봇 서비스</v>
      </c>
      <c r="G69" s="38" t="str">
        <f>IFERROR(VLOOKUP($B69,대상!$B:$AC,MATCH(G$2,대상!$1:$1,0)-1,FALSE),"")</f>
        <v/>
      </c>
      <c r="H69" s="33">
        <f>IFERROR(VLOOKUP($B69,[1]평가!$B:$Z,MATCH(LEFT(H$2,2),[1]평가!$7:$7,0)-1,FALSE),"")</f>
        <v>0</v>
      </c>
      <c r="I69" s="36">
        <f>IFERROR(VLOOKUP($B69,[1]평가!$B:$Z,MATCH(LEFT(I$2,2),[1]평가!$7:$7,0)-1,FALSE),"")</f>
        <v>73</v>
      </c>
      <c r="J69" s="36">
        <f>IFERROR(VLOOKUP($B69,[1]평가!$B:$Z,MATCH(LEFT(J$2,2),[1]평가!$7:$7,0)-1,FALSE),"")</f>
        <v>70</v>
      </c>
      <c r="K69" s="33">
        <f>IFERROR(VLOOKUP($B69,[2]평가!$B:$Z,MATCH(LEFT(K$2,2),[2]평가!$7:$7,0)-1,FALSE),"")</f>
        <v>0</v>
      </c>
      <c r="L69" s="36">
        <f>IFERROR(VLOOKUP($B69,[2]평가!$B:$Z,MATCH(LEFT(L$2,2),[2]평가!$7:$7,0)-1,FALSE),"")</f>
        <v>82</v>
      </c>
      <c r="M69" s="39">
        <f>IFERROR(VLOOKUP($B69,[2]평가!$B:$Z,MATCH(LEFT(M$2,2),[2]평가!$7:$7,0)-1,FALSE),"")</f>
        <v>39</v>
      </c>
      <c r="N69" s="33">
        <f>IFERROR(VLOOKUP($B69,[3]평가!$B:$Z,MATCH(LEFT(N$2,2),[3]평가!$7:$7,0)-1,FALSE),"")</f>
        <v>0</v>
      </c>
      <c r="O69" s="36">
        <f>IFERROR(VLOOKUP($B69,[3]평가!$B:$Z,MATCH(LEFT(O$2,2),[3]평가!$7:$7,0)-1,FALSE),"")</f>
        <v>68</v>
      </c>
      <c r="P69" s="39">
        <f>IFERROR(VLOOKUP($B69,[3]평가!$B:$Z,MATCH(LEFT(P$2,2),[3]평가!$7:$7,0)-1,FALSE),"")</f>
        <v>185</v>
      </c>
      <c r="Q69" s="33">
        <f>IFERROR(VLOOKUP($B69,[4]평가!$B:$Z,MATCH(LEFT(Q$2,2),[4]평가!$7:$7,0)-1,FALSE),"")</f>
        <v>0</v>
      </c>
      <c r="R69" s="36">
        <f>IFERROR(VLOOKUP($B69,[4]평가!$B:$Z,MATCH(LEFT(R$2,2),[4]평가!$7:$7,0)-1,FALSE),"")</f>
        <v>87</v>
      </c>
      <c r="S69" s="39">
        <f>IFERROR(VLOOKUP($B69,[4]평가!$B:$Z,MATCH(LEFT(S$2,2),[4]평가!$7:$7,0)-1,FALSE),"")</f>
        <v>26</v>
      </c>
      <c r="T69" s="33">
        <f>IFERROR(VLOOKUP($B69,[5]평가!$B:$Z,MATCH(LEFT(T$2,2),[5]평가!$7:$7,0)-1,FALSE),"")</f>
        <v>0</v>
      </c>
      <c r="U69" s="36">
        <f>IFERROR(VLOOKUP($B69,[5]평가!$B:$Z,MATCH(LEFT(U$2,2),[5]평가!$7:$7,0)-1,FALSE),"")</f>
        <v>78</v>
      </c>
      <c r="V69" s="39">
        <f>IFERROR(VLOOKUP($B69,[5]평가!$B:$Z,MATCH(LEFT(V$2,2),[5]평가!$7:$7,0)-1,FALSE),"")</f>
        <v>79</v>
      </c>
      <c r="W69" s="33">
        <f>IFERROR(VLOOKUP($B69,대상!$B:$AD,MATCH(W$2,대상!$1:$1,0)-1,FALSE),"")</f>
        <v>0</v>
      </c>
      <c r="X69" s="20">
        <f>IF(ISBLANK(B69),"",T$1-COUNTIF(H69:V69,"회피"))</f>
        <v>5</v>
      </c>
      <c r="Y69" s="21">
        <f>IF($T$1=X69,(SUM(I69,L69,O69,R69,U69)-MIN(I69,L69,O69,R69,U69)-MAX(I69,L69,O69,R69,U69))/($T$1-2),SUM(I69,L69,O69,R69,U69/X69))</f>
        <v>77.666666666666671</v>
      </c>
      <c r="Z69" s="40">
        <f>IFERROR(VLOOKUP($B69,대상!$B:$AD,MATCH(Z$2,대상!$1:$1,0)-1,FALSE),0)</f>
        <v>0</v>
      </c>
      <c r="AA69" s="41">
        <f>IFERROR(IF(W69="면제","100"+Z69,Y69+Z69),"")</f>
        <v>77.666666666666671</v>
      </c>
      <c r="AB69" s="35" t="str">
        <f>IF(OR(W69="면제",N(Y69)=0),"",IF(AA69&lt;60,"과락",""))</f>
        <v/>
      </c>
      <c r="AC69" s="54">
        <f>IF(N(AA69)=0,"",RANK(AA69,AA$3:AA$202))</f>
        <v>67</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①초기고객 및 시장진입전략 구체화와 유사경쟁서비스와의 차별화 요소를 지속발굴하고 고객확장 및 버티컬 시장 확장위한 마케팅전략 구체화 요망함 _x000D_②기술개발 가능성은 높고 poc 까지 가능한 수준으로 보임. 시장성 확인을 위한 시장검증 성과 확보가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_x000D_④공장 규정SOP문서와 설비 센서 영상 이벤트를 함께 이해하고 실시간으로 답변하는 AI전문가서비스 기획단계이며 특화부분, 기술력 입증 평가하기 위한 경쟁자분석과 벤치마킹이 부족하며 수익에 대한 구체적 보완이 필요함 _x000D_⑤창업 아이템과 관려하여 시장 배경과 개발 목적에 대해 구체적으로 기술하고 있음. 산업별로 도메인이 다른 여건에서 기능 표준화를 제시하고 있지만 구체성이 다소 부족함.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144</v>
      </c>
      <c r="B70" s="2">
        <v>20426233</v>
      </c>
      <c r="C70" s="38" t="str">
        <f>IFERROR(VLOOKUP($B70,대상!$B:$AC,MATCH(C$2,대상!$1:$1,0)-1,FALSE),"")</f>
        <v>지역기반</v>
      </c>
      <c r="D70" s="38" t="str">
        <f>IFERROR(VLOOKUP($B70,대상!$B:$AC,MATCH(D$2,대상!$1:$1,0)-1,FALSE),"")</f>
        <v>한진교</v>
      </c>
      <c r="E70" s="36" t="str">
        <f>IFERROR(VLOOKUP($B70,대상!$B:$AC,MATCH(E$2,대상!$1:$1,0)-1,FALSE),"")</f>
        <v>정보ㆍ통신3</v>
      </c>
      <c r="F70" s="38" t="str">
        <f>IFERROR(VLOOKUP($B70,대상!$B:$AC,MATCH(F$2,대상!$1:$1,0)-1,FALSE),"")</f>
        <v>산업단지 근로자 숙소 운영비 절감을 위한 IoT·AI 기반 체류 인프라 운영관리 SaaS</v>
      </c>
      <c r="G70" s="38" t="str">
        <f>IFERROR(VLOOKUP($B70,대상!$B:$AC,MATCH(G$2,대상!$1:$1,0)-1,FALSE),"")</f>
        <v/>
      </c>
      <c r="H70" s="33">
        <f>IFERROR(VLOOKUP($B70,[1]평가!$B:$Z,MATCH(LEFT(H$2,2),[1]평가!$7:$7,0)-1,FALSE),"")</f>
        <v>0</v>
      </c>
      <c r="I70" s="36">
        <f>IFERROR(VLOOKUP($B70,[1]평가!$B:$Z,MATCH(LEFT(I$2,2),[1]평가!$7:$7,0)-1,FALSE),"")</f>
        <v>80</v>
      </c>
      <c r="J70" s="36">
        <f>IFERROR(VLOOKUP($B70,[1]평가!$B:$Z,MATCH(LEFT(J$2,2),[1]평가!$7:$7,0)-1,FALSE),"")</f>
        <v>34</v>
      </c>
      <c r="K70" s="33">
        <f>IFERROR(VLOOKUP($B70,[2]평가!$B:$Z,MATCH(LEFT(K$2,2),[2]평가!$7:$7,0)-1,FALSE),"")</f>
        <v>0</v>
      </c>
      <c r="L70" s="36">
        <f>IFERROR(VLOOKUP($B70,[2]평가!$B:$Z,MATCH(LEFT(L$2,2),[2]평가!$7:$7,0)-1,FALSE),"")</f>
        <v>84</v>
      </c>
      <c r="M70" s="39">
        <f>IFERROR(VLOOKUP($B70,[2]평가!$B:$Z,MATCH(LEFT(M$2,2),[2]평가!$7:$7,0)-1,FALSE),"")</f>
        <v>26</v>
      </c>
      <c r="N70" s="33">
        <f>IFERROR(VLOOKUP($B70,[3]평가!$B:$Z,MATCH(LEFT(N$2,2),[3]평가!$7:$7,0)-1,FALSE),"")</f>
        <v>0</v>
      </c>
      <c r="O70" s="36">
        <f>IFERROR(VLOOKUP($B70,[3]평가!$B:$Z,MATCH(LEFT(O$2,2),[3]평가!$7:$7,0)-1,FALSE),"")</f>
        <v>79</v>
      </c>
      <c r="P70" s="39">
        <f>IFERROR(VLOOKUP($B70,[3]평가!$B:$Z,MATCH(LEFT(P$2,2),[3]평가!$7:$7,0)-1,FALSE),"")</f>
        <v>61</v>
      </c>
      <c r="Q70" s="33">
        <f>IFERROR(VLOOKUP($B70,[4]평가!$B:$Z,MATCH(LEFT(Q$2,2),[4]평가!$7:$7,0)-1,FALSE),"")</f>
        <v>0</v>
      </c>
      <c r="R70" s="36">
        <f>IFERROR(VLOOKUP($B70,[4]평가!$B:$Z,MATCH(LEFT(R$2,2),[4]평가!$7:$7,0)-1,FALSE),"")</f>
        <v>73</v>
      </c>
      <c r="S70" s="39">
        <f>IFERROR(VLOOKUP($B70,[4]평가!$B:$Z,MATCH(LEFT(S$2,2),[4]평가!$7:$7,0)-1,FALSE),"")</f>
        <v>123</v>
      </c>
      <c r="T70" s="33">
        <f>IFERROR(VLOOKUP($B70,[5]평가!$B:$Z,MATCH(LEFT(T$2,2),[5]평가!$7:$7,0)-1,FALSE),"")</f>
        <v>0</v>
      </c>
      <c r="U70" s="36">
        <f>IFERROR(VLOOKUP($B70,[5]평가!$B:$Z,MATCH(LEFT(U$2,2),[5]평가!$7:$7,0)-1,FALSE),"")</f>
        <v>74</v>
      </c>
      <c r="V70" s="39">
        <f>IFERROR(VLOOKUP($B70,[5]평가!$B:$Z,MATCH(LEFT(V$2,2),[5]평가!$7:$7,0)-1,FALSE),"")</f>
        <v>123</v>
      </c>
      <c r="W70" s="33">
        <f>IFERROR(VLOOKUP($B70,대상!$B:$AD,MATCH(W$2,대상!$1:$1,0)-1,FALSE),"")</f>
        <v>0</v>
      </c>
      <c r="X70" s="20">
        <f>IF(ISBLANK(B70),"",T$1-COUNTIF(H70:V70,"회피"))</f>
        <v>5</v>
      </c>
      <c r="Y70" s="21">
        <f>IF($T$1=X70,(SUM(I70,L70,O70,R70,U70)-MIN(I70,L70,O70,R70,U70)-MAX(I70,L70,O70,R70,U70))/($T$1-2),SUM(I70,L70,O70,R70,U70/X70))</f>
        <v>77.666666666666671</v>
      </c>
      <c r="Z70" s="40">
        <f>IFERROR(VLOOKUP($B70,대상!$B:$AD,MATCH(Z$2,대상!$1:$1,0)-1,FALSE),0)</f>
        <v>0</v>
      </c>
      <c r="AA70" s="41">
        <f>IFERROR(IF(W70="면제","100"+Z70,Y70+Z70),"")</f>
        <v>77.666666666666671</v>
      </c>
      <c r="AB70" s="35" t="str">
        <f>IF(OR(W70="면제",N(Y70)=0),"",IF(AA70&lt;60,"과락",""))</f>
        <v/>
      </c>
      <c r="AC70" s="54">
        <f>IF(N(AA70)=0,"",RANK(AA70,AA$3:AA$202))</f>
        <v>67</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①최소의 설치 비용으로 가성비있는 서비스창출위한 원가절감방안 및 시장의 니즈를반영한 시장규모에 대한 객관적 검증 요망 _x000D_②테스트베드 실증 및 초기 고객 확보까지는 충분히 가능할 것으로 보이나 산업단지 확산 구조로 시장진입에 있어서의 구체적인 내용 제시는 다소 부족하므로 이 부분에 대한 구체적인 전략 제시 보완은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_x000D_④IoT AI기반 디지털 솔루션으로 인프라 운영관리 기획단계이며 특화부분, 기술력 입증 평가하기 위한 경쟁자분석과 벤치마킹이 부족하며 수익에 대한 구체적 보완이 필요함 _x000D_⑤아이템의 핵심기능과 활용 방안이 구체적으로 정리되어 있음. 시스탬 개발에 필요한 운영 데이터 셋 등 개발을 위한 구체성은 다소 부족함.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166</v>
      </c>
      <c r="B71" s="2">
        <v>20421076</v>
      </c>
      <c r="C71" s="38" t="str">
        <f>IFERROR(VLOOKUP($B71,대상!$B:$AC,MATCH(C$2,대상!$1:$1,0)-1,FALSE),"")</f>
        <v>지역기반</v>
      </c>
      <c r="D71" s="38" t="str">
        <f>IFERROR(VLOOKUP($B71,대상!$B:$AC,MATCH(D$2,대상!$1:$1,0)-1,FALSE),"")</f>
        <v>장현준</v>
      </c>
      <c r="E71" s="36" t="str">
        <f>IFERROR(VLOOKUP($B71,대상!$B:$AC,MATCH(E$2,대상!$1:$1,0)-1,FALSE),"")</f>
        <v>정보ㆍ통신3</v>
      </c>
      <c r="F71" s="38" t="str">
        <f>IFERROR(VLOOKUP($B71,대상!$B:$AC,MATCH(F$2,대상!$1:$1,0)-1,FALSE),"")</f>
        <v>꼬리잡기 추론 기반 멀티플랫폼 사회적 추론 게임 ‘귀귀살전’</v>
      </c>
      <c r="G71" s="38" t="str">
        <f>IFERROR(VLOOKUP($B71,대상!$B:$AC,MATCH(G$2,대상!$1:$1,0)-1,FALSE),"")</f>
        <v/>
      </c>
      <c r="H71" s="33">
        <f>IFERROR(VLOOKUP($B71,[1]평가!$B:$Z,MATCH(LEFT(H$2,2),[1]평가!$7:$7,0)-1,FALSE),"")</f>
        <v>0</v>
      </c>
      <c r="I71" s="36">
        <f>IFERROR(VLOOKUP($B71,[1]평가!$B:$Z,MATCH(LEFT(I$2,2),[1]평가!$7:$7,0)-1,FALSE),"")</f>
        <v>73</v>
      </c>
      <c r="J71" s="36">
        <f>IFERROR(VLOOKUP($B71,[1]평가!$B:$Z,MATCH(LEFT(J$2,2),[1]평가!$7:$7,0)-1,FALSE),"")</f>
        <v>70</v>
      </c>
      <c r="K71" s="33">
        <f>IFERROR(VLOOKUP($B71,[2]평가!$B:$Z,MATCH(LEFT(K$2,2),[2]평가!$7:$7,0)-1,FALSE),"")</f>
        <v>0</v>
      </c>
      <c r="L71" s="36">
        <f>IFERROR(VLOOKUP($B71,[2]평가!$B:$Z,MATCH(LEFT(L$2,2),[2]평가!$7:$7,0)-1,FALSE),"")</f>
        <v>85</v>
      </c>
      <c r="M71" s="39">
        <f>IFERROR(VLOOKUP($B71,[2]평가!$B:$Z,MATCH(LEFT(M$2,2),[2]평가!$7:$7,0)-1,FALSE),"")</f>
        <v>24</v>
      </c>
      <c r="N71" s="33">
        <f>IFERROR(VLOOKUP($B71,[3]평가!$B:$Z,MATCH(LEFT(N$2,2),[3]평가!$7:$7,0)-1,FALSE),"")</f>
        <v>0</v>
      </c>
      <c r="O71" s="36">
        <f>IFERROR(VLOOKUP($B71,[3]평가!$B:$Z,MATCH(LEFT(O$2,2),[3]평가!$7:$7,0)-1,FALSE),"")</f>
        <v>79</v>
      </c>
      <c r="P71" s="39">
        <f>IFERROR(VLOOKUP($B71,[3]평가!$B:$Z,MATCH(LEFT(P$2,2),[3]평가!$7:$7,0)-1,FALSE),"")</f>
        <v>61</v>
      </c>
      <c r="Q71" s="33">
        <f>IFERROR(VLOOKUP($B71,[4]평가!$B:$Z,MATCH(LEFT(Q$2,2),[4]평가!$7:$7,0)-1,FALSE),"")</f>
        <v>0</v>
      </c>
      <c r="R71" s="36">
        <f>IFERROR(VLOOKUP($B71,[4]평가!$B:$Z,MATCH(LEFT(R$2,2),[4]평가!$7:$7,0)-1,FALSE),"")</f>
        <v>79</v>
      </c>
      <c r="S71" s="39">
        <f>IFERROR(VLOOKUP($B71,[4]평가!$B:$Z,MATCH(LEFT(S$2,2),[4]평가!$7:$7,0)-1,FALSE),"")</f>
        <v>72</v>
      </c>
      <c r="T71" s="33">
        <f>IFERROR(VLOOKUP($B71,[5]평가!$B:$Z,MATCH(LEFT(T$2,2),[5]평가!$7:$7,0)-1,FALSE),"")</f>
        <v>0</v>
      </c>
      <c r="U71" s="36">
        <f>IFERROR(VLOOKUP($B71,[5]평가!$B:$Z,MATCH(LEFT(U$2,2),[5]평가!$7:$7,0)-1,FALSE),"")</f>
        <v>75</v>
      </c>
      <c r="V71" s="39">
        <f>IFERROR(VLOOKUP($B71,[5]평가!$B:$Z,MATCH(LEFT(V$2,2),[5]평가!$7:$7,0)-1,FALSE),"")</f>
        <v>113</v>
      </c>
      <c r="W71" s="33">
        <f>IFERROR(VLOOKUP($B71,대상!$B:$AD,MATCH(W$2,대상!$1:$1,0)-1,FALSE),"")</f>
        <v>0</v>
      </c>
      <c r="X71" s="20">
        <f>IF(ISBLANK(B71),"",T$1-COUNTIF(H71:V71,"회피"))</f>
        <v>5</v>
      </c>
      <c r="Y71" s="21">
        <f>IF($T$1=X71,(SUM(I71,L71,O71,R71,U71)-MIN(I71,L71,O71,R71,U71)-MAX(I71,L71,O71,R71,U71))/($T$1-2),SUM(I71,L71,O71,R71,U71/X71))</f>
        <v>77.666666666666671</v>
      </c>
      <c r="Z71" s="40">
        <f>IFERROR(VLOOKUP($B71,대상!$B:$AD,MATCH(Z$2,대상!$1:$1,0)-1,FALSE),0)</f>
        <v>0</v>
      </c>
      <c r="AA71" s="41">
        <f>IFERROR(IF(W71="면제","100"+Z71,Y71+Z71),"")</f>
        <v>77.666666666666671</v>
      </c>
      <c r="AB71" s="35" t="str">
        <f>IF(OR(W71="면제",N(Y71)=0),"",IF(AA71&lt;60,"과락",""))</f>
        <v/>
      </c>
      <c r="AC71" s="54">
        <f>IF(N(AA71)=0,"",RANK(AA71,AA$3:AA$202))</f>
        <v>67</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①게임개발 관련 유사 서비스를 제공하고 있는 경쟁사분석 및 향후 시장확대위한 마케팅 전략 고도화 필요함 _x000D_②시장 진입 및 성과창출 히스토리를 보유하고 있으며 현재 개발 중인 게임 또한 시장성 있을 것으로 보임. 본 과제지원을 통한 고도화 내용 등 과업 범위 및 성과의 명확성은 필요해 보임 _x000D_③시장진입대상과 수익구조가 비교적 명확하게 제시되었음.
그리고 사업계획의 방향성은 적절한것으로 판단됨.
다만, 시장확대전략의 구체성이 다소 부족하다고 판단됨. _x000D_④PC 모바일 크로스 플랫폼 게임 기획단계이며 특화부분, 기술력 입증 평가하기 위한 경쟁자분석과 벤치마킹이 부족하며 유저유입에 대한 프로모션 등 마케팅 고도화 필요함 _x000D_⑤창업 아이템의 대한 부정적 리뷰를 통해 문제사항을 분석하여 서비스 고도화 계획에 대해 제시하고 있음. 다만 경장사의 분석이 부족하고 서비스에 대한 차별성 근거의 구체성은 다소 부족해 보임.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197</v>
      </c>
      <c r="B72" s="2">
        <v>20427362</v>
      </c>
      <c r="C72" s="38" t="str">
        <f>IFERROR(VLOOKUP($B72,대상!$B:$AC,MATCH(C$2,대상!$1:$1,0)-1,FALSE),"")</f>
        <v>지역기반</v>
      </c>
      <c r="D72" s="38" t="str">
        <f>IFERROR(VLOOKUP($B72,대상!$B:$AC,MATCH(D$2,대상!$1:$1,0)-1,FALSE),"")</f>
        <v>김성욱</v>
      </c>
      <c r="E72" s="36" t="str">
        <f>IFERROR(VLOOKUP($B72,대상!$B:$AC,MATCH(E$2,대상!$1:$1,0)-1,FALSE),"")</f>
        <v>정보ㆍ통신3</v>
      </c>
      <c r="F72" s="38" t="str">
        <f>IFERROR(VLOOKUP($B72,대상!$B:$AC,MATCH(F$2,대상!$1:$1,0)-1,FALSE),"")</f>
        <v>AI 기반 리서치 서비스 솔루션의 사업화 및 수출화</v>
      </c>
      <c r="G72" s="38" t="str">
        <f>IFERROR(VLOOKUP($B72,대상!$B:$AC,MATCH(G$2,대상!$1:$1,0)-1,FALSE),"")</f>
        <v/>
      </c>
      <c r="H72" s="33">
        <f>IFERROR(VLOOKUP($B72,[1]평가!$B:$Z,MATCH(LEFT(H$2,2),[1]평가!$7:$7,0)-1,FALSE),"")</f>
        <v>0</v>
      </c>
      <c r="I72" s="36">
        <f>IFERROR(VLOOKUP($B72,[1]평가!$B:$Z,MATCH(LEFT(I$2,2),[1]평가!$7:$7,0)-1,FALSE),"")</f>
        <v>74</v>
      </c>
      <c r="J72" s="36">
        <f>IFERROR(VLOOKUP($B72,[1]평가!$B:$Z,MATCH(LEFT(J$2,2),[1]평가!$7:$7,0)-1,FALSE),"")</f>
        <v>63</v>
      </c>
      <c r="K72" s="33">
        <f>IFERROR(VLOOKUP($B72,[2]평가!$B:$Z,MATCH(LEFT(K$2,2),[2]평가!$7:$7,0)-1,FALSE),"")</f>
        <v>0</v>
      </c>
      <c r="L72" s="36">
        <f>IFERROR(VLOOKUP($B72,[2]평가!$B:$Z,MATCH(LEFT(L$2,2),[2]평가!$7:$7,0)-1,FALSE),"")</f>
        <v>84</v>
      </c>
      <c r="M72" s="39">
        <f>IFERROR(VLOOKUP($B72,[2]평가!$B:$Z,MATCH(LEFT(M$2,2),[2]평가!$7:$7,0)-1,FALSE),"")</f>
        <v>26</v>
      </c>
      <c r="N72" s="33">
        <f>IFERROR(VLOOKUP($B72,[3]평가!$B:$Z,MATCH(LEFT(N$2,2),[3]평가!$7:$7,0)-1,FALSE),"")</f>
        <v>0</v>
      </c>
      <c r="O72" s="36">
        <f>IFERROR(VLOOKUP($B72,[3]평가!$B:$Z,MATCH(LEFT(O$2,2),[3]평가!$7:$7,0)-1,FALSE),"")</f>
        <v>79</v>
      </c>
      <c r="P72" s="39">
        <f>IFERROR(VLOOKUP($B72,[3]평가!$B:$Z,MATCH(LEFT(P$2,2),[3]평가!$7:$7,0)-1,FALSE),"")</f>
        <v>61</v>
      </c>
      <c r="Q72" s="33">
        <f>IFERROR(VLOOKUP($B72,[4]평가!$B:$Z,MATCH(LEFT(Q$2,2),[4]평가!$7:$7,0)-1,FALSE),"")</f>
        <v>0</v>
      </c>
      <c r="R72" s="36">
        <f>IFERROR(VLOOKUP($B72,[4]평가!$B:$Z,MATCH(LEFT(R$2,2),[4]평가!$7:$7,0)-1,FALSE),"")</f>
        <v>72</v>
      </c>
      <c r="S72" s="39">
        <f>IFERROR(VLOOKUP($B72,[4]평가!$B:$Z,MATCH(LEFT(S$2,2),[4]평가!$7:$7,0)-1,FALSE),"")</f>
        <v>132</v>
      </c>
      <c r="T72" s="33">
        <f>IFERROR(VLOOKUP($B72,[5]평가!$B:$Z,MATCH(LEFT(T$2,2),[5]평가!$7:$7,0)-1,FALSE),"")</f>
        <v>0</v>
      </c>
      <c r="U72" s="36">
        <f>IFERROR(VLOOKUP($B72,[5]평가!$B:$Z,MATCH(LEFT(U$2,2),[5]평가!$7:$7,0)-1,FALSE),"")</f>
        <v>80</v>
      </c>
      <c r="V72" s="39">
        <f>IFERROR(VLOOKUP($B72,[5]평가!$B:$Z,MATCH(LEFT(V$2,2),[5]평가!$7:$7,0)-1,FALSE),"")</f>
        <v>57</v>
      </c>
      <c r="W72" s="33">
        <f>IFERROR(VLOOKUP($B72,대상!$B:$AD,MATCH(W$2,대상!$1:$1,0)-1,FALSE),"")</f>
        <v>0</v>
      </c>
      <c r="X72" s="20">
        <f>IF(ISBLANK(B72),"",T$1-COUNTIF(H72:V72,"회피"))</f>
        <v>5</v>
      </c>
      <c r="Y72" s="21">
        <f>IF($T$1=X72,(SUM(I72,L72,O72,R72,U72)-MIN(I72,L72,O72,R72,U72)-MAX(I72,L72,O72,R72,U72))/($T$1-2),SUM(I72,L72,O72,R72,U72/X72))</f>
        <v>77.666666666666671</v>
      </c>
      <c r="Z72" s="40">
        <f>IFERROR(VLOOKUP($B72,대상!$B:$AD,MATCH(Z$2,대상!$1:$1,0)-1,FALSE),0)</f>
        <v>0</v>
      </c>
      <c r="AA72" s="41">
        <f>IFERROR(IF(W72="면제","100"+Z72,Y72+Z72),"")</f>
        <v>77.666666666666671</v>
      </c>
      <c r="AB72" s="35" t="str">
        <f>IF(OR(W72="면제",N(Y72)=0),"",IF(AA72&lt;60,"과락",""))</f>
        <v/>
      </c>
      <c r="AC72" s="54">
        <f>IF(N(AA72)=0,"",RANK(AA72,AA$3:AA$202))</f>
        <v>67</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①IR관련 일정을 구체화하여 보완해주기 바람./시장의 요구사항과 시장의 변화를 면밀히 분석하여 서비스의 수용성을 확인하고 이를 반영한 서비스 개발 방향성을 수립해주기 바람. _x000D_②시장 문제점을 통한 사업화 전략은 잘 세운것 으로 보임. 매출 50배 성장을 위한 명확한 계획과 근거 등이 제시되면 좋을 것이며, 시장 확대를 위한 판로개척 전략도 타겟 제시를 넘어서 각 주체별 상세 추진전략이 제시될 필요가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_x000D_④AI기반 디지털 리서치 솔루션 기획단계이며 특화부분, 기술력 입증 평가하기 위한 경쟁자분석과 벤치마킹이 부족하며 수익에 대한 구체적 보완이 필요함 _x000D_⑤아이템의 핵심기능과 수익구조가 명확하게 제시 되었음. 다만 고도화를 구체적인 방법과 차별화 전략은 다소 부족해 보임.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4</v>
      </c>
      <c r="B73" s="2">
        <v>20415305</v>
      </c>
      <c r="C73" s="38" t="str">
        <f>IFERROR(VLOOKUP($B73,대상!$B:$AC,MATCH(C$2,대상!$1:$1,0)-1,FALSE),"")</f>
        <v>지역기반</v>
      </c>
      <c r="D73" s="38" t="str">
        <f>IFERROR(VLOOKUP($B73,대상!$B:$AC,MATCH(D$2,대상!$1:$1,0)-1,FALSE),"")</f>
        <v>노동관</v>
      </c>
      <c r="E73" s="36" t="str">
        <f>IFERROR(VLOOKUP($B73,대상!$B:$AC,MATCH(E$2,대상!$1:$1,0)-1,FALSE),"")</f>
        <v>정보ㆍ통신3</v>
      </c>
      <c r="F73" s="38" t="str">
        <f>IFERROR(VLOOKUP($B73,대상!$B:$AC,MATCH(F$2,대상!$1:$1,0)-1,FALSE),"")</f>
        <v>사생활 침해 없는 비식별 스켈레톤 AI 기반, 시니어 낙상 사고 ‘골든타임’ 확보 솔루션 ‘안심ON’</v>
      </c>
      <c r="G73" s="38" t="str">
        <f>IFERROR(VLOOKUP($B73,대상!$B:$AC,MATCH(G$2,대상!$1:$1,0)-1,FALSE),"")</f>
        <v/>
      </c>
      <c r="H73" s="33">
        <f>IFERROR(VLOOKUP($B73,[1]평가!$B:$Z,MATCH(LEFT(H$2,2),[1]평가!$7:$7,0)-1,FALSE),"")</f>
        <v>0</v>
      </c>
      <c r="I73" s="36">
        <f>IFERROR(VLOOKUP($B73,[1]평가!$B:$Z,MATCH(LEFT(I$2,2),[1]평가!$7:$7,0)-1,FALSE),"")</f>
        <v>74</v>
      </c>
      <c r="J73" s="36">
        <f>IFERROR(VLOOKUP($B73,[1]평가!$B:$Z,MATCH(LEFT(J$2,2),[1]평가!$7:$7,0)-1,FALSE),"")</f>
        <v>63</v>
      </c>
      <c r="K73" s="33">
        <f>IFERROR(VLOOKUP($B73,[2]평가!$B:$Z,MATCH(LEFT(K$2,2),[2]평가!$7:$7,0)-1,FALSE),"")</f>
        <v>0</v>
      </c>
      <c r="L73" s="36">
        <f>IFERROR(VLOOKUP($B73,[2]평가!$B:$Z,MATCH(LEFT(L$2,2),[2]평가!$7:$7,0)-1,FALSE),"")</f>
        <v>75</v>
      </c>
      <c r="M73" s="39">
        <f>IFERROR(VLOOKUP($B73,[2]평가!$B:$Z,MATCH(LEFT(M$2,2),[2]평가!$7:$7,0)-1,FALSE),"")</f>
        <v>85</v>
      </c>
      <c r="N73" s="33">
        <f>IFERROR(VLOOKUP($B73,[3]평가!$B:$Z,MATCH(LEFT(N$2,2),[3]평가!$7:$7,0)-1,FALSE),"")</f>
        <v>0</v>
      </c>
      <c r="O73" s="36">
        <f>IFERROR(VLOOKUP($B73,[3]평가!$B:$Z,MATCH(LEFT(O$2,2),[3]평가!$7:$7,0)-1,FALSE),"")</f>
        <v>88</v>
      </c>
      <c r="P73" s="39">
        <f>IFERROR(VLOOKUP($B73,[3]평가!$B:$Z,MATCH(LEFT(P$2,2),[3]평가!$7:$7,0)-1,FALSE),"")</f>
        <v>20</v>
      </c>
      <c r="Q73" s="33">
        <f>IFERROR(VLOOKUP($B73,[4]평가!$B:$Z,MATCH(LEFT(Q$2,2),[4]평가!$7:$7,0)-1,FALSE),"")</f>
        <v>0</v>
      </c>
      <c r="R73" s="36">
        <f>IFERROR(VLOOKUP($B73,[4]평가!$B:$Z,MATCH(LEFT(R$2,2),[4]평가!$7:$7,0)-1,FALSE),"")</f>
        <v>80</v>
      </c>
      <c r="S73" s="39">
        <f>IFERROR(VLOOKUP($B73,[4]평가!$B:$Z,MATCH(LEFT(S$2,2),[4]평가!$7:$7,0)-1,FALSE),"")</f>
        <v>69</v>
      </c>
      <c r="T73" s="33">
        <f>IFERROR(VLOOKUP($B73,[5]평가!$B:$Z,MATCH(LEFT(T$2,2),[5]평가!$7:$7,0)-1,FALSE),"")</f>
        <v>0</v>
      </c>
      <c r="U73" s="36">
        <f>IFERROR(VLOOKUP($B73,[5]평가!$B:$Z,MATCH(LEFT(U$2,2),[5]평가!$7:$7,0)-1,FALSE),"")</f>
        <v>77</v>
      </c>
      <c r="V73" s="39">
        <f>IFERROR(VLOOKUP($B73,[5]평가!$B:$Z,MATCH(LEFT(V$2,2),[5]평가!$7:$7,0)-1,FALSE),"")</f>
        <v>93</v>
      </c>
      <c r="W73" s="33">
        <f>IFERROR(VLOOKUP($B73,대상!$B:$AD,MATCH(W$2,대상!$1:$1,0)-1,FALSE),"")</f>
        <v>0</v>
      </c>
      <c r="X73" s="20">
        <f>IF(ISBLANK(B73),"",T$1-COUNTIF(H73:V73,"회피"))</f>
        <v>5</v>
      </c>
      <c r="Y73" s="21">
        <f>IF($T$1=X73,(SUM(I73,L73,O73,R73,U73)-MIN(I73,L73,O73,R73,U73)-MAX(I73,L73,O73,R73,U73))/($T$1-2),SUM(I73,L73,O73,R73,U73/X73))</f>
        <v>77.333333333333329</v>
      </c>
      <c r="Z73" s="40">
        <f>IFERROR(VLOOKUP($B73,대상!$B:$AD,MATCH(Z$2,대상!$1:$1,0)-1,FALSE),0)</f>
        <v>0</v>
      </c>
      <c r="AA73" s="41">
        <f>IFERROR(IF(W73="면제","100"+Z73,Y73+Z73),"")</f>
        <v>77.333333333333329</v>
      </c>
      <c r="AB73" s="35" t="str">
        <f>IF(OR(W73="면제",N(Y73)=0),"",IF(AA73&lt;60,"과락",""))</f>
        <v/>
      </c>
      <c r="AC73" s="54">
        <f>IF(N(AA73)=0,"",RANK(AA73,AA$3:AA$202))</f>
        <v>71</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①인프라 추가에 대한 소비자의 수용성에 대한 분석과 B2G기반의 시장진입전략 구체화 요망됨.  _x000D_②기존 시장진입자 등 경쟁사 분석이 보다 세세하게 분석하여 자사의 시장성을 강조할 필요가 있으며, 매출확보 계획에 대해서도 구체적으로 작성될 필요성 있음 _x000D_③목표시장과 수익모델은 명확하게 제시되었음.
그리고 사업계획의 방향성은 적절한것으로 판단됨. _x000D_④현재 시장에 워치 및 네트워크 장비 대기업들의 깊은 고민과 구현 제품들이 상용화되어 출시 되어 있으며 개인정보의 장벽을 풀어내지 못하고 있는데 동일한 출발선에 개인정보의 보완이 부족함 _x000D_⑤시장진입 대상과 사업화에 대한 진행 사항 등을 확인할 수 있음. 다만 목표시장에 대한 독자성 판단에 추가 검토가 필요함.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5</v>
      </c>
      <c r="B74" s="2">
        <v>20429585</v>
      </c>
      <c r="C74" s="38" t="str">
        <f>IFERROR(VLOOKUP($B74,대상!$B:$AC,MATCH(C$2,대상!$1:$1,0)-1,FALSE),"")</f>
        <v>지역기반</v>
      </c>
      <c r="D74" s="38" t="str">
        <f>IFERROR(VLOOKUP($B74,대상!$B:$AC,MATCH(D$2,대상!$1:$1,0)-1,FALSE),"")</f>
        <v>서윤기</v>
      </c>
      <c r="E74" s="36" t="str">
        <f>IFERROR(VLOOKUP($B74,대상!$B:$AC,MATCH(E$2,대상!$1:$1,0)-1,FALSE),"")</f>
        <v>정보ㆍ통신3</v>
      </c>
      <c r="F74" s="38" t="str">
        <f>IFERROR(VLOOKUP($B74,대상!$B:$AC,MATCH(F$2,대상!$1:$1,0)-1,FALSE),"")</f>
        <v>AI 기반 치매 조기 발견을 위한 인지 평가 및 의료 연계 헬스케어 플랫폼</v>
      </c>
      <c r="G74" s="38" t="str">
        <f>IFERROR(VLOOKUP($B74,대상!$B:$AC,MATCH(G$2,대상!$1:$1,0)-1,FALSE),"")</f>
        <v/>
      </c>
      <c r="H74" s="33">
        <f>IFERROR(VLOOKUP($B74,[1]평가!$B:$Z,MATCH(LEFT(H$2,2),[1]평가!$7:$7,0)-1,FALSE),"")</f>
        <v>0</v>
      </c>
      <c r="I74" s="36">
        <f>IFERROR(VLOOKUP($B74,[1]평가!$B:$Z,MATCH(LEFT(I$2,2),[1]평가!$7:$7,0)-1,FALSE),"")</f>
        <v>74</v>
      </c>
      <c r="J74" s="36">
        <f>IFERROR(VLOOKUP($B74,[1]평가!$B:$Z,MATCH(LEFT(J$2,2),[1]평가!$7:$7,0)-1,FALSE),"")</f>
        <v>63</v>
      </c>
      <c r="K74" s="33">
        <f>IFERROR(VLOOKUP($B74,[2]평가!$B:$Z,MATCH(LEFT(K$2,2),[2]평가!$7:$7,0)-1,FALSE),"")</f>
        <v>0</v>
      </c>
      <c r="L74" s="36">
        <f>IFERROR(VLOOKUP($B74,[2]평가!$B:$Z,MATCH(LEFT(L$2,2),[2]평가!$7:$7,0)-1,FALSE),"")</f>
        <v>67</v>
      </c>
      <c r="M74" s="39">
        <f>IFERROR(VLOOKUP($B74,[2]평가!$B:$Z,MATCH(LEFT(M$2,2),[2]평가!$7:$7,0)-1,FALSE),"")</f>
        <v>158</v>
      </c>
      <c r="N74" s="33">
        <f>IFERROR(VLOOKUP($B74,[3]평가!$B:$Z,MATCH(LEFT(N$2,2),[3]평가!$7:$7,0)-1,FALSE),"")</f>
        <v>0</v>
      </c>
      <c r="O74" s="36">
        <f>IFERROR(VLOOKUP($B74,[3]평가!$B:$Z,MATCH(LEFT(O$2,2),[3]평가!$7:$7,0)-1,FALSE),"")</f>
        <v>87</v>
      </c>
      <c r="P74" s="39">
        <f>IFERROR(VLOOKUP($B74,[3]평가!$B:$Z,MATCH(LEFT(P$2,2),[3]평가!$7:$7,0)-1,FALSE),"")</f>
        <v>27</v>
      </c>
      <c r="Q74" s="33">
        <f>IFERROR(VLOOKUP($B74,[4]평가!$B:$Z,MATCH(LEFT(Q$2,2),[4]평가!$7:$7,0)-1,FALSE),"")</f>
        <v>0</v>
      </c>
      <c r="R74" s="36">
        <f>IFERROR(VLOOKUP($B74,[4]평가!$B:$Z,MATCH(LEFT(R$2,2),[4]평가!$7:$7,0)-1,FALSE),"")</f>
        <v>84</v>
      </c>
      <c r="S74" s="39">
        <f>IFERROR(VLOOKUP($B74,[4]평가!$B:$Z,MATCH(LEFT(S$2,2),[4]평가!$7:$7,0)-1,FALSE),"")</f>
        <v>44</v>
      </c>
      <c r="T74" s="33">
        <f>IFERROR(VLOOKUP($B74,[5]평가!$B:$Z,MATCH(LEFT(T$2,2),[5]평가!$7:$7,0)-1,FALSE),"")</f>
        <v>0</v>
      </c>
      <c r="U74" s="36">
        <f>IFERROR(VLOOKUP($B74,[5]평가!$B:$Z,MATCH(LEFT(U$2,2),[5]평가!$7:$7,0)-1,FALSE),"")</f>
        <v>74</v>
      </c>
      <c r="V74" s="39">
        <f>IFERROR(VLOOKUP($B74,[5]평가!$B:$Z,MATCH(LEFT(V$2,2),[5]평가!$7:$7,0)-1,FALSE),"")</f>
        <v>123</v>
      </c>
      <c r="W74" s="33">
        <f>IFERROR(VLOOKUP($B74,대상!$B:$AD,MATCH(W$2,대상!$1:$1,0)-1,FALSE),"")</f>
        <v>0</v>
      </c>
      <c r="X74" s="20">
        <f>IF(ISBLANK(B74),"",T$1-COUNTIF(H74:V74,"회피"))</f>
        <v>5</v>
      </c>
      <c r="Y74" s="21">
        <f>IF($T$1=X74,(SUM(I74,L74,O74,R74,U74)-MIN(I74,L74,O74,R74,U74)-MAX(I74,L74,O74,R74,U74))/($T$1-2),SUM(I74,L74,O74,R74,U74/X74))</f>
        <v>77.333333333333329</v>
      </c>
      <c r="Z74" s="40">
        <f>IFERROR(VLOOKUP($B74,대상!$B:$AD,MATCH(Z$2,대상!$1:$1,0)-1,FALSE),0)</f>
        <v>0</v>
      </c>
      <c r="AA74" s="41">
        <f>IFERROR(IF(W74="면제","100"+Z74,Y74+Z74),"")</f>
        <v>77.333333333333329</v>
      </c>
      <c r="AB74" s="35" t="str">
        <f>IF(OR(W74="면제",N(Y74)=0),"",IF(AA74&lt;60,"과락",""))</f>
        <v/>
      </c>
      <c r="AC74" s="54">
        <f>IF(N(AA74)=0,"",RANK(AA74,AA$3:AA$202))</f>
        <v>71</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①경쟁기술대비 차별화 성능확보 및 KFDA인증관련 구체적 로드맵 수립 요망 _x000D_②기존 인지검사 대비 차별성은 잘 제시하였으나, 성장성 측면에서의 시장진입 및 그 후의 단계에 대해 설득력 있는 전략 보완이 필요해 보임. 레퍼런스 확보가 우선적으로 진행될 필요있음 _x000D_③목표시장과 수익모델은 명확하게 제시되었음.
사업계획의 방향성은 적절한것으로 판단됨.
다만, 외부자원 활용계획은 아직 다소 미진한것으로 판단됨. _x000D_④전문성을 갖춘 인적구성과 사회문제의 직면성이 뛰어나며 자체 제작한 CARD-cog에 대한 평가지표의 범용성적용 문제에 대한 인식이 부족하여 건강보험공단 및 보건복지부의 기준에 부합하는 지표 설정이 필요함 _x000D_⑤특허출원을 통해 기술 경쟁력을 제시하고 있으나 사업화에 대한 BM모델 제시가 다소 미흡하여 판단하기 어려움이 있음.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6</v>
      </c>
      <c r="B75" s="2">
        <v>20431797</v>
      </c>
      <c r="C75" s="38" t="str">
        <f>IFERROR(VLOOKUP($B75,대상!$B:$AC,MATCH(C$2,대상!$1:$1,0)-1,FALSE),"")</f>
        <v>지역기반</v>
      </c>
      <c r="D75" s="38" t="str">
        <f>IFERROR(VLOOKUP($B75,대상!$B:$AC,MATCH(D$2,대상!$1:$1,0)-1,FALSE),"")</f>
        <v>김재현</v>
      </c>
      <c r="E75" s="36" t="str">
        <f>IFERROR(VLOOKUP($B75,대상!$B:$AC,MATCH(E$2,대상!$1:$1,0)-1,FALSE),"")</f>
        <v>정보ㆍ통신3</v>
      </c>
      <c r="F75" s="38" t="str">
        <f>IFERROR(VLOOKUP($B75,대상!$B:$AC,MATCH(F$2,대상!$1:$1,0)-1,FALSE),"")</f>
        <v>지워지지 않는 옷의 지문: 정품 인증 및 이력 관리 플랫폼</v>
      </c>
      <c r="G75" s="38" t="str">
        <f>IFERROR(VLOOKUP($B75,대상!$B:$AC,MATCH(G$2,대상!$1:$1,0)-1,FALSE),"")</f>
        <v/>
      </c>
      <c r="H75" s="33">
        <f>IFERROR(VLOOKUP($B75,[1]평가!$B:$Z,MATCH(LEFT(H$2,2),[1]평가!$7:$7,0)-1,FALSE),"")</f>
        <v>0</v>
      </c>
      <c r="I75" s="36">
        <f>IFERROR(VLOOKUP($B75,[1]평가!$B:$Z,MATCH(LEFT(I$2,2),[1]평가!$7:$7,0)-1,FALSE),"")</f>
        <v>73</v>
      </c>
      <c r="J75" s="36">
        <f>IFERROR(VLOOKUP($B75,[1]평가!$B:$Z,MATCH(LEFT(J$2,2),[1]평가!$7:$7,0)-1,FALSE),"")</f>
        <v>70</v>
      </c>
      <c r="K75" s="33">
        <f>IFERROR(VLOOKUP($B75,[2]평가!$B:$Z,MATCH(LEFT(K$2,2),[2]평가!$7:$7,0)-1,FALSE),"")</f>
        <v>0</v>
      </c>
      <c r="L75" s="36">
        <f>IFERROR(VLOOKUP($B75,[2]평가!$B:$Z,MATCH(LEFT(L$2,2),[2]평가!$7:$7,0)-1,FALSE),"")</f>
        <v>60</v>
      </c>
      <c r="M75" s="39">
        <f>IFERROR(VLOOKUP($B75,[2]평가!$B:$Z,MATCH(LEFT(M$2,2),[2]평가!$7:$7,0)-1,FALSE),"")</f>
        <v>197</v>
      </c>
      <c r="N75" s="33">
        <f>IFERROR(VLOOKUP($B75,[3]평가!$B:$Z,MATCH(LEFT(N$2,2),[3]평가!$7:$7,0)-1,FALSE),"")</f>
        <v>0</v>
      </c>
      <c r="O75" s="36">
        <f>IFERROR(VLOOKUP($B75,[3]평가!$B:$Z,MATCH(LEFT(O$2,2),[3]평가!$7:$7,0)-1,FALSE),"")</f>
        <v>85</v>
      </c>
      <c r="P75" s="39">
        <f>IFERROR(VLOOKUP($B75,[3]평가!$B:$Z,MATCH(LEFT(P$2,2),[3]평가!$7:$7,0)-1,FALSE),"")</f>
        <v>35</v>
      </c>
      <c r="Q75" s="33">
        <f>IFERROR(VLOOKUP($B75,[4]평가!$B:$Z,MATCH(LEFT(Q$2,2),[4]평가!$7:$7,0)-1,FALSE),"")</f>
        <v>0</v>
      </c>
      <c r="R75" s="36">
        <f>IFERROR(VLOOKUP($B75,[4]평가!$B:$Z,MATCH(LEFT(R$2,2),[4]평가!$7:$7,0)-1,FALSE),"")</f>
        <v>85</v>
      </c>
      <c r="S75" s="39">
        <f>IFERROR(VLOOKUP($B75,[4]평가!$B:$Z,MATCH(LEFT(S$2,2),[4]평가!$7:$7,0)-1,FALSE),"")</f>
        <v>37</v>
      </c>
      <c r="T75" s="33">
        <f>IFERROR(VLOOKUP($B75,[5]평가!$B:$Z,MATCH(LEFT(T$2,2),[5]평가!$7:$7,0)-1,FALSE),"")</f>
        <v>0</v>
      </c>
      <c r="U75" s="36">
        <f>IFERROR(VLOOKUP($B75,[5]평가!$B:$Z,MATCH(LEFT(U$2,2),[5]평가!$7:$7,0)-1,FALSE),"")</f>
        <v>74</v>
      </c>
      <c r="V75" s="39">
        <f>IFERROR(VLOOKUP($B75,[5]평가!$B:$Z,MATCH(LEFT(V$2,2),[5]평가!$7:$7,0)-1,FALSE),"")</f>
        <v>123</v>
      </c>
      <c r="W75" s="33">
        <f>IFERROR(VLOOKUP($B75,대상!$B:$AD,MATCH(W$2,대상!$1:$1,0)-1,FALSE),"")</f>
        <v>0</v>
      </c>
      <c r="X75" s="20">
        <f>IF(ISBLANK(B75),"",T$1-COUNTIF(H75:V75,"회피"))</f>
        <v>5</v>
      </c>
      <c r="Y75" s="21">
        <f>IF($T$1=X75,(SUM(I75,L75,O75,R75,U75)-MIN(I75,L75,O75,R75,U75)-MAX(I75,L75,O75,R75,U75))/($T$1-2),SUM(I75,L75,O75,R75,U75/X75))</f>
        <v>77.333333333333329</v>
      </c>
      <c r="Z75" s="40">
        <f>IFERROR(VLOOKUP($B75,대상!$B:$AD,MATCH(Z$2,대상!$1:$1,0)-1,FALSE),0)</f>
        <v>0</v>
      </c>
      <c r="AA75" s="41">
        <f>IFERROR(IF(W75="면제","100"+Z75,Y75+Z75),"")</f>
        <v>77.333333333333329</v>
      </c>
      <c r="AB75" s="35" t="str">
        <f>IF(OR(W75="면제",N(Y75)=0),"",IF(AA75&lt;60,"과락",""))</f>
        <v/>
      </c>
      <c r="AC75" s="54">
        <f>IF(N(AA75)=0,"",RANK(AA75,AA$3:AA$202))</f>
        <v>71</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①경쟁기술대비 차별화 성능확보에 디한 객관적 평가확보와 초기시장진입전략 고도화 요망됨. _x000D_②필요성에 대해서는 공감하는 바이나, 기술적인 특장점 등 보유 기술력에 대해나 차별성이나 경쟁력이 다소 낮아 보임. 기술적인 개발 로드맵과 매출 확보 방안에 대한 실현가능성 높은 전략 제시 필요 _x000D_③시장진입대상과 수익구조가 비교적 명확하게 제시되었음.
사업추진계획의 완성도가 양호함. _x000D_④대표자의 역량이 뛰어나고 기술력은 입증되나 구현제품에 대한 상세성이 부족하고 시장의 대중성보다 명품 브랜드에 국한된 상품성이 높게 보여지며 BM수익성에 대한 정교한 수익계산이 필요해보임 _x000D_⑤대표자의 관련 경험과 전문성은 일정 부분 확인됨. 다만 매출 발생 경로와 시장 진입에 대한 구성은 다소 구체성이 부족해 보임.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38</v>
      </c>
      <c r="B76" s="2">
        <v>20426088</v>
      </c>
      <c r="C76" s="38" t="str">
        <f>IFERROR(VLOOKUP($B76,대상!$B:$AC,MATCH(C$2,대상!$1:$1,0)-1,FALSE),"")</f>
        <v>지역기반</v>
      </c>
      <c r="D76" s="38" t="str">
        <f>IFERROR(VLOOKUP($B76,대상!$B:$AC,MATCH(D$2,대상!$1:$1,0)-1,FALSE),"")</f>
        <v>조동현</v>
      </c>
      <c r="E76" s="36" t="str">
        <f>IFERROR(VLOOKUP($B76,대상!$B:$AC,MATCH(E$2,대상!$1:$1,0)-1,FALSE),"")</f>
        <v>정보ㆍ통신3</v>
      </c>
      <c r="F76" s="38" t="str">
        <f>IFERROR(VLOOKUP($B76,대상!$B:$AC,MATCH(F$2,대상!$1:$1,0)-1,FALSE),"")</f>
        <v>팬덤 참여형 Multi-modal AI 아이돌 서바이벌 스트리밍 플랫폼 “ERROR404”</v>
      </c>
      <c r="G76" s="38" t="str">
        <f>IFERROR(VLOOKUP($B76,대상!$B:$AC,MATCH(G$2,대상!$1:$1,0)-1,FALSE),"")</f>
        <v/>
      </c>
      <c r="H76" s="33">
        <f>IFERROR(VLOOKUP($B76,[1]평가!$B:$Z,MATCH(LEFT(H$2,2),[1]평가!$7:$7,0)-1,FALSE),"")</f>
        <v>0</v>
      </c>
      <c r="I76" s="36">
        <f>IFERROR(VLOOKUP($B76,[1]평가!$B:$Z,MATCH(LEFT(I$2,2),[1]평가!$7:$7,0)-1,FALSE),"")</f>
        <v>84</v>
      </c>
      <c r="J76" s="36">
        <f>IFERROR(VLOOKUP($B76,[1]평가!$B:$Z,MATCH(LEFT(J$2,2),[1]평가!$7:$7,0)-1,FALSE),"")</f>
        <v>21</v>
      </c>
      <c r="K76" s="33">
        <f>IFERROR(VLOOKUP($B76,[2]평가!$B:$Z,MATCH(LEFT(K$2,2),[2]평가!$7:$7,0)-1,FALSE),"")</f>
        <v>0</v>
      </c>
      <c r="L76" s="36">
        <f>IFERROR(VLOOKUP($B76,[2]평가!$B:$Z,MATCH(LEFT(L$2,2),[2]평가!$7:$7,0)-1,FALSE),"")</f>
        <v>74</v>
      </c>
      <c r="M76" s="39">
        <f>IFERROR(VLOOKUP($B76,[2]평가!$B:$Z,MATCH(LEFT(M$2,2),[2]평가!$7:$7,0)-1,FALSE),"")</f>
        <v>88</v>
      </c>
      <c r="N76" s="33">
        <f>IFERROR(VLOOKUP($B76,[3]평가!$B:$Z,MATCH(LEFT(N$2,2),[3]평가!$7:$7,0)-1,FALSE),"")</f>
        <v>0</v>
      </c>
      <c r="O76" s="36">
        <f>IFERROR(VLOOKUP($B76,[3]평가!$B:$Z,MATCH(LEFT(O$2,2),[3]평가!$7:$7,0)-1,FALSE),"")</f>
        <v>79</v>
      </c>
      <c r="P76" s="39">
        <f>IFERROR(VLOOKUP($B76,[3]평가!$B:$Z,MATCH(LEFT(P$2,2),[3]평가!$7:$7,0)-1,FALSE),"")</f>
        <v>61</v>
      </c>
      <c r="Q76" s="33">
        <f>IFERROR(VLOOKUP($B76,[4]평가!$B:$Z,MATCH(LEFT(Q$2,2),[4]평가!$7:$7,0)-1,FALSE),"")</f>
        <v>0</v>
      </c>
      <c r="R76" s="36">
        <f>IFERROR(VLOOKUP($B76,[4]평가!$B:$Z,MATCH(LEFT(R$2,2),[4]평가!$7:$7,0)-1,FALSE),"")</f>
        <v>64</v>
      </c>
      <c r="S76" s="39">
        <f>IFERROR(VLOOKUP($B76,[4]평가!$B:$Z,MATCH(LEFT(S$2,2),[4]평가!$7:$7,0)-1,FALSE),"")</f>
        <v>178</v>
      </c>
      <c r="T76" s="33">
        <f>IFERROR(VLOOKUP($B76,[5]평가!$B:$Z,MATCH(LEFT(T$2,2),[5]평가!$7:$7,0)-1,FALSE),"")</f>
        <v>0</v>
      </c>
      <c r="U76" s="36">
        <f>IFERROR(VLOOKUP($B76,[5]평가!$B:$Z,MATCH(LEFT(U$2,2),[5]평가!$7:$7,0)-1,FALSE),"")</f>
        <v>79</v>
      </c>
      <c r="V76" s="39">
        <f>IFERROR(VLOOKUP($B76,[5]평가!$B:$Z,MATCH(LEFT(V$2,2),[5]평가!$7:$7,0)-1,FALSE),"")</f>
        <v>70</v>
      </c>
      <c r="W76" s="33">
        <f>IFERROR(VLOOKUP($B76,대상!$B:$AD,MATCH(W$2,대상!$1:$1,0)-1,FALSE),"")</f>
        <v>0</v>
      </c>
      <c r="X76" s="20">
        <f>IF(ISBLANK(B76),"",T$1-COUNTIF(H76:V76,"회피"))</f>
        <v>5</v>
      </c>
      <c r="Y76" s="21">
        <f>IF($T$1=X76,(SUM(I76,L76,O76,R76,U76)-MIN(I76,L76,O76,R76,U76)-MAX(I76,L76,O76,R76,U76))/($T$1-2),SUM(I76,L76,O76,R76,U76/X76))</f>
        <v>77.333333333333329</v>
      </c>
      <c r="Z76" s="40">
        <f>IFERROR(VLOOKUP($B76,대상!$B:$AD,MATCH(Z$2,대상!$1:$1,0)-1,FALSE),0)</f>
        <v>0</v>
      </c>
      <c r="AA76" s="41">
        <f>IFERROR(IF(W76="면제","100"+Z76,Y76+Z76),"")</f>
        <v>77.333333333333329</v>
      </c>
      <c r="AB76" s="35" t="str">
        <f>IF(OR(W76="면제",N(Y76)=0),"",IF(AA76&lt;60,"과락",""))</f>
        <v/>
      </c>
      <c r="AC76" s="54">
        <f>IF(N(AA76)=0,"",RANK(AA76,AA$3:AA$202))</f>
        <v>71</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72</v>
      </c>
      <c r="B77" s="2">
        <v>20402837</v>
      </c>
      <c r="C77" s="38" t="str">
        <f>IFERROR(VLOOKUP($B77,대상!$B:$AC,MATCH(C$2,대상!$1:$1,0)-1,FALSE),"")</f>
        <v>지역기반</v>
      </c>
      <c r="D77" s="38" t="str">
        <f>IFERROR(VLOOKUP($B77,대상!$B:$AC,MATCH(D$2,대상!$1:$1,0)-1,FALSE),"")</f>
        <v>박상현</v>
      </c>
      <c r="E77" s="36" t="str">
        <f>IFERROR(VLOOKUP($B77,대상!$B:$AC,MATCH(E$2,대상!$1:$1,0)-1,FALSE),"")</f>
        <v>정보ㆍ통신3</v>
      </c>
      <c r="F77" s="38" t="str">
        <f>IFERROR(VLOOKUP($B77,대상!$B:$AC,MATCH(F$2,대상!$1:$1,0)-1,FALSE),"")</f>
        <v>1,024만 시니어(만 65세 이상)를 위한 라이프(병원 동행, 스마트 디바이스 학습 등)개선 어플리케이션</v>
      </c>
      <c r="G77" s="38" t="str">
        <f>IFERROR(VLOOKUP($B77,대상!$B:$AC,MATCH(G$2,대상!$1:$1,0)-1,FALSE),"")</f>
        <v/>
      </c>
      <c r="H77" s="33">
        <f>IFERROR(VLOOKUP($B77,[1]평가!$B:$Z,MATCH(LEFT(H$2,2),[1]평가!$7:$7,0)-1,FALSE),"")</f>
        <v>0</v>
      </c>
      <c r="I77" s="36">
        <f>IFERROR(VLOOKUP($B77,[1]평가!$B:$Z,MATCH(LEFT(I$2,2),[1]평가!$7:$7,0)-1,FALSE),"")</f>
        <v>67</v>
      </c>
      <c r="J77" s="36">
        <f>IFERROR(VLOOKUP($B77,[1]평가!$B:$Z,MATCH(LEFT(J$2,2),[1]평가!$7:$7,0)-1,FALSE),"")</f>
        <v>166</v>
      </c>
      <c r="K77" s="33">
        <f>IFERROR(VLOOKUP($B77,[2]평가!$B:$Z,MATCH(LEFT(K$2,2),[2]평가!$7:$7,0)-1,FALSE),"")</f>
        <v>0</v>
      </c>
      <c r="L77" s="36">
        <f>IFERROR(VLOOKUP($B77,[2]평가!$B:$Z,MATCH(LEFT(L$2,2),[2]평가!$7:$7,0)-1,FALSE),"")</f>
        <v>72</v>
      </c>
      <c r="M77" s="39">
        <f>IFERROR(VLOOKUP($B77,[2]평가!$B:$Z,MATCH(LEFT(M$2,2),[2]평가!$7:$7,0)-1,FALSE),"")</f>
        <v>102</v>
      </c>
      <c r="N77" s="33">
        <f>IFERROR(VLOOKUP($B77,[3]평가!$B:$Z,MATCH(LEFT(N$2,2),[3]평가!$7:$7,0)-1,FALSE),"")</f>
        <v>0</v>
      </c>
      <c r="O77" s="36">
        <f>IFERROR(VLOOKUP($B77,[3]평가!$B:$Z,MATCH(LEFT(O$2,2),[3]평가!$7:$7,0)-1,FALSE),"")</f>
        <v>76</v>
      </c>
      <c r="P77" s="39">
        <f>IFERROR(VLOOKUP($B77,[3]평가!$B:$Z,MATCH(LEFT(P$2,2),[3]평가!$7:$7,0)-1,FALSE),"")</f>
        <v>133</v>
      </c>
      <c r="Q77" s="33">
        <f>IFERROR(VLOOKUP($B77,[4]평가!$B:$Z,MATCH(LEFT(Q$2,2),[4]평가!$7:$7,0)-1,FALSE),"")</f>
        <v>0</v>
      </c>
      <c r="R77" s="36">
        <f>IFERROR(VLOOKUP($B77,[4]평가!$B:$Z,MATCH(LEFT(R$2,2),[4]평가!$7:$7,0)-1,FALSE),"")</f>
        <v>84</v>
      </c>
      <c r="S77" s="39">
        <f>IFERROR(VLOOKUP($B77,[4]평가!$B:$Z,MATCH(LEFT(S$2,2),[4]평가!$7:$7,0)-1,FALSE),"")</f>
        <v>44</v>
      </c>
      <c r="T77" s="33">
        <f>IFERROR(VLOOKUP($B77,[5]평가!$B:$Z,MATCH(LEFT(T$2,2),[5]평가!$7:$7,0)-1,FALSE),"")</f>
        <v>0</v>
      </c>
      <c r="U77" s="36">
        <f>IFERROR(VLOOKUP($B77,[5]평가!$B:$Z,MATCH(LEFT(U$2,2),[5]평가!$7:$7,0)-1,FALSE),"")</f>
        <v>86</v>
      </c>
      <c r="V77" s="39">
        <f>IFERROR(VLOOKUP($B77,[5]평가!$B:$Z,MATCH(LEFT(V$2,2),[5]평가!$7:$7,0)-1,FALSE),"")</f>
        <v>20</v>
      </c>
      <c r="W77" s="33">
        <f>IFERROR(VLOOKUP($B77,대상!$B:$AD,MATCH(W$2,대상!$1:$1,0)-1,FALSE),"")</f>
        <v>0</v>
      </c>
      <c r="X77" s="20">
        <f>IF(ISBLANK(B77),"",T$1-COUNTIF(H77:V77,"회피"))</f>
        <v>5</v>
      </c>
      <c r="Y77" s="21">
        <f>IF($T$1=X77,(SUM(I77,L77,O77,R77,U77)-MIN(I77,L77,O77,R77,U77)-MAX(I77,L77,O77,R77,U77))/($T$1-2),SUM(I77,L77,O77,R77,U77/X77))</f>
        <v>77.333333333333329</v>
      </c>
      <c r="Z77" s="40">
        <f>IFERROR(VLOOKUP($B77,대상!$B:$AD,MATCH(Z$2,대상!$1:$1,0)-1,FALSE),0)</f>
        <v>0</v>
      </c>
      <c r="AA77" s="41">
        <f>IFERROR(IF(W77="면제","100"+Z77,Y77+Z77),"")</f>
        <v>77.333333333333329</v>
      </c>
      <c r="AB77" s="35" t="str">
        <f>IF(OR(W77="면제",N(Y77)=0),"",IF(AA77&lt;60,"과락",""))</f>
        <v/>
      </c>
      <c r="AC77" s="54">
        <f>IF(N(AA77)=0,"",RANK(AA77,AA$3:AA$202))</f>
        <v>71</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①시장의 수요와 현장 니즈의 변화를 반영한 초기고객 및 시장진입전략 구체화 필요함 _x000D_②기존 플레이어들의 사업성 및 제공 서비스를 면밀히 분석하여 우리기업만의 차별화된 특장점을 만드는 것이 가장 중요한 포인트로 보여짐.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시니어 생활 밀착 예약 서비스 기획단계이며 특화부분, 기술력 입증 평가하기 위한 경쟁자분석과 벤치마킹이 필요하지만 없음, 3자 매칭 오작교 모델의 안심, 편의 서비스로 세대문제의 해결이 될지 심화가 될지 플랫폼에서 문제 시 해결 방안도 고민해야 되는 구조적 갈등이 내제되어 있음 _x000D_⑤전반적으로 추진 계획이 양호한 것으로 보임. 다만 경쟁 제품에 대한 차별화 요소가 다소 부족해 보임. 협약 기간내 3명을 채용 예정을 두고 있음.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78</v>
      </c>
      <c r="B78" s="2">
        <v>20409745</v>
      </c>
      <c r="C78" s="38" t="str">
        <f>IFERROR(VLOOKUP($B78,대상!$B:$AC,MATCH(C$2,대상!$1:$1,0)-1,FALSE),"")</f>
        <v>지역기반</v>
      </c>
      <c r="D78" s="38" t="str">
        <f>IFERROR(VLOOKUP($B78,대상!$B:$AC,MATCH(D$2,대상!$1:$1,0)-1,FALSE),"")</f>
        <v>김진숙</v>
      </c>
      <c r="E78" s="36" t="str">
        <f>IFERROR(VLOOKUP($B78,대상!$B:$AC,MATCH(E$2,대상!$1:$1,0)-1,FALSE),"")</f>
        <v>정보ㆍ통신3</v>
      </c>
      <c r="F78" s="38" t="str">
        <f>IFERROR(VLOOKUP($B78,대상!$B:$AC,MATCH(F$2,대상!$1:$1,0)-1,FALSE),"")</f>
        <v>[K-TOUR] 지자체·기업용 공공/현장데이터 기반 테마지도 자동생성 구독형(SaaS) 플랫폼</v>
      </c>
      <c r="G78" s="38" t="str">
        <f>IFERROR(VLOOKUP($B78,대상!$B:$AC,MATCH(G$2,대상!$1:$1,0)-1,FALSE),"")</f>
        <v/>
      </c>
      <c r="H78" s="33">
        <f>IFERROR(VLOOKUP($B78,[1]평가!$B:$Z,MATCH(LEFT(H$2,2),[1]평가!$7:$7,0)-1,FALSE),"")</f>
        <v>0</v>
      </c>
      <c r="I78" s="36">
        <f>IFERROR(VLOOKUP($B78,[1]평가!$B:$Z,MATCH(LEFT(I$2,2),[1]평가!$7:$7,0)-1,FALSE),"")</f>
        <v>73</v>
      </c>
      <c r="J78" s="36">
        <f>IFERROR(VLOOKUP($B78,[1]평가!$B:$Z,MATCH(LEFT(J$2,2),[1]평가!$7:$7,0)-1,FALSE),"")</f>
        <v>70</v>
      </c>
      <c r="K78" s="33">
        <f>IFERROR(VLOOKUP($B78,[2]평가!$B:$Z,MATCH(LEFT(K$2,2),[2]평가!$7:$7,0)-1,FALSE),"")</f>
        <v>0</v>
      </c>
      <c r="L78" s="36">
        <f>IFERROR(VLOOKUP($B78,[2]평가!$B:$Z,MATCH(LEFT(L$2,2),[2]평가!$7:$7,0)-1,FALSE),"")</f>
        <v>87</v>
      </c>
      <c r="M78" s="39">
        <f>IFERROR(VLOOKUP($B78,[2]평가!$B:$Z,MATCH(LEFT(M$2,2),[2]평가!$7:$7,0)-1,FALSE),"")</f>
        <v>12</v>
      </c>
      <c r="N78" s="33">
        <f>IFERROR(VLOOKUP($B78,[3]평가!$B:$Z,MATCH(LEFT(N$2,2),[3]평가!$7:$7,0)-1,FALSE),"")</f>
        <v>0</v>
      </c>
      <c r="O78" s="36">
        <f>IFERROR(VLOOKUP($B78,[3]평가!$B:$Z,MATCH(LEFT(O$2,2),[3]평가!$7:$7,0)-1,FALSE),"")</f>
        <v>78</v>
      </c>
      <c r="P78" s="39">
        <f>IFERROR(VLOOKUP($B78,[3]평가!$B:$Z,MATCH(LEFT(P$2,2),[3]평가!$7:$7,0)-1,FALSE),"")</f>
        <v>114</v>
      </c>
      <c r="Q78" s="33">
        <f>IFERROR(VLOOKUP($B78,[4]평가!$B:$Z,MATCH(LEFT(Q$2,2),[4]평가!$7:$7,0)-1,FALSE),"")</f>
        <v>0</v>
      </c>
      <c r="R78" s="36">
        <f>IFERROR(VLOOKUP($B78,[4]평가!$B:$Z,MATCH(LEFT(R$2,2),[4]평가!$7:$7,0)-1,FALSE),"")</f>
        <v>66</v>
      </c>
      <c r="S78" s="39">
        <f>IFERROR(VLOOKUP($B78,[4]평가!$B:$Z,MATCH(LEFT(S$2,2),[4]평가!$7:$7,0)-1,FALSE),"")</f>
        <v>167</v>
      </c>
      <c r="T78" s="33">
        <f>IFERROR(VLOOKUP($B78,[5]평가!$B:$Z,MATCH(LEFT(T$2,2),[5]평가!$7:$7,0)-1,FALSE),"")</f>
        <v>0</v>
      </c>
      <c r="U78" s="36">
        <f>IFERROR(VLOOKUP($B78,[5]평가!$B:$Z,MATCH(LEFT(U$2,2),[5]평가!$7:$7,0)-1,FALSE),"")</f>
        <v>81</v>
      </c>
      <c r="V78" s="39">
        <f>IFERROR(VLOOKUP($B78,[5]평가!$B:$Z,MATCH(LEFT(V$2,2),[5]평가!$7:$7,0)-1,FALSE),"")</f>
        <v>49</v>
      </c>
      <c r="W78" s="33">
        <f>IFERROR(VLOOKUP($B78,대상!$B:$AD,MATCH(W$2,대상!$1:$1,0)-1,FALSE),"")</f>
        <v>0</v>
      </c>
      <c r="X78" s="20">
        <f>IF(ISBLANK(B78),"",T$1-COUNTIF(H78:V78,"회피"))</f>
        <v>5</v>
      </c>
      <c r="Y78" s="21">
        <f>IF($T$1=X78,(SUM(I78,L78,O78,R78,U78)-MIN(I78,L78,O78,R78,U78)-MAX(I78,L78,O78,R78,U78))/($T$1-2),SUM(I78,L78,O78,R78,U78/X78))</f>
        <v>77.333333333333329</v>
      </c>
      <c r="Z78" s="40">
        <f>IFERROR(VLOOKUP($B78,대상!$B:$AD,MATCH(Z$2,대상!$1:$1,0)-1,FALSE),0)</f>
        <v>0</v>
      </c>
      <c r="AA78" s="41">
        <f>IFERROR(IF(W78="면제","100"+Z78,Y78+Z78),"")</f>
        <v>77.333333333333329</v>
      </c>
      <c r="AB78" s="35" t="str">
        <f>IF(OR(W78="면제",N(Y78)=0),"",IF(AA78&lt;60,"과락",""))</f>
        <v/>
      </c>
      <c r="AC78" s="54">
        <f>IF(N(AA78)=0,"",RANK(AA78,AA$3:AA$202))</f>
        <v>71</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①초기고객과 시장을 명확히하고 시장진입위한 구체화된 마케팅전략 수립 필요함 _x000D_②공공데이터 활용 전략이 우수하고, 실현가능성 높아 보임. 우리 서비스에 대한 이해도를 높일 수 있는 자료들이 보다 추가되면 좋을 것임. 또한 수익성에 대한 고민은 지속적으로 필요해 보임 _x000D_③아이템의 개발 배경과 목표 시장이 명확하게 설정되어 사업의 전반적인 방향성은 적정하게 판단됨. 다만, 유사한 성격의 플랫폼이 이미 다수 존재하므로, 기존 서비스와 차별화되는 독보적인 경쟁 우위 확보가 필요함.  _x000D_④공공데이터 기반 테마지도 자동생성, 근거리통신 현장방문데이터 수집분석 시스템의 기획단계이며 특화부분, 기술력 입증 평가하기 위한 경쟁자분석과 벤치마킹이 없음 수익에 대한 구체적 보완이 필요함, 현재도 관광지도나 루트를 만들어주는 기존 시스템들이 있는데 선행조사의 미흡함과 기존 시스템과 융복합, 연계의 확장성에 대한 고민이 필요함 _x000D_⑤창업아이템의 대한 활용방안과 외부 네트워크 현황에 대한 내용이 구체적으로 기술되어 있음. 협약기간내 3명의 채용계획을 가지고 있음.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118</v>
      </c>
      <c r="B79" s="2">
        <v>20407210</v>
      </c>
      <c r="C79" s="38" t="str">
        <f>IFERROR(VLOOKUP($B79,대상!$B:$AC,MATCH(C$2,대상!$1:$1,0)-1,FALSE),"")</f>
        <v>지역기반</v>
      </c>
      <c r="D79" s="38" t="str">
        <f>IFERROR(VLOOKUP($B79,대상!$B:$AC,MATCH(D$2,대상!$1:$1,0)-1,FALSE),"")</f>
        <v>윤성민</v>
      </c>
      <c r="E79" s="36" t="str">
        <f>IFERROR(VLOOKUP($B79,대상!$B:$AC,MATCH(E$2,대상!$1:$1,0)-1,FALSE),"")</f>
        <v>정보ㆍ통신3</v>
      </c>
      <c r="F79" s="38" t="str">
        <f>IFERROR(VLOOKUP($B79,대상!$B:$AC,MATCH(F$2,대상!$1:$1,0)-1,FALSE),"")</f>
        <v>유아 발화(음성)·표준화 문진 결합 AI 재문진 기반 조기 선별(스크리닝) 기술 개발</v>
      </c>
      <c r="G79" s="38" t="str">
        <f>IFERROR(VLOOKUP($B79,대상!$B:$AC,MATCH(G$2,대상!$1:$1,0)-1,FALSE),"")</f>
        <v/>
      </c>
      <c r="H79" s="33">
        <f>IFERROR(VLOOKUP($B79,[1]평가!$B:$Z,MATCH(LEFT(H$2,2),[1]평가!$7:$7,0)-1,FALSE),"")</f>
        <v>0</v>
      </c>
      <c r="I79" s="36">
        <f>IFERROR(VLOOKUP($B79,[1]평가!$B:$Z,MATCH(LEFT(I$2,2),[1]평가!$7:$7,0)-1,FALSE),"")</f>
        <v>73</v>
      </c>
      <c r="J79" s="36">
        <f>IFERROR(VLOOKUP($B79,[1]평가!$B:$Z,MATCH(LEFT(J$2,2),[1]평가!$7:$7,0)-1,FALSE),"")</f>
        <v>70</v>
      </c>
      <c r="K79" s="33">
        <f>IFERROR(VLOOKUP($B79,[2]평가!$B:$Z,MATCH(LEFT(K$2,2),[2]평가!$7:$7,0)-1,FALSE),"")</f>
        <v>0</v>
      </c>
      <c r="L79" s="36">
        <f>IFERROR(VLOOKUP($B79,[2]평가!$B:$Z,MATCH(LEFT(L$2,2),[2]평가!$7:$7,0)-1,FALSE),"")</f>
        <v>72</v>
      </c>
      <c r="M79" s="39">
        <f>IFERROR(VLOOKUP($B79,[2]평가!$B:$Z,MATCH(LEFT(M$2,2),[2]평가!$7:$7,0)-1,FALSE),"")</f>
        <v>102</v>
      </c>
      <c r="N79" s="33">
        <f>IFERROR(VLOOKUP($B79,[3]평가!$B:$Z,MATCH(LEFT(N$2,2),[3]평가!$7:$7,0)-1,FALSE),"")</f>
        <v>0</v>
      </c>
      <c r="O79" s="36">
        <f>IFERROR(VLOOKUP($B79,[3]평가!$B:$Z,MATCH(LEFT(O$2,2),[3]평가!$7:$7,0)-1,FALSE),"")</f>
        <v>83</v>
      </c>
      <c r="P79" s="39">
        <f>IFERROR(VLOOKUP($B79,[3]평가!$B:$Z,MATCH(LEFT(P$2,2),[3]평가!$7:$7,0)-1,FALSE),"")</f>
        <v>49</v>
      </c>
      <c r="Q79" s="33">
        <f>IFERROR(VLOOKUP($B79,[4]평가!$B:$Z,MATCH(LEFT(Q$2,2),[4]평가!$7:$7,0)-1,FALSE),"")</f>
        <v>0</v>
      </c>
      <c r="R79" s="36">
        <f>IFERROR(VLOOKUP($B79,[4]평가!$B:$Z,MATCH(LEFT(R$2,2),[4]평가!$7:$7,0)-1,FALSE),"")</f>
        <v>83</v>
      </c>
      <c r="S79" s="39">
        <f>IFERROR(VLOOKUP($B79,[4]평가!$B:$Z,MATCH(LEFT(S$2,2),[4]평가!$7:$7,0)-1,FALSE),"")</f>
        <v>50</v>
      </c>
      <c r="T79" s="33">
        <f>IFERROR(VLOOKUP($B79,[5]평가!$B:$Z,MATCH(LEFT(T$2,2),[5]평가!$7:$7,0)-1,FALSE),"")</f>
        <v>0</v>
      </c>
      <c r="U79" s="36">
        <f>IFERROR(VLOOKUP($B79,[5]평가!$B:$Z,MATCH(LEFT(U$2,2),[5]평가!$7:$7,0)-1,FALSE),"")</f>
        <v>76</v>
      </c>
      <c r="V79" s="39">
        <f>IFERROR(VLOOKUP($B79,[5]평가!$B:$Z,MATCH(LEFT(V$2,2),[5]평가!$7:$7,0)-1,FALSE),"")</f>
        <v>101</v>
      </c>
      <c r="W79" s="33">
        <f>IFERROR(VLOOKUP($B79,대상!$B:$AD,MATCH(W$2,대상!$1:$1,0)-1,FALSE),"")</f>
        <v>0</v>
      </c>
      <c r="X79" s="20">
        <f>IF(ISBLANK(B79),"",T$1-COUNTIF(H79:V79,"회피"))</f>
        <v>5</v>
      </c>
      <c r="Y79" s="21">
        <f>IF($T$1=X79,(SUM(I79,L79,O79,R79,U79)-MIN(I79,L79,O79,R79,U79)-MAX(I79,L79,O79,R79,U79))/($T$1-2),SUM(I79,L79,O79,R79,U79/X79))</f>
        <v>77.333333333333329</v>
      </c>
      <c r="Z79" s="40">
        <f>IFERROR(VLOOKUP($B79,대상!$B:$AD,MATCH(Z$2,대상!$1:$1,0)-1,FALSE),0)</f>
        <v>0</v>
      </c>
      <c r="AA79" s="41">
        <f>IFERROR(IF(W79="면제","100"+Z79,Y79+Z79),"")</f>
        <v>77.333333333333329</v>
      </c>
      <c r="AB79" s="35" t="str">
        <f>IF(OR(W79="면제",N(Y79)=0),"",IF(AA79&lt;60,"과락",""))</f>
        <v/>
      </c>
      <c r="AC79" s="54">
        <f>IF(N(AA79)=0,"",RANK(AA79,AA$3:AA$202))</f>
        <v>71</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①초기고객 및 시장진입위한 구체적 마케팅 방안 수립 및 초기고객에 대한 명확한 정의와 수익화 모델에 대한 추가 보완이 요구됨. IR게획 구체화 요망 _x000D_②유아 정서발달장애 등 해당 시장에서 필요한 아이템으로 향후 시장확대 가능성도 높은 분야임. 현재 이분야를 선점하고 있는 업체는 크게 없는 상황으로 보유 인프라와 전문성을 바탕으로 적절한 시점에 추진하는 것으로 보임. 개발 이후 초기 시장 진입은 가능해 보이나 레퍼런스 확보를 통한 실질적인 성과들을 많이 보여주는 것이 필요해 보임 _x000D_③아이템의 개발 배경과 목표 시장이 명확하게 설정되어 사업의 전반적인 방향성은 
적정하게 판단됨. 다만, 이 시장은 많지는 않지만, 매우 고도화된 소수 기업'들이 선점하고 있는 시장임. 경쟁 서비스와 차별화되는 독보적인 경쟁 우위 확보가 필요함. _x000D_④유아 발화 표준화 문진 결합 AI재문진 기반 조기 선별 기술 개발 기획단계이며 특화부분, 기술력 입증 평가하기 위한 경쟁자분석과 벤치마킹이 부족하며 수익에 대한 구체적 보완이 필요함, 유아상품 유통에 대한 내용이 포함되어 연결성이 떨어지고 혼란을 야기함, 두가지 사업의 연결성 보완이 필요함 _x000D_⑤시장 진입 대상과 수익구조가 비교적 명확하게 제시되었음. 다만 사업화를 위한 차별화 전략의 구체성은 다소 부족해 보임.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14</v>
      </c>
      <c r="B80" s="2">
        <v>20423959</v>
      </c>
      <c r="C80" s="38" t="str">
        <f>IFERROR(VLOOKUP($B80,대상!$B:$AC,MATCH(C$2,대상!$1:$1,0)-1,FALSE),"")</f>
        <v>지역기반</v>
      </c>
      <c r="D80" s="38" t="str">
        <f>IFERROR(VLOOKUP($B80,대상!$B:$AC,MATCH(D$2,대상!$1:$1,0)-1,FALSE),"")</f>
        <v>임수영</v>
      </c>
      <c r="E80" s="36" t="str">
        <f>IFERROR(VLOOKUP($B80,대상!$B:$AC,MATCH(E$2,대상!$1:$1,0)-1,FALSE),"")</f>
        <v>정보ㆍ통신3</v>
      </c>
      <c r="F80" s="38" t="str">
        <f>IFERROR(VLOOKUP($B80,대상!$B:$AC,MATCH(F$2,대상!$1:$1,0)-1,FALSE),"")</f>
        <v>AI와 블록체인 기반, 개인 발주 소규모 건설공사 통합 관리 디지털 플랫폼:  지음(ZIUM)</v>
      </c>
      <c r="G80" s="38" t="str">
        <f>IFERROR(VLOOKUP($B80,대상!$B:$AC,MATCH(G$2,대상!$1:$1,0)-1,FALSE),"")</f>
        <v/>
      </c>
      <c r="H80" s="33">
        <f>IFERROR(VLOOKUP($B80,[1]평가!$B:$Z,MATCH(LEFT(H$2,2),[1]평가!$7:$7,0)-1,FALSE),"")</f>
        <v>0</v>
      </c>
      <c r="I80" s="36">
        <f>IFERROR(VLOOKUP($B80,[1]평가!$B:$Z,MATCH(LEFT(I$2,2),[1]평가!$7:$7,0)-1,FALSE),"")</f>
        <v>73</v>
      </c>
      <c r="J80" s="36">
        <f>IFERROR(VLOOKUP($B80,[1]평가!$B:$Z,MATCH(LEFT(J$2,2),[1]평가!$7:$7,0)-1,FALSE),"")</f>
        <v>70</v>
      </c>
      <c r="K80" s="33">
        <f>IFERROR(VLOOKUP($B80,[2]평가!$B:$Z,MATCH(LEFT(K$2,2),[2]평가!$7:$7,0)-1,FALSE),"")</f>
        <v>0</v>
      </c>
      <c r="L80" s="36">
        <f>IFERROR(VLOOKUP($B80,[2]평가!$B:$Z,MATCH(LEFT(L$2,2),[2]평가!$7:$7,0)-1,FALSE),"")</f>
        <v>65</v>
      </c>
      <c r="M80" s="39">
        <f>IFERROR(VLOOKUP($B80,[2]평가!$B:$Z,MATCH(LEFT(M$2,2),[2]평가!$7:$7,0)-1,FALSE),"")</f>
        <v>176</v>
      </c>
      <c r="N80" s="33">
        <f>IFERROR(VLOOKUP($B80,[3]평가!$B:$Z,MATCH(LEFT(N$2,2),[3]평가!$7:$7,0)-1,FALSE),"")</f>
        <v>0</v>
      </c>
      <c r="O80" s="36">
        <f>IFERROR(VLOOKUP($B80,[3]평가!$B:$Z,MATCH(LEFT(O$2,2),[3]평가!$7:$7,0)-1,FALSE),"")</f>
        <v>85</v>
      </c>
      <c r="P80" s="39">
        <f>IFERROR(VLOOKUP($B80,[3]평가!$B:$Z,MATCH(LEFT(P$2,2),[3]평가!$7:$7,0)-1,FALSE),"")</f>
        <v>35</v>
      </c>
      <c r="Q80" s="33">
        <f>IFERROR(VLOOKUP($B80,[4]평가!$B:$Z,MATCH(LEFT(Q$2,2),[4]평가!$7:$7,0)-1,FALSE),"")</f>
        <v>0</v>
      </c>
      <c r="R80" s="36">
        <f>IFERROR(VLOOKUP($B80,[4]평가!$B:$Z,MATCH(LEFT(R$2,2),[4]평가!$7:$7,0)-1,FALSE),"")</f>
        <v>84</v>
      </c>
      <c r="S80" s="39">
        <f>IFERROR(VLOOKUP($B80,[4]평가!$B:$Z,MATCH(LEFT(S$2,2),[4]평가!$7:$7,0)-1,FALSE),"")</f>
        <v>44</v>
      </c>
      <c r="T80" s="33">
        <f>IFERROR(VLOOKUP($B80,[5]평가!$B:$Z,MATCH(LEFT(T$2,2),[5]평가!$7:$7,0)-1,FALSE),"")</f>
        <v>0</v>
      </c>
      <c r="U80" s="36">
        <f>IFERROR(VLOOKUP($B80,[5]평가!$B:$Z,MATCH(LEFT(U$2,2),[5]평가!$7:$7,0)-1,FALSE),"")</f>
        <v>74</v>
      </c>
      <c r="V80" s="39">
        <f>IFERROR(VLOOKUP($B80,[5]평가!$B:$Z,MATCH(LEFT(V$2,2),[5]평가!$7:$7,0)-1,FALSE),"")</f>
        <v>123</v>
      </c>
      <c r="W80" s="33">
        <f>IFERROR(VLOOKUP($B80,대상!$B:$AD,MATCH(W$2,대상!$1:$1,0)-1,FALSE),"")</f>
        <v>0</v>
      </c>
      <c r="X80" s="20">
        <f>IF(ISBLANK(B80),"",T$1-COUNTIF(H80:V80,"회피"))</f>
        <v>5</v>
      </c>
      <c r="Y80" s="21">
        <f>IF($T$1=X80,(SUM(I80,L80,O80,R80,U80)-MIN(I80,L80,O80,R80,U80)-MAX(I80,L80,O80,R80,U80))/($T$1-2),SUM(I80,L80,O80,R80,U80/X80))</f>
        <v>77</v>
      </c>
      <c r="Z80" s="40">
        <f>IFERROR(VLOOKUP($B80,대상!$B:$AD,MATCH(Z$2,대상!$1:$1,0)-1,FALSE),0)</f>
        <v>0</v>
      </c>
      <c r="AA80" s="41">
        <f>IFERROR(IF(W80="면제","100"+Z80,Y80+Z80),"")</f>
        <v>77</v>
      </c>
      <c r="AB80" s="35" t="str">
        <f>IF(OR(W80="면제",N(Y80)=0),"",IF(AA80&lt;60,"과락",""))</f>
        <v/>
      </c>
      <c r="AC80" s="54">
        <f>IF(N(AA80)=0,"",RANK(AA80,AA$3:AA$202))</f>
        <v>78</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①스마트 건설의 주요 서비스로 인지됨. 시장의 니즈를 반영한 서비스제공 방향설정이 필요하고 이에따른 개발관현 구체적 로드맵이 수립필요 _x000D_②총 거래액 및 목표 매출을 중장기적으로 다소 공격적으로 잡을 필요가 있으며 이를 실현하기 위한 로드맵을 세세하게 구성하여 단계별 성장전략을 제시하면 좋음 _x000D_③창업아이템의 개발배경과 목적, 목표시장이 명확함.
그리고 사업계획의 방향성은 적절한것으로 판단됨. _x000D_④대표 및 구성원의 역량이 뛰어나지만 소프트웨어 구성인력이 예정으로 프로그램의 구체성이 떨어짐, 다만 경쟁자 분석 및 포지셔닝을 통한 시장에 대한 분석력이 높음 _x000D_⑤경쟁사 제품에 대한 분석을 제시히고 있으며 사업화를 위한 시장 진입에 대한 구체성이 다소 부족해 보임.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140</v>
      </c>
      <c r="B81" s="2">
        <v>20422353</v>
      </c>
      <c r="C81" s="38" t="str">
        <f>IFERROR(VLOOKUP($B81,대상!$B:$AC,MATCH(C$2,대상!$1:$1,0)-1,FALSE),"")</f>
        <v>지역기반</v>
      </c>
      <c r="D81" s="38" t="str">
        <f>IFERROR(VLOOKUP($B81,대상!$B:$AC,MATCH(D$2,대상!$1:$1,0)-1,FALSE),"")</f>
        <v>권우실</v>
      </c>
      <c r="E81" s="36" t="str">
        <f>IFERROR(VLOOKUP($B81,대상!$B:$AC,MATCH(E$2,대상!$1:$1,0)-1,FALSE),"")</f>
        <v>정보ㆍ통신3</v>
      </c>
      <c r="F81" s="38" t="str">
        <f>IFERROR(VLOOKUP($B81,대상!$B:$AC,MATCH(F$2,대상!$1:$1,0)-1,FALSE),"")</f>
        <v>Gov-fit : AI 기반 B2G 맞춤 제안서 자동화 SaaS</v>
      </c>
      <c r="G81" s="38" t="str">
        <f>IFERROR(VLOOKUP($B81,대상!$B:$AC,MATCH(G$2,대상!$1:$1,0)-1,FALSE),"")</f>
        <v/>
      </c>
      <c r="H81" s="33">
        <f>IFERROR(VLOOKUP($B81,[1]평가!$B:$Z,MATCH(LEFT(H$2,2),[1]평가!$7:$7,0)-1,FALSE),"")</f>
        <v>0</v>
      </c>
      <c r="I81" s="36">
        <f>IFERROR(VLOOKUP($B81,[1]평가!$B:$Z,MATCH(LEFT(I$2,2),[1]평가!$7:$7,0)-1,FALSE),"")</f>
        <v>73</v>
      </c>
      <c r="J81" s="36">
        <f>IFERROR(VLOOKUP($B81,[1]평가!$B:$Z,MATCH(LEFT(J$2,2),[1]평가!$7:$7,0)-1,FALSE),"")</f>
        <v>70</v>
      </c>
      <c r="K81" s="33">
        <f>IFERROR(VLOOKUP($B81,[2]평가!$B:$Z,MATCH(LEFT(K$2,2),[2]평가!$7:$7,0)-1,FALSE),"")</f>
        <v>0</v>
      </c>
      <c r="L81" s="36">
        <f>IFERROR(VLOOKUP($B81,[2]평가!$B:$Z,MATCH(LEFT(L$2,2),[2]평가!$7:$7,0)-1,FALSE),"")</f>
        <v>78</v>
      </c>
      <c r="M81" s="39">
        <f>IFERROR(VLOOKUP($B81,[2]평가!$B:$Z,MATCH(LEFT(M$2,2),[2]평가!$7:$7,0)-1,FALSE),"")</f>
        <v>62</v>
      </c>
      <c r="N81" s="33">
        <f>IFERROR(VLOOKUP($B81,[3]평가!$B:$Z,MATCH(LEFT(N$2,2),[3]평가!$7:$7,0)-1,FALSE),"")</f>
        <v>0</v>
      </c>
      <c r="O81" s="36">
        <f>IFERROR(VLOOKUP($B81,[3]평가!$B:$Z,MATCH(LEFT(O$2,2),[3]평가!$7:$7,0)-1,FALSE),"")</f>
        <v>79</v>
      </c>
      <c r="P81" s="39">
        <f>IFERROR(VLOOKUP($B81,[3]평가!$B:$Z,MATCH(LEFT(P$2,2),[3]평가!$7:$7,0)-1,FALSE),"")</f>
        <v>61</v>
      </c>
      <c r="Q81" s="33">
        <f>IFERROR(VLOOKUP($B81,[4]평가!$B:$Z,MATCH(LEFT(Q$2,2),[4]평가!$7:$7,0)-1,FALSE),"")</f>
        <v>0</v>
      </c>
      <c r="R81" s="36">
        <f>IFERROR(VLOOKUP($B81,[4]평가!$B:$Z,MATCH(LEFT(R$2,2),[4]평가!$7:$7,0)-1,FALSE),"")</f>
        <v>87</v>
      </c>
      <c r="S81" s="39">
        <f>IFERROR(VLOOKUP($B81,[4]평가!$B:$Z,MATCH(LEFT(S$2,2),[4]평가!$7:$7,0)-1,FALSE),"")</f>
        <v>26</v>
      </c>
      <c r="T81" s="33">
        <f>IFERROR(VLOOKUP($B81,[5]평가!$B:$Z,MATCH(LEFT(T$2,2),[5]평가!$7:$7,0)-1,FALSE),"")</f>
        <v>0</v>
      </c>
      <c r="U81" s="36">
        <f>IFERROR(VLOOKUP($B81,[5]평가!$B:$Z,MATCH(LEFT(U$2,2),[5]평가!$7:$7,0)-1,FALSE),"")</f>
        <v>72</v>
      </c>
      <c r="V81" s="39">
        <f>IFERROR(VLOOKUP($B81,[5]평가!$B:$Z,MATCH(LEFT(V$2,2),[5]평가!$7:$7,0)-1,FALSE),"")</f>
        <v>143</v>
      </c>
      <c r="W81" s="33">
        <f>IFERROR(VLOOKUP($B81,대상!$B:$AD,MATCH(W$2,대상!$1:$1,0)-1,FALSE),"")</f>
        <v>0</v>
      </c>
      <c r="X81" s="20">
        <f>IF(ISBLANK(B81),"",T$1-COUNTIF(H81:V81,"회피"))</f>
        <v>5</v>
      </c>
      <c r="Y81" s="21">
        <f>IF($T$1=X81,(SUM(I81,L81,O81,R81,U81)-MIN(I81,L81,O81,R81,U81)-MAX(I81,L81,O81,R81,U81))/($T$1-2),SUM(I81,L81,O81,R81,U81/X81))</f>
        <v>76.666666666666671</v>
      </c>
      <c r="Z81" s="40">
        <f>IFERROR(VLOOKUP($B81,대상!$B:$AD,MATCH(Z$2,대상!$1:$1,0)-1,FALSE),0)</f>
        <v>0</v>
      </c>
      <c r="AA81" s="41">
        <f>IFERROR(IF(W81="면제","100"+Z81,Y81+Z81),"")</f>
        <v>76.666666666666671</v>
      </c>
      <c r="AB81" s="35" t="str">
        <f>IF(OR(W81="면제",N(Y81)=0),"",IF(AA81&lt;60,"과락",""))</f>
        <v/>
      </c>
      <c r="AC81" s="54">
        <f>IF(N(AA81)=0,"",RANK(AA81,AA$3:AA$202))</f>
        <v>79</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①B2B로의 사업확장관련한 초기시장 진입위한 구체적 마케팅 전략 수립과 향후 글로벌 진출위한 개발 및 사업 로드맵 보완 필요함. _x000D_②창업자 등 타겟층 대상 기존 사업모델은 충분히 증명이 된것으로 보이며, 시장 니즈가 존재하긴 하나, 구현하고자 하는 솔루션 및 수익화 모델을 사업화 까지 이어지기 위해서는 고객별 환경이 워낙 다양하여 고객 니즈 적합도를 높이기 위한 연구개발에 상당한 노력이 필요해 보임. 실현가능성 높은 자금조달 계획 로드맵 수립은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_x000D_④기업자료를 통한 비정형 문서를 AI로 분석해 공공기관의 경영평가지표, 혁신수요, 정책 언어와 연결하고 기관 맞춤형 원페이퍼와 제안서 초안을 자동 생성하는 B2G 솔루션 기획단계이며 특화부분, 기술력 입증 평가하기 위한 경쟁자분석과 벤치마킹이 부족하며 수익에 대한 구체적 보완이 필요함 _x000D_⑤아이템의 활용방안은 기술되어 있음. 다만 경쟁 제품에 대한 분석이 이루어져 있지 않으며 수요기관에서 필요로 하는 다양한 데이터 수집 및 분석에 대한 개발 내용은 다소 부족해 보임.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151</v>
      </c>
      <c r="B82" s="2">
        <v>20426881</v>
      </c>
      <c r="C82" s="38" t="str">
        <f>IFERROR(VLOOKUP($B82,대상!$B:$AC,MATCH(C$2,대상!$1:$1,0)-1,FALSE),"")</f>
        <v>지역기반</v>
      </c>
      <c r="D82" s="38" t="str">
        <f>IFERROR(VLOOKUP($B82,대상!$B:$AC,MATCH(D$2,대상!$1:$1,0)-1,FALSE),"")</f>
        <v>박승민</v>
      </c>
      <c r="E82" s="36" t="str">
        <f>IFERROR(VLOOKUP($B82,대상!$B:$AC,MATCH(E$2,대상!$1:$1,0)-1,FALSE),"")</f>
        <v>정보ㆍ통신3</v>
      </c>
      <c r="F82" s="38" t="str">
        <f>IFERROR(VLOOKUP($B82,대상!$B:$AC,MATCH(F$2,대상!$1:$1,0)-1,FALSE),"")</f>
        <v>중소기업을 위한 AI 업무 자동화 생성 플랫폼</v>
      </c>
      <c r="G82" s="38" t="str">
        <f>IFERROR(VLOOKUP($B82,대상!$B:$AC,MATCH(G$2,대상!$1:$1,0)-1,FALSE),"")</f>
        <v/>
      </c>
      <c r="H82" s="33">
        <f>IFERROR(VLOOKUP($B82,[1]평가!$B:$Z,MATCH(LEFT(H$2,2),[1]평가!$7:$7,0)-1,FALSE),"")</f>
        <v>0</v>
      </c>
      <c r="I82" s="36">
        <f>IFERROR(VLOOKUP($B82,[1]평가!$B:$Z,MATCH(LEFT(I$2,2),[1]평가!$7:$7,0)-1,FALSE),"")</f>
        <v>90</v>
      </c>
      <c r="J82" s="36">
        <f>IFERROR(VLOOKUP($B82,[1]평가!$B:$Z,MATCH(LEFT(J$2,2),[1]평가!$7:$7,0)-1,FALSE),"")</f>
        <v>2</v>
      </c>
      <c r="K82" s="33">
        <f>IFERROR(VLOOKUP($B82,[2]평가!$B:$Z,MATCH(LEFT(K$2,2),[2]평가!$7:$7,0)-1,FALSE),"")</f>
        <v>0</v>
      </c>
      <c r="L82" s="36">
        <f>IFERROR(VLOOKUP($B82,[2]평가!$B:$Z,MATCH(LEFT(L$2,2),[2]평가!$7:$7,0)-1,FALSE),"")</f>
        <v>75</v>
      </c>
      <c r="M82" s="39">
        <f>IFERROR(VLOOKUP($B82,[2]평가!$B:$Z,MATCH(LEFT(M$2,2),[2]평가!$7:$7,0)-1,FALSE),"")</f>
        <v>85</v>
      </c>
      <c r="N82" s="33">
        <f>IFERROR(VLOOKUP($B82,[3]평가!$B:$Z,MATCH(LEFT(N$2,2),[3]평가!$7:$7,0)-1,FALSE),"")</f>
        <v>0</v>
      </c>
      <c r="O82" s="36">
        <f>IFERROR(VLOOKUP($B82,[3]평가!$B:$Z,MATCH(LEFT(O$2,2),[3]평가!$7:$7,0)-1,FALSE),"")</f>
        <v>69</v>
      </c>
      <c r="P82" s="39">
        <f>IFERROR(VLOOKUP($B82,[3]평가!$B:$Z,MATCH(LEFT(P$2,2),[3]평가!$7:$7,0)-1,FALSE),"")</f>
        <v>141</v>
      </c>
      <c r="Q82" s="33">
        <f>IFERROR(VLOOKUP($B82,[4]평가!$B:$Z,MATCH(LEFT(Q$2,2),[4]평가!$7:$7,0)-1,FALSE),"")</f>
        <v>0</v>
      </c>
      <c r="R82" s="36">
        <f>IFERROR(VLOOKUP($B82,[4]평가!$B:$Z,MATCH(LEFT(R$2,2),[4]평가!$7:$7,0)-1,FALSE),"")</f>
        <v>79</v>
      </c>
      <c r="S82" s="39">
        <f>IFERROR(VLOOKUP($B82,[4]평가!$B:$Z,MATCH(LEFT(S$2,2),[4]평가!$7:$7,0)-1,FALSE),"")</f>
        <v>72</v>
      </c>
      <c r="T82" s="33">
        <f>IFERROR(VLOOKUP($B82,[5]평가!$B:$Z,MATCH(LEFT(T$2,2),[5]평가!$7:$7,0)-1,FALSE),"")</f>
        <v>0</v>
      </c>
      <c r="U82" s="36">
        <f>IFERROR(VLOOKUP($B82,[5]평가!$B:$Z,MATCH(LEFT(U$2,2),[5]평가!$7:$7,0)-1,FALSE),"")</f>
        <v>76</v>
      </c>
      <c r="V82" s="39">
        <f>IFERROR(VLOOKUP($B82,[5]평가!$B:$Z,MATCH(LEFT(V$2,2),[5]평가!$7:$7,0)-1,FALSE),"")</f>
        <v>101</v>
      </c>
      <c r="W82" s="33">
        <f>IFERROR(VLOOKUP($B82,대상!$B:$AD,MATCH(W$2,대상!$1:$1,0)-1,FALSE),"")</f>
        <v>0</v>
      </c>
      <c r="X82" s="20">
        <f>IF(ISBLANK(B82),"",T$1-COUNTIF(H82:V82,"회피"))</f>
        <v>5</v>
      </c>
      <c r="Y82" s="21">
        <f>IF($T$1=X82,(SUM(I82,L82,O82,R82,U82)-MIN(I82,L82,O82,R82,U82)-MAX(I82,L82,O82,R82,U82))/($T$1-2),SUM(I82,L82,O82,R82,U82/X82))</f>
        <v>76.666666666666671</v>
      </c>
      <c r="Z82" s="40">
        <f>IFERROR(VLOOKUP($B82,대상!$B:$AD,MATCH(Z$2,대상!$1:$1,0)-1,FALSE),0)</f>
        <v>0</v>
      </c>
      <c r="AA82" s="41">
        <f>IFERROR(IF(W82="면제","100"+Z82,Y82+Z82),"")</f>
        <v>76.666666666666671</v>
      </c>
      <c r="AB82" s="35" t="str">
        <f>IF(OR(W82="면제",N(Y82)=0),"",IF(AA82&lt;60,"과락",""))</f>
        <v/>
      </c>
      <c r="AC82" s="54">
        <f>IF(N(AA82)=0,"",RANK(AA82,AA$3:AA$202))</f>
        <v>79</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①시장의 변화하는 니즈와 수용성을 지속적으로 서비스 개발 로드맵에 반영해주기바람.  _x000D_②다양한 유사 아이템의 경쟁자들이 많은데 시장성을 설득하기 위해서는 다수의 레퍼런스 확보가 중요할 것으로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_x000D_④소기업에도 도입 가능한 업무 자동화 솔루션 기획단계이며 특화부분, 기술력 입증 평가하기 위한 경쟁자분석과 벤치마킹이 부족하며 수익에 대한 구체적 보완이 필요함 _x000D_⑤경쟁사 분석을 통한 제품 개발 및 개선 사항에 대한 내용을 제시하였음. 사업화를 위한 전략은 기술되어 있으나 구체성은 다소 부족해 보임.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163</v>
      </c>
      <c r="B83" s="2">
        <v>20433017</v>
      </c>
      <c r="C83" s="38" t="str">
        <f>IFERROR(VLOOKUP($B83,대상!$B:$AC,MATCH(C$2,대상!$1:$1,0)-1,FALSE),"")</f>
        <v>지역기반</v>
      </c>
      <c r="D83" s="38" t="str">
        <f>IFERROR(VLOOKUP($B83,대상!$B:$AC,MATCH(D$2,대상!$1:$1,0)-1,FALSE),"")</f>
        <v>한다정</v>
      </c>
      <c r="E83" s="36" t="str">
        <f>IFERROR(VLOOKUP($B83,대상!$B:$AC,MATCH(E$2,대상!$1:$1,0)-1,FALSE),"")</f>
        <v>정보ㆍ통신3</v>
      </c>
      <c r="F83" s="38" t="str">
        <f>IFERROR(VLOOKUP($B83,대상!$B:$AC,MATCH(F$2,대상!$1:$1,0)-1,FALSE),"")</f>
        <v>성형 후 피부 상태 분석 기반 AI 개인 맞춤 프로토콜 생성 및 효과 데이터 축적 시스템</v>
      </c>
      <c r="G83" s="38" t="str">
        <f>IFERROR(VLOOKUP($B83,대상!$B:$AC,MATCH(G$2,대상!$1:$1,0)-1,FALSE),"")</f>
        <v/>
      </c>
      <c r="H83" s="33">
        <f>IFERROR(VLOOKUP($B83,[1]평가!$B:$Z,MATCH(LEFT(H$2,2),[1]평가!$7:$7,0)-1,FALSE),"")</f>
        <v>0</v>
      </c>
      <c r="I83" s="36">
        <f>IFERROR(VLOOKUP($B83,[1]평가!$B:$Z,MATCH(LEFT(I$2,2),[1]평가!$7:$7,0)-1,FALSE),"")</f>
        <v>67</v>
      </c>
      <c r="J83" s="36">
        <f>IFERROR(VLOOKUP($B83,[1]평가!$B:$Z,MATCH(LEFT(J$2,2),[1]평가!$7:$7,0)-1,FALSE),"")</f>
        <v>166</v>
      </c>
      <c r="K83" s="33">
        <f>IFERROR(VLOOKUP($B83,[2]평가!$B:$Z,MATCH(LEFT(K$2,2),[2]평가!$7:$7,0)-1,FALSE),"")</f>
        <v>0</v>
      </c>
      <c r="L83" s="36">
        <f>IFERROR(VLOOKUP($B83,[2]평가!$B:$Z,MATCH(LEFT(L$2,2),[2]평가!$7:$7,0)-1,FALSE),"")</f>
        <v>74</v>
      </c>
      <c r="M83" s="39">
        <f>IFERROR(VLOOKUP($B83,[2]평가!$B:$Z,MATCH(LEFT(M$2,2),[2]평가!$7:$7,0)-1,FALSE),"")</f>
        <v>88</v>
      </c>
      <c r="N83" s="33">
        <f>IFERROR(VLOOKUP($B83,[3]평가!$B:$Z,MATCH(LEFT(N$2,2),[3]평가!$7:$7,0)-1,FALSE),"")</f>
        <v>0</v>
      </c>
      <c r="O83" s="36">
        <f>IFERROR(VLOOKUP($B83,[3]평가!$B:$Z,MATCH(LEFT(O$2,2),[3]평가!$7:$7,0)-1,FALSE),"")</f>
        <v>83</v>
      </c>
      <c r="P83" s="39">
        <f>IFERROR(VLOOKUP($B83,[3]평가!$B:$Z,MATCH(LEFT(P$2,2),[3]평가!$7:$7,0)-1,FALSE),"")</f>
        <v>49</v>
      </c>
      <c r="Q83" s="33">
        <f>IFERROR(VLOOKUP($B83,[4]평가!$B:$Z,MATCH(LEFT(Q$2,2),[4]평가!$7:$7,0)-1,FALSE),"")</f>
        <v>0</v>
      </c>
      <c r="R83" s="36">
        <f>IFERROR(VLOOKUP($B83,[4]평가!$B:$Z,MATCH(LEFT(R$2,2),[4]평가!$7:$7,0)-1,FALSE),"")</f>
        <v>78</v>
      </c>
      <c r="S83" s="39">
        <f>IFERROR(VLOOKUP($B83,[4]평가!$B:$Z,MATCH(LEFT(S$2,2),[4]평가!$7:$7,0)-1,FALSE),"")</f>
        <v>89</v>
      </c>
      <c r="T83" s="33">
        <f>IFERROR(VLOOKUP($B83,[5]평가!$B:$Z,MATCH(LEFT(T$2,2),[5]평가!$7:$7,0)-1,FALSE),"")</f>
        <v>0</v>
      </c>
      <c r="U83" s="36">
        <f>IFERROR(VLOOKUP($B83,[5]평가!$B:$Z,MATCH(LEFT(U$2,2),[5]평가!$7:$7,0)-1,FALSE),"")</f>
        <v>78</v>
      </c>
      <c r="V83" s="39">
        <f>IFERROR(VLOOKUP($B83,[5]평가!$B:$Z,MATCH(LEFT(V$2,2),[5]평가!$7:$7,0)-1,FALSE),"")</f>
        <v>79</v>
      </c>
      <c r="W83" s="33">
        <f>IFERROR(VLOOKUP($B83,대상!$B:$AD,MATCH(W$2,대상!$1:$1,0)-1,FALSE),"")</f>
        <v>0</v>
      </c>
      <c r="X83" s="20">
        <f>IF(ISBLANK(B83),"",T$1-COUNTIF(H83:V83,"회피"))</f>
        <v>5</v>
      </c>
      <c r="Y83" s="21">
        <f>IF($T$1=X83,(SUM(I83,L83,O83,R83,U83)-MIN(I83,L83,O83,R83,U83)-MAX(I83,L83,O83,R83,U83))/($T$1-2),SUM(I83,L83,O83,R83,U83/X83))</f>
        <v>76.666666666666671</v>
      </c>
      <c r="Z83" s="40">
        <f>IFERROR(VLOOKUP($B83,대상!$B:$AD,MATCH(Z$2,대상!$1:$1,0)-1,FALSE),0)</f>
        <v>0</v>
      </c>
      <c r="AA83" s="41">
        <f>IFERROR(IF(W83="면제","100"+Z83,Y83+Z83),"")</f>
        <v>76.666666666666671</v>
      </c>
      <c r="AB83" s="35" t="str">
        <f>IF(OR(W83="면제",N(Y83)=0),"",IF(AA83&lt;60,"과락",""))</f>
        <v/>
      </c>
      <c r="AC83" s="54">
        <f>IF(N(AA83)=0,"",RANK(AA83,AA$3:AA$202))</f>
        <v>79</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①제공하고자하는 목표서비스 구현을 위한 개발역량확보 계획과 초기시방 진입전략 구체화 필요함 _x000D_②제품 추천 기준에 대한 기준점과 알고리즘 개발 방안 등 기술적인 부분에 있어서 각 구현필요 분야별로 구체적인 개발 방안 제시 필요 _x000D_③시장진입대상과 수익구조가 비교적 명확하게 제시되었음.
그리고 사업계획의 방향성은 적절한것으로 판단됨.
시장진입전략의 구체성이 다소 부족하다고 판단됨. _x000D_④성형 후 피부 상태 분석 기반 AI개인 맞춤 프로토콜 생성 및 효과 데이터 축적 시스템 기획단계이며 특화부분, 기술력 입증 평가하기 위한 경쟁자분석과 벤치마킹이 부족하며 수익에 대한 구체적 보완이 필요함 _x000D_⑤창업 아이템의 대한 시장 분석 및 서비스 차별성에 대해 비교적 영확히 되어 있음. 다만 도메인에 해당하는 데이터 수집 방안 및 분석 모델에 대한 구체성이 부족해 보여 완성도에 대한 일부 확인이 필요함.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95</v>
      </c>
      <c r="B84" s="2">
        <v>20426964</v>
      </c>
      <c r="C84" s="38" t="str">
        <f>IFERROR(VLOOKUP($B84,대상!$B:$AC,MATCH(C$2,대상!$1:$1,0)-1,FALSE),"")</f>
        <v>지역기반</v>
      </c>
      <c r="D84" s="38" t="str">
        <f>IFERROR(VLOOKUP($B84,대상!$B:$AC,MATCH(D$2,대상!$1:$1,0)-1,FALSE),"")</f>
        <v>강병진</v>
      </c>
      <c r="E84" s="36" t="str">
        <f>IFERROR(VLOOKUP($B84,대상!$B:$AC,MATCH(E$2,대상!$1:$1,0)-1,FALSE),"")</f>
        <v>정보ㆍ통신3</v>
      </c>
      <c r="F84" s="38" t="str">
        <f>IFERROR(VLOOKUP($B84,대상!$B:$AC,MATCH(F$2,대상!$1:$1,0)-1,FALSE),"")</f>
        <v>AI 감정 분석 기반 편지 생성·손글씨 재현 및 실물 편지 제작·발송 통합 플랫폼</v>
      </c>
      <c r="G84" s="38" t="str">
        <f>IFERROR(VLOOKUP($B84,대상!$B:$AC,MATCH(G$2,대상!$1:$1,0)-1,FALSE),"")</f>
        <v/>
      </c>
      <c r="H84" s="33">
        <f>IFERROR(VLOOKUP($B84,[1]평가!$B:$Z,MATCH(LEFT(H$2,2),[1]평가!$7:$7,0)-1,FALSE),"")</f>
        <v>0</v>
      </c>
      <c r="I84" s="36">
        <f>IFERROR(VLOOKUP($B84,[1]평가!$B:$Z,MATCH(LEFT(I$2,2),[1]평가!$7:$7,0)-1,FALSE),"")</f>
        <v>62</v>
      </c>
      <c r="J84" s="36">
        <f>IFERROR(VLOOKUP($B84,[1]평가!$B:$Z,MATCH(LEFT(J$2,2),[1]평가!$7:$7,0)-1,FALSE),"")</f>
        <v>197</v>
      </c>
      <c r="K84" s="33">
        <f>IFERROR(VLOOKUP($B84,[2]평가!$B:$Z,MATCH(LEFT(K$2,2),[2]평가!$7:$7,0)-1,FALSE),"")</f>
        <v>0</v>
      </c>
      <c r="L84" s="36">
        <f>IFERROR(VLOOKUP($B84,[2]평가!$B:$Z,MATCH(LEFT(L$2,2),[2]평가!$7:$7,0)-1,FALSE),"")</f>
        <v>68</v>
      </c>
      <c r="M84" s="39">
        <f>IFERROR(VLOOKUP($B84,[2]평가!$B:$Z,MATCH(LEFT(M$2,2),[2]평가!$7:$7,0)-1,FALSE),"")</f>
        <v>146</v>
      </c>
      <c r="N84" s="33">
        <f>IFERROR(VLOOKUP($B84,[3]평가!$B:$Z,MATCH(LEFT(N$2,2),[3]평가!$7:$7,0)-1,FALSE),"")</f>
        <v>0</v>
      </c>
      <c r="O84" s="36">
        <f>IFERROR(VLOOKUP($B84,[3]평가!$B:$Z,MATCH(LEFT(O$2,2),[3]평가!$7:$7,0)-1,FALSE),"")</f>
        <v>79</v>
      </c>
      <c r="P84" s="39">
        <f>IFERROR(VLOOKUP($B84,[3]평가!$B:$Z,MATCH(LEFT(P$2,2),[3]평가!$7:$7,0)-1,FALSE),"")</f>
        <v>61</v>
      </c>
      <c r="Q84" s="33">
        <f>IFERROR(VLOOKUP($B84,[4]평가!$B:$Z,MATCH(LEFT(Q$2,2),[4]평가!$7:$7,0)-1,FALSE),"")</f>
        <v>0</v>
      </c>
      <c r="R84" s="36">
        <f>IFERROR(VLOOKUP($B84,[4]평가!$B:$Z,MATCH(LEFT(R$2,2),[4]평가!$7:$7,0)-1,FALSE),"")</f>
        <v>82</v>
      </c>
      <c r="S84" s="39">
        <f>IFERROR(VLOOKUP($B84,[4]평가!$B:$Z,MATCH(LEFT(S$2,2),[4]평가!$7:$7,0)-1,FALSE),"")</f>
        <v>54</v>
      </c>
      <c r="T84" s="33">
        <f>IFERROR(VLOOKUP($B84,[5]평가!$B:$Z,MATCH(LEFT(T$2,2),[5]평가!$7:$7,0)-1,FALSE),"")</f>
        <v>0</v>
      </c>
      <c r="U84" s="36">
        <f>IFERROR(VLOOKUP($B84,[5]평가!$B:$Z,MATCH(LEFT(U$2,2),[5]평가!$7:$7,0)-1,FALSE),"")</f>
        <v>82</v>
      </c>
      <c r="V84" s="39">
        <f>IFERROR(VLOOKUP($B84,[5]평가!$B:$Z,MATCH(LEFT(V$2,2),[5]평가!$7:$7,0)-1,FALSE),"")</f>
        <v>37</v>
      </c>
      <c r="W84" s="33">
        <f>IFERROR(VLOOKUP($B84,대상!$B:$AD,MATCH(W$2,대상!$1:$1,0)-1,FALSE),"")</f>
        <v>0</v>
      </c>
      <c r="X84" s="20">
        <f>IF(ISBLANK(B84),"",T$1-COUNTIF(H84:V84,"회피"))</f>
        <v>5</v>
      </c>
      <c r="Y84" s="21">
        <f>IF($T$1=X84,(SUM(I84,L84,O84,R84,U84)-MIN(I84,L84,O84,R84,U84)-MAX(I84,L84,O84,R84,U84))/($T$1-2),SUM(I84,L84,O84,R84,U84/X84))</f>
        <v>76.333333333333329</v>
      </c>
      <c r="Z84" s="40">
        <f>IFERROR(VLOOKUP($B84,대상!$B:$AD,MATCH(Z$2,대상!$1:$1,0)-1,FALSE),0)</f>
        <v>0</v>
      </c>
      <c r="AA84" s="41">
        <f>IFERROR(IF(W84="면제","100"+Z84,Y84+Z84),"")</f>
        <v>76.333333333333329</v>
      </c>
      <c r="AB84" s="35" t="str">
        <f>IF(OR(W84="면제",N(Y84)=0),"",IF(AA84&lt;60,"과락",""))</f>
        <v/>
      </c>
      <c r="AC84" s="54">
        <f>IF(N(AA84)=0,"",RANK(AA84,AA$3:AA$202))</f>
        <v>82</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①시장의 수요에 기반한 요구사항과 상시적 변화사항을 면밀히 분석하여 개발 로드맵에 반영해주기 바람. _x000D_②편지 분야의 감성 인프라 구축이라는 아이디어가 좋음. 구현된 개발 부분과 구축한 DB에 대한 설명이 부족하고, AI 기술 적용 부분에 대한 내용도 특장점과 감성 어필을 위한 기술적용 부분은 차별성이 다소 낮아 보임 _x000D_③시장진입대상과 수익구조가 비교적 명확하게 제시되었음.
다만, 시장규모와 고객 검증자료는 다소 제한적으로 제시된것으로 보임.
그리고 사업계획의 방향성은 적절한것으로 판단됨. _x000D_④AI 감정 분석 기반 실물 편지 생성 제작 발송 통합 플랫폼 기획단계이며 특화부분, 기술력 입증 평가하기 위한 경쟁자분석과 벤치마킹이 부족하며 수익에 대한 구체적 보완이 필요함 _x000D_⑤단계별로 사업추진 일정이 이해하기 쉽게 기술되어 있음. 협약 기간내 사업화 수준이 양호한 것으로 검토되며 온라인 플랫폼 중심의 매출 확보방안을 기술하고 있음.(협약기간 내 1억원)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165</v>
      </c>
      <c r="B85" s="2">
        <v>20408339</v>
      </c>
      <c r="C85" s="38" t="str">
        <f>IFERROR(VLOOKUP($B85,대상!$B:$AC,MATCH(C$2,대상!$1:$1,0)-1,FALSE),"")</f>
        <v>지역기반</v>
      </c>
      <c r="D85" s="38" t="str">
        <f>IFERROR(VLOOKUP($B85,대상!$B:$AC,MATCH(D$2,대상!$1:$1,0)-1,FALSE),"")</f>
        <v>오승준</v>
      </c>
      <c r="E85" s="36" t="str">
        <f>IFERROR(VLOOKUP($B85,대상!$B:$AC,MATCH(E$2,대상!$1:$1,0)-1,FALSE),"")</f>
        <v>정보ㆍ통신3</v>
      </c>
      <c r="F85" s="38" t="str">
        <f>IFERROR(VLOOKUP($B85,대상!$B:$AC,MATCH(F$2,대상!$1:$1,0)-1,FALSE),"")</f>
        <v>&amp;quot;AI를 활용한 전통주 큐레이션 및 온오프라인  전통주 통합 플랫폼, ‘술며든다’&amp;quot;</v>
      </c>
      <c r="G85" s="38" t="str">
        <f>IFERROR(VLOOKUP($B85,대상!$B:$AC,MATCH(G$2,대상!$1:$1,0)-1,FALSE),"")</f>
        <v/>
      </c>
      <c r="H85" s="33">
        <f>IFERROR(VLOOKUP($B85,[1]평가!$B:$Z,MATCH(LEFT(H$2,2),[1]평가!$7:$7,0)-1,FALSE),"")</f>
        <v>0</v>
      </c>
      <c r="I85" s="36">
        <f>IFERROR(VLOOKUP($B85,[1]평가!$B:$Z,MATCH(LEFT(I$2,2),[1]평가!$7:$7,0)-1,FALSE),"")</f>
        <v>67</v>
      </c>
      <c r="J85" s="36">
        <f>IFERROR(VLOOKUP($B85,[1]평가!$B:$Z,MATCH(LEFT(J$2,2),[1]평가!$7:$7,0)-1,FALSE),"")</f>
        <v>166</v>
      </c>
      <c r="K85" s="33">
        <f>IFERROR(VLOOKUP($B85,[2]평가!$B:$Z,MATCH(LEFT(K$2,2),[2]평가!$7:$7,0)-1,FALSE),"")</f>
        <v>0</v>
      </c>
      <c r="L85" s="36">
        <f>IFERROR(VLOOKUP($B85,[2]평가!$B:$Z,MATCH(LEFT(L$2,2),[2]평가!$7:$7,0)-1,FALSE),"")</f>
        <v>79</v>
      </c>
      <c r="M85" s="39">
        <f>IFERROR(VLOOKUP($B85,[2]평가!$B:$Z,MATCH(LEFT(M$2,2),[2]평가!$7:$7,0)-1,FALSE),"")</f>
        <v>61</v>
      </c>
      <c r="N85" s="33">
        <f>IFERROR(VLOOKUP($B85,[3]평가!$B:$Z,MATCH(LEFT(N$2,2),[3]평가!$7:$7,0)-1,FALSE),"")</f>
        <v>0</v>
      </c>
      <c r="O85" s="36">
        <f>IFERROR(VLOOKUP($B85,[3]평가!$B:$Z,MATCH(LEFT(O$2,2),[3]평가!$7:$7,0)-1,FALSE),"")</f>
        <v>78</v>
      </c>
      <c r="P85" s="39">
        <f>IFERROR(VLOOKUP($B85,[3]평가!$B:$Z,MATCH(LEFT(P$2,2),[3]평가!$7:$7,0)-1,FALSE),"")</f>
        <v>114</v>
      </c>
      <c r="Q85" s="33">
        <f>IFERROR(VLOOKUP($B85,[4]평가!$B:$Z,MATCH(LEFT(Q$2,2),[4]평가!$7:$7,0)-1,FALSE),"")</f>
        <v>0</v>
      </c>
      <c r="R85" s="36">
        <f>IFERROR(VLOOKUP($B85,[4]평가!$B:$Z,MATCH(LEFT(R$2,2),[4]평가!$7:$7,0)-1,FALSE),"")</f>
        <v>73</v>
      </c>
      <c r="S85" s="39">
        <f>IFERROR(VLOOKUP($B85,[4]평가!$B:$Z,MATCH(LEFT(S$2,2),[4]평가!$7:$7,0)-1,FALSE),"")</f>
        <v>123</v>
      </c>
      <c r="T85" s="33">
        <f>IFERROR(VLOOKUP($B85,[5]평가!$B:$Z,MATCH(LEFT(T$2,2),[5]평가!$7:$7,0)-1,FALSE),"")</f>
        <v>0</v>
      </c>
      <c r="U85" s="36">
        <f>IFERROR(VLOOKUP($B85,[5]평가!$B:$Z,MATCH(LEFT(U$2,2),[5]평가!$7:$7,0)-1,FALSE),"")</f>
        <v>78</v>
      </c>
      <c r="V85" s="39">
        <f>IFERROR(VLOOKUP($B85,[5]평가!$B:$Z,MATCH(LEFT(V$2,2),[5]평가!$7:$7,0)-1,FALSE),"")</f>
        <v>79</v>
      </c>
      <c r="W85" s="33">
        <f>IFERROR(VLOOKUP($B85,대상!$B:$AD,MATCH(W$2,대상!$1:$1,0)-1,FALSE),"")</f>
        <v>0</v>
      </c>
      <c r="X85" s="20">
        <f>IF(ISBLANK(B85),"",T$1-COUNTIF(H85:V85,"회피"))</f>
        <v>5</v>
      </c>
      <c r="Y85" s="21">
        <f>IF($T$1=X85,(SUM(I85,L85,O85,R85,U85)-MIN(I85,L85,O85,R85,U85)-MAX(I85,L85,O85,R85,U85))/($T$1-2),SUM(I85,L85,O85,R85,U85/X85))</f>
        <v>76.333333333333329</v>
      </c>
      <c r="Z85" s="40">
        <f>IFERROR(VLOOKUP($B85,대상!$B:$AD,MATCH(Z$2,대상!$1:$1,0)-1,FALSE),0)</f>
        <v>0</v>
      </c>
      <c r="AA85" s="41">
        <f>IFERROR(IF(W85="면제","100"+Z85,Y85+Z85),"")</f>
        <v>76.333333333333329</v>
      </c>
      <c r="AB85" s="35" t="str">
        <f>IF(OR(W85="면제",N(Y85)=0),"",IF(AA85&lt;60,"과락",""))</f>
        <v/>
      </c>
      <c r="AC85" s="54">
        <f>IF(N(AA85)=0,"",RANK(AA85,AA$3:AA$202))</f>
        <v>82</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①시장의 변화하는 니즈와 수용성을 지속적으로 서비스 개발 로드맵에 반영해주기바람.  _x000D_②전통주 등 해당 시장에서의 경쟁도가 심화되고 있는 상황으로 경쟁사 대비 자사 성장성을 담보할 수 있는 세밀한 전략과 특장점을 보다 명확하게 내세우면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법적규제, 물류의 난이도, 대형 커머스와의 차별성 등이 리스크 요소라고 판단됨. _x000D_④AI 기반 초개인화 전통주 큐레이션 플랫폼 기획단계이며 특화부분, 기술력 입증 평가하기 위한 경쟁자분석과 벤치마킹이 부족하며 수익에 대한 구체적 보완이 필요함 _x000D_⑤창업 아이템에 대한 배경 및 목적을 명확히 제시하고 있음. 고객 니즈를 분석하여 구체화 시킴. 다만 시음 피드백 관련 데이터 수집 방안 과 최적화에 대한 구체성은 다소 부족해 보임.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13</v>
      </c>
      <c r="B86" s="2">
        <v>20413485</v>
      </c>
      <c r="C86" s="38" t="str">
        <f>IFERROR(VLOOKUP($B86,대상!$B:$AC,MATCH(C$2,대상!$1:$1,0)-1,FALSE),"")</f>
        <v>지역기반</v>
      </c>
      <c r="D86" s="38" t="str">
        <f>IFERROR(VLOOKUP($B86,대상!$B:$AC,MATCH(D$2,대상!$1:$1,0)-1,FALSE),"")</f>
        <v>김태인</v>
      </c>
      <c r="E86" s="36" t="str">
        <f>IFERROR(VLOOKUP($B86,대상!$B:$AC,MATCH(E$2,대상!$1:$1,0)-1,FALSE),"")</f>
        <v>정보ㆍ통신3</v>
      </c>
      <c r="F86" s="38" t="str">
        <f>IFERROR(VLOOKUP($B86,대상!$B:$AC,MATCH(F$2,대상!$1:$1,0)-1,FALSE),"")</f>
        <v>[과제번호 20413485]-AI 기반 패션 브랜드 콘텐츠 제작 및 운영 시스템</v>
      </c>
      <c r="G86" s="38" t="str">
        <f>IFERROR(VLOOKUP($B86,대상!$B:$AC,MATCH(G$2,대상!$1:$1,0)-1,FALSE),"")</f>
        <v/>
      </c>
      <c r="H86" s="33">
        <f>IFERROR(VLOOKUP($B86,[1]평가!$B:$Z,MATCH(LEFT(H$2,2),[1]평가!$7:$7,0)-1,FALSE),"")</f>
        <v>0</v>
      </c>
      <c r="I86" s="36">
        <f>IFERROR(VLOOKUP($B86,[1]평가!$B:$Z,MATCH(LEFT(I$2,2),[1]평가!$7:$7,0)-1,FALSE),"")</f>
        <v>73</v>
      </c>
      <c r="J86" s="36">
        <f>IFERROR(VLOOKUP($B86,[1]평가!$B:$Z,MATCH(LEFT(J$2,2),[1]평가!$7:$7,0)-1,FALSE),"")</f>
        <v>51</v>
      </c>
      <c r="K86" s="33">
        <f>IFERROR(VLOOKUP($B86,[2]평가!$B:$Z,MATCH(LEFT(K$2,2),[2]평가!$7:$7,0)-1,FALSE),"")</f>
        <v>0</v>
      </c>
      <c r="L86" s="36">
        <f>IFERROR(VLOOKUP($B86,[2]평가!$B:$Z,MATCH(LEFT(L$2,2),[2]평가!$7:$7,0)-1,FALSE),"")</f>
        <v>68</v>
      </c>
      <c r="M86" s="39">
        <f>IFERROR(VLOOKUP($B86,[2]평가!$B:$Z,MATCH(LEFT(M$2,2),[2]평가!$7:$7,0)-1,FALSE),"")</f>
        <v>120</v>
      </c>
      <c r="N86" s="33">
        <f>IFERROR(VLOOKUP($B86,[3]평가!$B:$Z,MATCH(LEFT(N$2,2),[3]평가!$7:$7,0)-1,FALSE),"")</f>
        <v>0</v>
      </c>
      <c r="O86" s="36">
        <f>IFERROR(VLOOKUP($B86,[3]평가!$B:$Z,MATCH(LEFT(O$2,2),[3]평가!$7:$7,0)-1,FALSE),"")</f>
        <v>77</v>
      </c>
      <c r="P86" s="39">
        <f>IFERROR(VLOOKUP($B86,[3]평가!$B:$Z,MATCH(LEFT(P$2,2),[3]평가!$7:$7,0)-1,FALSE),"")</f>
        <v>61</v>
      </c>
      <c r="Q86" s="33">
        <f>IFERROR(VLOOKUP($B86,[4]평가!$B:$Z,MATCH(LEFT(Q$2,2),[4]평가!$7:$7,0)-1,FALSE),"")</f>
        <v>0</v>
      </c>
      <c r="R86" s="36">
        <f>IFERROR(VLOOKUP($B86,[4]평가!$B:$Z,MATCH(LEFT(R$2,2),[4]평가!$7:$7,0)-1,FALSE),"")</f>
        <v>73</v>
      </c>
      <c r="S86" s="39">
        <f>IFERROR(VLOOKUP($B86,[4]평가!$B:$Z,MATCH(LEFT(S$2,2),[4]평가!$7:$7,0)-1,FALSE),"")</f>
        <v>106</v>
      </c>
      <c r="T86" s="33">
        <f>IFERROR(VLOOKUP($B86,[5]평가!$B:$Z,MATCH(LEFT(T$2,2),[5]평가!$7:$7,0)-1,FALSE),"")</f>
        <v>0</v>
      </c>
      <c r="U86" s="36">
        <f>IFERROR(VLOOKUP($B86,[5]평가!$B:$Z,MATCH(LEFT(U$2,2),[5]평가!$7:$7,0)-1,FALSE),"")</f>
        <v>76</v>
      </c>
      <c r="V86" s="39">
        <f>IFERROR(VLOOKUP($B86,[5]평가!$B:$Z,MATCH(LEFT(V$2,2),[5]평가!$7:$7,0)-1,FALSE),"")</f>
        <v>79</v>
      </c>
      <c r="W86" s="33">
        <f>IFERROR(VLOOKUP($B86,대상!$B:$AD,MATCH(W$2,대상!$1:$1,0)-1,FALSE),"")</f>
        <v>0</v>
      </c>
      <c r="X86" s="20">
        <f>IF(ISBLANK(B86),"",T$1-COUNTIF(H86:V86,"회피"))</f>
        <v>5</v>
      </c>
      <c r="Y86" s="21">
        <f>IF($T$1=X86,(SUM(I86,L86,O86,R86,U86)-MIN(I86,L86,O86,R86,U86)-MAX(I86,L86,O86,R86,U86))/($T$1-2),SUM(I86,L86,O86,R86,U86/X86))</f>
        <v>74</v>
      </c>
      <c r="Z86" s="40">
        <f>IFERROR(VLOOKUP($B86,대상!$B:$AD,MATCH(Z$2,대상!$1:$1,0)-1,FALSE),0)</f>
        <v>2</v>
      </c>
      <c r="AA86" s="41">
        <f>IFERROR(IF(W86="면제","100"+Z86,Y86+Z86),"")</f>
        <v>76</v>
      </c>
      <c r="AB86" s="35" t="str">
        <f>IF(OR(W86="면제",N(Y86)=0),"",IF(AA86&lt;60,"과락",""))</f>
        <v/>
      </c>
      <c r="AC86" s="54">
        <f>IF(N(AA86)=0,"",RANK(AA86,AA$3:AA$202))</f>
        <v>84</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①초기 목표고객에 대한 본 서비스 유입방안을 구체화하고 향후 시장규모의 확대에 대한 마케팅방안을 B2B 및 B2C별로 고도화하기 바람. _x000D_②필요성 및 시장분석 등은 잘 제시가 되어 있으나 수익모델 및 시장창출 전략이 다소 약해보이므로 보완이 필요함 _x000D_③창업아이템의 개발배경과 목적, 목표시장이 명확함.
그리고 사업계획의 방향성은 적절한것으로 판단됨.
시장진입전략의 구체성이 다소 부족하다고 판단됨. _x000D_④대표의 역량은 뛰어나지만 기술구현에 대한 인력과 과업 중 인력에 대한 배분이 불균형하며 프로그램을 어떻게 구현할지에 대한 구체성이 부족함, 기존 브랜드 용역업체들에 대한 벤치마킹이나 경쟁자분석이 부족함 _x000D_⑤해당 아이템과 관련하여 사업화가 진행되고 있다고 판단됨. 차별화에 대한 내용은 미흡하나 외부자원 활용계획이 구체적으로 제시되고 있음.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69</v>
      </c>
      <c r="B87" s="2">
        <v>20428433</v>
      </c>
      <c r="C87" s="38" t="str">
        <f>IFERROR(VLOOKUP($B87,대상!$B:$AC,MATCH(C$2,대상!$1:$1,0)-1,FALSE),"")</f>
        <v>지역기반</v>
      </c>
      <c r="D87" s="38" t="str">
        <f>IFERROR(VLOOKUP($B87,대상!$B:$AC,MATCH(D$2,대상!$1:$1,0)-1,FALSE),"")</f>
        <v>이승찬</v>
      </c>
      <c r="E87" s="36" t="str">
        <f>IFERROR(VLOOKUP($B87,대상!$B:$AC,MATCH(E$2,대상!$1:$1,0)-1,FALSE),"")</f>
        <v>정보ㆍ통신3</v>
      </c>
      <c r="F87" s="38" t="str">
        <f>IFERROR(VLOOKUP($B87,대상!$B:$AC,MATCH(F$2,대상!$1:$1,0)-1,FALSE),"")</f>
        <v>AI 기반 노코드 통계 분석 및 자동 리포팅 통합 플랫폼</v>
      </c>
      <c r="G87" s="38" t="str">
        <f>IFERROR(VLOOKUP($B87,대상!$B:$AC,MATCH(G$2,대상!$1:$1,0)-1,FALSE),"")</f>
        <v/>
      </c>
      <c r="H87" s="33">
        <f>IFERROR(VLOOKUP($B87,[1]평가!$B:$Z,MATCH(LEFT(H$2,2),[1]평가!$7:$7,0)-1,FALSE),"")</f>
        <v>0</v>
      </c>
      <c r="I87" s="36">
        <f>IFERROR(VLOOKUP($B87,[1]평가!$B:$Z,MATCH(LEFT(I$2,2),[1]평가!$7:$7,0)-1,FALSE),"")</f>
        <v>73</v>
      </c>
      <c r="J87" s="36">
        <f>IFERROR(VLOOKUP($B87,[1]평가!$B:$Z,MATCH(LEFT(J$2,2),[1]평가!$7:$7,0)-1,FALSE),"")</f>
        <v>70</v>
      </c>
      <c r="K87" s="33">
        <f>IFERROR(VLOOKUP($B87,[2]평가!$B:$Z,MATCH(LEFT(K$2,2),[2]평가!$7:$7,0)-1,FALSE),"")</f>
        <v>0</v>
      </c>
      <c r="L87" s="36">
        <f>IFERROR(VLOOKUP($B87,[2]평가!$B:$Z,MATCH(LEFT(L$2,2),[2]평가!$7:$7,0)-1,FALSE),"")</f>
        <v>70</v>
      </c>
      <c r="M87" s="39">
        <f>IFERROR(VLOOKUP($B87,[2]평가!$B:$Z,MATCH(LEFT(M$2,2),[2]평가!$7:$7,0)-1,FALSE),"")</f>
        <v>120</v>
      </c>
      <c r="N87" s="33">
        <f>IFERROR(VLOOKUP($B87,[3]평가!$B:$Z,MATCH(LEFT(N$2,2),[3]평가!$7:$7,0)-1,FALSE),"")</f>
        <v>0</v>
      </c>
      <c r="O87" s="36">
        <f>IFERROR(VLOOKUP($B87,[3]평가!$B:$Z,MATCH(LEFT(O$2,2),[3]평가!$7:$7,0)-1,FALSE),"")</f>
        <v>79</v>
      </c>
      <c r="P87" s="39">
        <f>IFERROR(VLOOKUP($B87,[3]평가!$B:$Z,MATCH(LEFT(P$2,2),[3]평가!$7:$7,0)-1,FALSE),"")</f>
        <v>61</v>
      </c>
      <c r="Q87" s="33">
        <f>IFERROR(VLOOKUP($B87,[4]평가!$B:$Z,MATCH(LEFT(Q$2,2),[4]평가!$7:$7,0)-1,FALSE),"")</f>
        <v>0</v>
      </c>
      <c r="R87" s="36">
        <f>IFERROR(VLOOKUP($B87,[4]평가!$B:$Z,MATCH(LEFT(R$2,2),[4]평가!$7:$7,0)-1,FALSE),"")</f>
        <v>85</v>
      </c>
      <c r="S87" s="39">
        <f>IFERROR(VLOOKUP($B87,[4]평가!$B:$Z,MATCH(LEFT(S$2,2),[4]평가!$7:$7,0)-1,FALSE),"")</f>
        <v>37</v>
      </c>
      <c r="T87" s="33">
        <f>IFERROR(VLOOKUP($B87,[5]평가!$B:$Z,MATCH(LEFT(T$2,2),[5]평가!$7:$7,0)-1,FALSE),"")</f>
        <v>0</v>
      </c>
      <c r="U87" s="36">
        <f>IFERROR(VLOOKUP($B87,[5]평가!$B:$Z,MATCH(LEFT(U$2,2),[5]평가!$7:$7,0)-1,FALSE),"")</f>
        <v>76</v>
      </c>
      <c r="V87" s="39">
        <f>IFERROR(VLOOKUP($B87,[5]평가!$B:$Z,MATCH(LEFT(V$2,2),[5]평가!$7:$7,0)-1,FALSE),"")</f>
        <v>101</v>
      </c>
      <c r="W87" s="33">
        <f>IFERROR(VLOOKUP($B87,대상!$B:$AD,MATCH(W$2,대상!$1:$1,0)-1,FALSE),"")</f>
        <v>0</v>
      </c>
      <c r="X87" s="20">
        <f>IF(ISBLANK(B87),"",T$1-COUNTIF(H87:V87,"회피"))</f>
        <v>5</v>
      </c>
      <c r="Y87" s="21">
        <f>IF($T$1=X87,(SUM(I87,L87,O87,R87,U87)-MIN(I87,L87,O87,R87,U87)-MAX(I87,L87,O87,R87,U87))/($T$1-2),SUM(I87,L87,O87,R87,U87/X87))</f>
        <v>76</v>
      </c>
      <c r="Z87" s="40">
        <f>IFERROR(VLOOKUP($B87,대상!$B:$AD,MATCH(Z$2,대상!$1:$1,0)-1,FALSE),0)</f>
        <v>0</v>
      </c>
      <c r="AA87" s="41">
        <f>IFERROR(IF(W87="면제","100"+Z87,Y87+Z87),"")</f>
        <v>76</v>
      </c>
      <c r="AB87" s="35" t="str">
        <f>IF(OR(W87="면제",N(Y87)=0),"",IF(AA87&lt;60,"과락",""))</f>
        <v/>
      </c>
      <c r="AC87" s="54">
        <f>IF(N(AA87)=0,"",RANK(AA87,AA$3:AA$202))</f>
        <v>84</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①시장의 수요와 현장 니즈의 변화를 반영한 초기고객 및 시장진입전략 구체화 필요함. _x000D_②현지 실증전략, 글로벌 경쟁력 등 제시한 부분에 있어서 실제 실현이 가능한지에 대한 내용 보완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 AI기반 노코드 통개 분석 및 자동 리포팅 통합 플랫폼 기획단계이며 특화부분, 기술력 입증 평가하기 위한 경쟁자분석과 벤치마킹이 없음 빅데이터 분석 서비스를 구축하려하지만 기존 경쟁사의 수익구조와 문제점들에 대한 선행학습이 부족함 _x000D_⑤핵심 기술 구성 및 구현내용을 제시히고 있음. 다만 사업화를 위한 신뢰도 등 향상할 수 있는 외부 데이터 수집 방안 제시가 다소 부족해 보임.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85</v>
      </c>
      <c r="B88" s="2">
        <v>20423364</v>
      </c>
      <c r="C88" s="38" t="str">
        <f>IFERROR(VLOOKUP($B88,대상!$B:$AC,MATCH(C$2,대상!$1:$1,0)-1,FALSE),"")</f>
        <v>지역기반</v>
      </c>
      <c r="D88" s="38" t="str">
        <f>IFERROR(VLOOKUP($B88,대상!$B:$AC,MATCH(D$2,대상!$1:$1,0)-1,FALSE),"")</f>
        <v>하성민</v>
      </c>
      <c r="E88" s="36" t="str">
        <f>IFERROR(VLOOKUP($B88,대상!$B:$AC,MATCH(E$2,대상!$1:$1,0)-1,FALSE),"")</f>
        <v>정보ㆍ통신3</v>
      </c>
      <c r="F88" s="38" t="str">
        <f>IFERROR(VLOOKUP($B88,대상!$B:$AC,MATCH(F$2,대상!$1:$1,0)-1,FALSE),"")</f>
        <v>고객을 기억하는 AI, 1인 뷰티샵 음성 기반 고객관리 서비스</v>
      </c>
      <c r="G88" s="38" t="str">
        <f>IFERROR(VLOOKUP($B88,대상!$B:$AC,MATCH(G$2,대상!$1:$1,0)-1,FALSE),"")</f>
        <v/>
      </c>
      <c r="H88" s="33">
        <f>IFERROR(VLOOKUP($B88,[1]평가!$B:$Z,MATCH(LEFT(H$2,2),[1]평가!$7:$7,0)-1,FALSE),"")</f>
        <v>0</v>
      </c>
      <c r="I88" s="36">
        <f>IFERROR(VLOOKUP($B88,[1]평가!$B:$Z,MATCH(LEFT(I$2,2),[1]평가!$7:$7,0)-1,FALSE),"")</f>
        <v>73</v>
      </c>
      <c r="J88" s="36">
        <f>IFERROR(VLOOKUP($B88,[1]평가!$B:$Z,MATCH(LEFT(J$2,2),[1]평가!$7:$7,0)-1,FALSE),"")</f>
        <v>70</v>
      </c>
      <c r="K88" s="33">
        <f>IFERROR(VLOOKUP($B88,[2]평가!$B:$Z,MATCH(LEFT(K$2,2),[2]평가!$7:$7,0)-1,FALSE),"")</f>
        <v>0</v>
      </c>
      <c r="L88" s="36">
        <f>IFERROR(VLOOKUP($B88,[2]평가!$B:$Z,MATCH(LEFT(L$2,2),[2]평가!$7:$7,0)-1,FALSE),"")</f>
        <v>68</v>
      </c>
      <c r="M88" s="39">
        <f>IFERROR(VLOOKUP($B88,[2]평가!$B:$Z,MATCH(LEFT(M$2,2),[2]평가!$7:$7,0)-1,FALSE),"")</f>
        <v>146</v>
      </c>
      <c r="N88" s="33">
        <f>IFERROR(VLOOKUP($B88,[3]평가!$B:$Z,MATCH(LEFT(N$2,2),[3]평가!$7:$7,0)-1,FALSE),"")</f>
        <v>0</v>
      </c>
      <c r="O88" s="36">
        <f>IFERROR(VLOOKUP($B88,[3]평가!$B:$Z,MATCH(LEFT(O$2,2),[3]평가!$7:$7,0)-1,FALSE),"")</f>
        <v>79</v>
      </c>
      <c r="P88" s="39">
        <f>IFERROR(VLOOKUP($B88,[3]평가!$B:$Z,MATCH(LEFT(P$2,2),[3]평가!$7:$7,0)-1,FALSE),"")</f>
        <v>61</v>
      </c>
      <c r="Q88" s="33">
        <f>IFERROR(VLOOKUP($B88,[4]평가!$B:$Z,MATCH(LEFT(Q$2,2),[4]평가!$7:$7,0)-1,FALSE),"")</f>
        <v>0</v>
      </c>
      <c r="R88" s="36">
        <f>IFERROR(VLOOKUP($B88,[4]평가!$B:$Z,MATCH(LEFT(R$2,2),[4]평가!$7:$7,0)-1,FALSE),"")</f>
        <v>81</v>
      </c>
      <c r="S88" s="39">
        <f>IFERROR(VLOOKUP($B88,[4]평가!$B:$Z,MATCH(LEFT(S$2,2),[4]평가!$7:$7,0)-1,FALSE),"")</f>
        <v>60</v>
      </c>
      <c r="T88" s="33">
        <f>IFERROR(VLOOKUP($B88,[5]평가!$B:$Z,MATCH(LEFT(T$2,2),[5]평가!$7:$7,0)-1,FALSE),"")</f>
        <v>0</v>
      </c>
      <c r="U88" s="36">
        <f>IFERROR(VLOOKUP($B88,[5]평가!$B:$Z,MATCH(LEFT(U$2,2),[5]평가!$7:$7,0)-1,FALSE),"")</f>
        <v>76</v>
      </c>
      <c r="V88" s="39">
        <f>IFERROR(VLOOKUP($B88,[5]평가!$B:$Z,MATCH(LEFT(V$2,2),[5]평가!$7:$7,0)-1,FALSE),"")</f>
        <v>101</v>
      </c>
      <c r="W88" s="33">
        <f>IFERROR(VLOOKUP($B88,대상!$B:$AD,MATCH(W$2,대상!$1:$1,0)-1,FALSE),"")</f>
        <v>0</v>
      </c>
      <c r="X88" s="20">
        <f>IF(ISBLANK(B88),"",T$1-COUNTIF(H88:V88,"회피"))</f>
        <v>5</v>
      </c>
      <c r="Y88" s="21">
        <f>IF($T$1=X88,(SUM(I88,L88,O88,R88,U88)-MIN(I88,L88,O88,R88,U88)-MAX(I88,L88,O88,R88,U88))/($T$1-2),SUM(I88,L88,O88,R88,U88/X88))</f>
        <v>76</v>
      </c>
      <c r="Z88" s="40">
        <f>IFERROR(VLOOKUP($B88,대상!$B:$AD,MATCH(Z$2,대상!$1:$1,0)-1,FALSE),0)</f>
        <v>0</v>
      </c>
      <c r="AA88" s="41">
        <f>IFERROR(IF(W88="면제","100"+Z88,Y88+Z88),"")</f>
        <v>76</v>
      </c>
      <c r="AB88" s="35" t="str">
        <f>IF(OR(W88="면제",N(Y88)=0),"",IF(AA88&lt;60,"과락",""))</f>
        <v/>
      </c>
      <c r="AC88" s="54">
        <f>IF(N(AA88)=0,"",RANK(AA88,AA$3:AA$202))</f>
        <v>84</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①1인 소상공인의 뷰티샵운영관점에서 시장의 니즈와 변화를 면밀히 분석하여 이를 시장의 규모와 성장전략에 반영하기위한 시장진입전략 및 마케팅 전략 수립 필요함. _x000D_②해당 아이템은 뷰티샵 원장님 등에게 필요한 아이템으로 보여지며 활용성은 분명히 있을 것으로 보임. 다만 우리 기업 측에서의 수익성에 대한 부분을 강화시킬 수 있는 방안은 필요해 보임. 매출확보 전략 및 타 분야 확대전략이 수립되면 좋을 거임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_x000D_④소상공인을 위한 생성형AI기반 음성 고객 정보 기록 및 관리 시스템 기획단계이며 특화부분, 기술력 입증 평가하기 위한 경쟁자분석과 벤치마킹이 부족하며 수익에 대한 구체적 보완이 필요함 _x000D_⑤창업 동기와 문제인식은 비교적 명확하게 제시되었음. 경쟁 우위를 가지는 요소(데이터 보유 및 분석 모델)에 대한 내용과 사업화에 대한 구체성이 다소 부족해 보임.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116</v>
      </c>
      <c r="B89" s="2">
        <v>20417928</v>
      </c>
      <c r="C89" s="38" t="str">
        <f>IFERROR(VLOOKUP($B89,대상!$B:$AC,MATCH(C$2,대상!$1:$1,0)-1,FALSE),"")</f>
        <v>지역기반</v>
      </c>
      <c r="D89" s="38" t="str">
        <f>IFERROR(VLOOKUP($B89,대상!$B:$AC,MATCH(D$2,대상!$1:$1,0)-1,FALSE),"")</f>
        <v>이강훈</v>
      </c>
      <c r="E89" s="36" t="str">
        <f>IFERROR(VLOOKUP($B89,대상!$B:$AC,MATCH(E$2,대상!$1:$1,0)-1,FALSE),"")</f>
        <v>정보ㆍ통신3</v>
      </c>
      <c r="F89" s="38" t="str">
        <f>IFERROR(VLOOKUP($B89,대상!$B:$AC,MATCH(F$2,대상!$1:$1,0)-1,FALSE),"")</f>
        <v>공실제로화, 거품안정화를 위한 NOC 임대가분석 알고리즘이 적용된 AI컨시어지 플랫폼</v>
      </c>
      <c r="G89" s="38" t="str">
        <f>IFERROR(VLOOKUP($B89,대상!$B:$AC,MATCH(G$2,대상!$1:$1,0)-1,FALSE),"")</f>
        <v/>
      </c>
      <c r="H89" s="33">
        <f>IFERROR(VLOOKUP($B89,[1]평가!$B:$Z,MATCH(LEFT(H$2,2),[1]평가!$7:$7,0)-1,FALSE),"")</f>
        <v>0</v>
      </c>
      <c r="I89" s="36">
        <f>IFERROR(VLOOKUP($B89,[1]평가!$B:$Z,MATCH(LEFT(I$2,2),[1]평가!$7:$7,0)-1,FALSE),"")</f>
        <v>66</v>
      </c>
      <c r="J89" s="36">
        <f>IFERROR(VLOOKUP($B89,[1]평가!$B:$Z,MATCH(LEFT(J$2,2),[1]평가!$7:$7,0)-1,FALSE),"")</f>
        <v>181</v>
      </c>
      <c r="K89" s="33">
        <f>IFERROR(VLOOKUP($B89,[2]평가!$B:$Z,MATCH(LEFT(K$2,2),[2]평가!$7:$7,0)-1,FALSE),"")</f>
        <v>0</v>
      </c>
      <c r="L89" s="36">
        <f>IFERROR(VLOOKUP($B89,[2]평가!$B:$Z,MATCH(LEFT(L$2,2),[2]평가!$7:$7,0)-1,FALSE),"")</f>
        <v>70</v>
      </c>
      <c r="M89" s="39">
        <f>IFERROR(VLOOKUP($B89,[2]평가!$B:$Z,MATCH(LEFT(M$2,2),[2]평가!$7:$7,0)-1,FALSE),"")</f>
        <v>120</v>
      </c>
      <c r="N89" s="33">
        <f>IFERROR(VLOOKUP($B89,[3]평가!$B:$Z,MATCH(LEFT(N$2,2),[3]평가!$7:$7,0)-1,FALSE),"")</f>
        <v>0</v>
      </c>
      <c r="O89" s="36">
        <f>IFERROR(VLOOKUP($B89,[3]평가!$B:$Z,MATCH(LEFT(O$2,2),[3]평가!$7:$7,0)-1,FALSE),"")</f>
        <v>79</v>
      </c>
      <c r="P89" s="39">
        <f>IFERROR(VLOOKUP($B89,[3]평가!$B:$Z,MATCH(LEFT(P$2,2),[3]평가!$7:$7,0)-1,FALSE),"")</f>
        <v>61</v>
      </c>
      <c r="Q89" s="33">
        <f>IFERROR(VLOOKUP($B89,[4]평가!$B:$Z,MATCH(LEFT(Q$2,2),[4]평가!$7:$7,0)-1,FALSE),"")</f>
        <v>0</v>
      </c>
      <c r="R89" s="36">
        <f>IFERROR(VLOOKUP($B89,[4]평가!$B:$Z,MATCH(LEFT(R$2,2),[4]평가!$7:$7,0)-1,FALSE),"")</f>
        <v>79</v>
      </c>
      <c r="S89" s="39">
        <f>IFERROR(VLOOKUP($B89,[4]평가!$B:$Z,MATCH(LEFT(S$2,2),[4]평가!$7:$7,0)-1,FALSE),"")</f>
        <v>72</v>
      </c>
      <c r="T89" s="33">
        <f>IFERROR(VLOOKUP($B89,[5]평가!$B:$Z,MATCH(LEFT(T$2,2),[5]평가!$7:$7,0)-1,FALSE),"")</f>
        <v>0</v>
      </c>
      <c r="U89" s="36">
        <f>IFERROR(VLOOKUP($B89,[5]평가!$B:$Z,MATCH(LEFT(U$2,2),[5]평가!$7:$7,0)-1,FALSE),"")</f>
        <v>79</v>
      </c>
      <c r="V89" s="39">
        <f>IFERROR(VLOOKUP($B89,[5]평가!$B:$Z,MATCH(LEFT(V$2,2),[5]평가!$7:$7,0)-1,FALSE),"")</f>
        <v>70</v>
      </c>
      <c r="W89" s="33">
        <f>IFERROR(VLOOKUP($B89,대상!$B:$AD,MATCH(W$2,대상!$1:$1,0)-1,FALSE),"")</f>
        <v>0</v>
      </c>
      <c r="X89" s="20">
        <f>IF(ISBLANK(B89),"",T$1-COUNTIF(H89:V89,"회피"))</f>
        <v>5</v>
      </c>
      <c r="Y89" s="21">
        <f>IF($T$1=X89,(SUM(I89,L89,O89,R89,U89)-MIN(I89,L89,O89,R89,U89)-MAX(I89,L89,O89,R89,U89))/($T$1-2),SUM(I89,L89,O89,R89,U89/X89))</f>
        <v>76</v>
      </c>
      <c r="Z89" s="40">
        <f>IFERROR(VLOOKUP($B89,대상!$B:$AD,MATCH(Z$2,대상!$1:$1,0)-1,FALSE),0)</f>
        <v>0</v>
      </c>
      <c r="AA89" s="41">
        <f>IFERROR(IF(W89="면제","100"+Z89,Y89+Z89),"")</f>
        <v>76</v>
      </c>
      <c r="AB89" s="35" t="str">
        <f>IF(OR(W89="면제",N(Y89)=0),"",IF(AA89&lt;60,"과락",""))</f>
        <v/>
      </c>
      <c r="AC89" s="54">
        <f>IF(N(AA89)=0,"",RANK(AA89,AA$3:AA$202))</f>
        <v>84</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①시장의 변화하는 니즈와 수용성을 지속적으로 서비스 개발 로드맵에 반영해주기바람.  _x000D_②공실화 가능성, 임대표 거품 여부, 거래 적정성에 대한 지표들은 충분히 구현이 가능한데 여기에서 더 나아간 분석 정보들을 제공해 주는 것이 필요해 보임. 협약기간 내 성과창출 계획에 대한 구체적인 실행 계획도 필요함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부동산 분석모듈을 통한 매칭 플랫폼 기획단계이며 특화부분, 기술력 입증 평가하기 위한 경쟁자분석과 벤치마킹이 부족하며 수익에 대한 구체적 보완이 필요함 _x000D_⑤시장 진입 대상과 수익 구조에 대한 내용을 제시하고 있음. 분석을 위한 데이터 수집 방법 및 구조 개발에 대한 구체성이 다소 부족해 보임.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149</v>
      </c>
      <c r="B90" s="2">
        <v>20420726</v>
      </c>
      <c r="C90" s="38" t="str">
        <f>IFERROR(VLOOKUP($B90,대상!$B:$AC,MATCH(C$2,대상!$1:$1,0)-1,FALSE),"")</f>
        <v>지역기반</v>
      </c>
      <c r="D90" s="38" t="str">
        <f>IFERROR(VLOOKUP($B90,대상!$B:$AC,MATCH(D$2,대상!$1:$1,0)-1,FALSE),"")</f>
        <v>김나영</v>
      </c>
      <c r="E90" s="36" t="str">
        <f>IFERROR(VLOOKUP($B90,대상!$B:$AC,MATCH(E$2,대상!$1:$1,0)-1,FALSE),"")</f>
        <v>정보ㆍ통신3</v>
      </c>
      <c r="F90" s="38" t="str">
        <f>IFERROR(VLOOKUP($B90,대상!$B:$AC,MATCH(F$2,대상!$1:$1,0)-1,FALSE),"")</f>
        <v xml:space="preserve">K-컬처 스토리 기반  인터랙티브 AI 한국어 학습앱 ‘베리샤가’ </v>
      </c>
      <c r="G90" s="38" t="str">
        <f>IFERROR(VLOOKUP($B90,대상!$B:$AC,MATCH(G$2,대상!$1:$1,0)-1,FALSE),"")</f>
        <v/>
      </c>
      <c r="H90" s="33">
        <f>IFERROR(VLOOKUP($B90,[1]평가!$B:$Z,MATCH(LEFT(H$2,2),[1]평가!$7:$7,0)-1,FALSE),"")</f>
        <v>0</v>
      </c>
      <c r="I90" s="36">
        <f>IFERROR(VLOOKUP($B90,[1]평가!$B:$Z,MATCH(LEFT(I$2,2),[1]평가!$7:$7,0)-1,FALSE),"")</f>
        <v>68</v>
      </c>
      <c r="J90" s="36">
        <f>IFERROR(VLOOKUP($B90,[1]평가!$B:$Z,MATCH(LEFT(J$2,2),[1]평가!$7:$7,0)-1,FALSE),"")</f>
        <v>148</v>
      </c>
      <c r="K90" s="33">
        <f>IFERROR(VLOOKUP($B90,[2]평가!$B:$Z,MATCH(LEFT(K$2,2),[2]평가!$7:$7,0)-1,FALSE),"")</f>
        <v>0</v>
      </c>
      <c r="L90" s="36">
        <f>IFERROR(VLOOKUP($B90,[2]평가!$B:$Z,MATCH(LEFT(L$2,2),[2]평가!$7:$7,0)-1,FALSE),"")</f>
        <v>80</v>
      </c>
      <c r="M90" s="39">
        <f>IFERROR(VLOOKUP($B90,[2]평가!$B:$Z,MATCH(LEFT(M$2,2),[2]평가!$7:$7,0)-1,FALSE),"")</f>
        <v>47</v>
      </c>
      <c r="N90" s="33">
        <f>IFERROR(VLOOKUP($B90,[3]평가!$B:$Z,MATCH(LEFT(N$2,2),[3]평가!$7:$7,0)-1,FALSE),"")</f>
        <v>0</v>
      </c>
      <c r="O90" s="36">
        <f>IFERROR(VLOOKUP($B90,[3]평가!$B:$Z,MATCH(LEFT(O$2,2),[3]평가!$7:$7,0)-1,FALSE),"")</f>
        <v>69</v>
      </c>
      <c r="P90" s="39">
        <f>IFERROR(VLOOKUP($B90,[3]평가!$B:$Z,MATCH(LEFT(P$2,2),[3]평가!$7:$7,0)-1,FALSE),"")</f>
        <v>141</v>
      </c>
      <c r="Q90" s="33">
        <f>IFERROR(VLOOKUP($B90,[4]평가!$B:$Z,MATCH(LEFT(Q$2,2),[4]평가!$7:$7,0)-1,FALSE),"")</f>
        <v>0</v>
      </c>
      <c r="R90" s="36">
        <f>IFERROR(VLOOKUP($B90,[4]평가!$B:$Z,MATCH(LEFT(R$2,2),[4]평가!$7:$7,0)-1,FALSE),"")</f>
        <v>79</v>
      </c>
      <c r="S90" s="39">
        <f>IFERROR(VLOOKUP($B90,[4]평가!$B:$Z,MATCH(LEFT(S$2,2),[4]평가!$7:$7,0)-1,FALSE),"")</f>
        <v>72</v>
      </c>
      <c r="T90" s="33">
        <f>IFERROR(VLOOKUP($B90,[5]평가!$B:$Z,MATCH(LEFT(T$2,2),[5]평가!$7:$7,0)-1,FALSE),"")</f>
        <v>0</v>
      </c>
      <c r="U90" s="36">
        <f>IFERROR(VLOOKUP($B90,[5]평가!$B:$Z,MATCH(LEFT(U$2,2),[5]평가!$7:$7,0)-1,FALSE),"")</f>
        <v>92</v>
      </c>
      <c r="V90" s="39">
        <f>IFERROR(VLOOKUP($B90,[5]평가!$B:$Z,MATCH(LEFT(V$2,2),[5]평가!$7:$7,0)-1,FALSE),"")</f>
        <v>5</v>
      </c>
      <c r="W90" s="33">
        <f>IFERROR(VLOOKUP($B90,대상!$B:$AD,MATCH(W$2,대상!$1:$1,0)-1,FALSE),"")</f>
        <v>0</v>
      </c>
      <c r="X90" s="20">
        <f>IF(ISBLANK(B90),"",T$1-COUNTIF(H90:V90,"회피"))</f>
        <v>5</v>
      </c>
      <c r="Y90" s="21">
        <f>IF($T$1=X90,(SUM(I90,L90,O90,R90,U90)-MIN(I90,L90,O90,R90,U90)-MAX(I90,L90,O90,R90,U90))/($T$1-2),SUM(I90,L90,O90,R90,U90/X90))</f>
        <v>76</v>
      </c>
      <c r="Z90" s="40">
        <f>IFERROR(VLOOKUP($B90,대상!$B:$AD,MATCH(Z$2,대상!$1:$1,0)-1,FALSE),0)</f>
        <v>0</v>
      </c>
      <c r="AA90" s="41">
        <f>IFERROR(IF(W90="면제","100"+Z90,Y90+Z90),"")</f>
        <v>76</v>
      </c>
      <c r="AB90" s="35" t="str">
        <f>IF(OR(W90="면제",N(Y90)=0),"",IF(AA90&lt;60,"과락",""))</f>
        <v/>
      </c>
      <c r="AC90" s="54">
        <f>IF(N(AA90)=0,"",RANK(AA90,AA$3:AA$202))</f>
        <v>84</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①유사경쟁서비스와의 차별화 요소를 지속발굴하고 고객확장 및 버티컬 시장 확장위한 마케팅전략 구체화 요망함 _x000D_②한류와 한국어 학습을 연계시킨 아이디어와 서비스 구현정도가 좋음. 매출 확보 실적이 다소 낮은데 이를 확대시킬 수 있는 방안 마련이 필요해 보임. 자금확보를 위한 공격적인 마케팅 효과 검토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게임형 서비스는 유저가 콘텐츠를 소진하는 속도가 매우 빠릅 _x000D_④AI기반 게임형 한국어 학습앱 기획단계이며 특화부분, 기술력 입증 평가하기 위한 경쟁자분석과 벤치마킹이 부족하며 수익에 대한 구체적 보완이 필요함 _x000D_⑤경쟁사 분석을 통한 차별화 요소를 비교적 명확하게 제시하였음. 전반적으로 아이템과의 시장 적용 가눙성은 높아보임.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162</v>
      </c>
      <c r="B91" s="2">
        <v>20426686</v>
      </c>
      <c r="C91" s="38" t="str">
        <f>IFERROR(VLOOKUP($B91,대상!$B:$AC,MATCH(C$2,대상!$1:$1,0)-1,FALSE),"")</f>
        <v>지역기반</v>
      </c>
      <c r="D91" s="38" t="str">
        <f>IFERROR(VLOOKUP($B91,대상!$B:$AC,MATCH(D$2,대상!$1:$1,0)-1,FALSE),"")</f>
        <v>김인태</v>
      </c>
      <c r="E91" s="36" t="str">
        <f>IFERROR(VLOOKUP($B91,대상!$B:$AC,MATCH(E$2,대상!$1:$1,0)-1,FALSE),"")</f>
        <v>정보ㆍ통신3</v>
      </c>
      <c r="F91" s="38" t="str">
        <f>IFERROR(VLOOKUP($B91,대상!$B:$AC,MATCH(F$2,대상!$1:$1,0)-1,FALSE),"")</f>
        <v>AI 안전 필터링 및 딥러닝 에이전트 기술이 적용된 소형 크리에이터 커뮤니케이션 플랫폼</v>
      </c>
      <c r="G91" s="38" t="str">
        <f>IFERROR(VLOOKUP($B91,대상!$B:$AC,MATCH(G$2,대상!$1:$1,0)-1,FALSE),"")</f>
        <v/>
      </c>
      <c r="H91" s="33">
        <f>IFERROR(VLOOKUP($B91,[1]평가!$B:$Z,MATCH(LEFT(H$2,2),[1]평가!$7:$7,0)-1,FALSE),"")</f>
        <v>0</v>
      </c>
      <c r="I91" s="36">
        <f>IFERROR(VLOOKUP($B91,[1]평가!$B:$Z,MATCH(LEFT(I$2,2),[1]평가!$7:$7,0)-1,FALSE),"")</f>
        <v>68</v>
      </c>
      <c r="J91" s="36">
        <f>IFERROR(VLOOKUP($B91,[1]평가!$B:$Z,MATCH(LEFT(J$2,2),[1]평가!$7:$7,0)-1,FALSE),"")</f>
        <v>148</v>
      </c>
      <c r="K91" s="33">
        <f>IFERROR(VLOOKUP($B91,[2]평가!$B:$Z,MATCH(LEFT(K$2,2),[2]평가!$7:$7,0)-1,FALSE),"")</f>
        <v>0</v>
      </c>
      <c r="L91" s="36">
        <f>IFERROR(VLOOKUP($B91,[2]평가!$B:$Z,MATCH(LEFT(L$2,2),[2]평가!$7:$7,0)-1,FALSE),"")</f>
        <v>74</v>
      </c>
      <c r="M91" s="39">
        <f>IFERROR(VLOOKUP($B91,[2]평가!$B:$Z,MATCH(LEFT(M$2,2),[2]평가!$7:$7,0)-1,FALSE),"")</f>
        <v>88</v>
      </c>
      <c r="N91" s="33">
        <f>IFERROR(VLOOKUP($B91,[3]평가!$B:$Z,MATCH(LEFT(N$2,2),[3]평가!$7:$7,0)-1,FALSE),"")</f>
        <v>0</v>
      </c>
      <c r="O91" s="36">
        <f>IFERROR(VLOOKUP($B91,[3]평가!$B:$Z,MATCH(LEFT(O$2,2),[3]평가!$7:$7,0)-1,FALSE),"")</f>
        <v>79</v>
      </c>
      <c r="P91" s="39">
        <f>IFERROR(VLOOKUP($B91,[3]평가!$B:$Z,MATCH(LEFT(P$2,2),[3]평가!$7:$7,0)-1,FALSE),"")</f>
        <v>61</v>
      </c>
      <c r="Q91" s="33">
        <f>IFERROR(VLOOKUP($B91,[4]평가!$B:$Z,MATCH(LEFT(Q$2,2),[4]평가!$7:$7,0)-1,FALSE),"")</f>
        <v>0</v>
      </c>
      <c r="R91" s="36">
        <f>IFERROR(VLOOKUP($B91,[4]평가!$B:$Z,MATCH(LEFT(R$2,2),[4]평가!$7:$7,0)-1,FALSE),"")</f>
        <v>75</v>
      </c>
      <c r="S91" s="39">
        <f>IFERROR(VLOOKUP($B91,[4]평가!$B:$Z,MATCH(LEFT(S$2,2),[4]평가!$7:$7,0)-1,FALSE),"")</f>
        <v>106</v>
      </c>
      <c r="T91" s="33">
        <f>IFERROR(VLOOKUP($B91,[5]평가!$B:$Z,MATCH(LEFT(T$2,2),[5]평가!$7:$7,0)-1,FALSE),"")</f>
        <v>0</v>
      </c>
      <c r="U91" s="36">
        <f>IFERROR(VLOOKUP($B91,[5]평가!$B:$Z,MATCH(LEFT(U$2,2),[5]평가!$7:$7,0)-1,FALSE),"")</f>
        <v>79</v>
      </c>
      <c r="V91" s="39">
        <f>IFERROR(VLOOKUP($B91,[5]평가!$B:$Z,MATCH(LEFT(V$2,2),[5]평가!$7:$7,0)-1,FALSE),"")</f>
        <v>70</v>
      </c>
      <c r="W91" s="33">
        <f>IFERROR(VLOOKUP($B91,대상!$B:$AD,MATCH(W$2,대상!$1:$1,0)-1,FALSE),"")</f>
        <v>0</v>
      </c>
      <c r="X91" s="20">
        <f>IF(ISBLANK(B91),"",T$1-COUNTIF(H91:V91,"회피"))</f>
        <v>5</v>
      </c>
      <c r="Y91" s="21">
        <f>IF($T$1=X91,(SUM(I91,L91,O91,R91,U91)-MIN(I91,L91,O91,R91,U91)-MAX(I91,L91,O91,R91,U91))/($T$1-2),SUM(I91,L91,O91,R91,U91/X91))</f>
        <v>76</v>
      </c>
      <c r="Z91" s="40">
        <f>IFERROR(VLOOKUP($B91,대상!$B:$AD,MATCH(Z$2,대상!$1:$1,0)-1,FALSE),0)</f>
        <v>0</v>
      </c>
      <c r="AA91" s="41">
        <f>IFERROR(IF(W91="면제","100"+Z91,Y91+Z91),"")</f>
        <v>76</v>
      </c>
      <c r="AB91" s="35" t="str">
        <f>IF(OR(W91="면제",N(Y91)=0),"",IF(AA91&lt;60,"과락",""))</f>
        <v/>
      </c>
      <c r="AC91" s="54">
        <f>IF(N(AA91)=0,"",RANK(AA91,AA$3:AA$202))</f>
        <v>84</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①조기에 MVP완성하여 시장의 피드백확인과정이 선행되기 바람.시장의 수요와 현장 니즈의 변화를 반영한 초기고객 및 시장진입전략 구체화 필요함. _x000D_②수익모델 로드맵과 마케팅 전략을 연결시킨 전략 제시로 사업성 강조 필요 _x000D_③시장진입대상과 수익구조가 비교적 명확하게 제시되었음.
그리고 사업계획의 방향성은 적절한것으로 판단됨.
시장진입전략의 구체성이 다소 부족하다고 판단됨. _x000D_④AI안전 필터링 및 AI에이전트 적용된 소형 크리에이터전용 프라이빗 커뮤니케이션 앱 기획단계이며 특화부분, 기술력 입증 평가하기 위한 경쟁자분석과 벤치마킹이 부족하며 수익에 대한 구체적 보완이 필요함,  _x000D_⑤딥러닝 기반의 실시간 필터링 모델 시장의 대해 명확하게 제시를 하고 있음. 다만 경쟁사 분석 및 사업화에 대한 구체성은 다소 부족해 보임.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176</v>
      </c>
      <c r="B92" s="2">
        <v>20402217</v>
      </c>
      <c r="C92" s="38" t="str">
        <f>IFERROR(VLOOKUP($B92,대상!$B:$AC,MATCH(C$2,대상!$1:$1,0)-1,FALSE),"")</f>
        <v>지역기반</v>
      </c>
      <c r="D92" s="38" t="str">
        <f>IFERROR(VLOOKUP($B92,대상!$B:$AC,MATCH(D$2,대상!$1:$1,0)-1,FALSE),"")</f>
        <v>박성훈</v>
      </c>
      <c r="E92" s="36" t="str">
        <f>IFERROR(VLOOKUP($B92,대상!$B:$AC,MATCH(E$2,대상!$1:$1,0)-1,FALSE),"")</f>
        <v>정보ㆍ통신3</v>
      </c>
      <c r="F92" s="38" t="str">
        <f>IFERROR(VLOOKUP($B92,대상!$B:$AC,MATCH(F$2,대상!$1:$1,0)-1,FALSE),"")</f>
        <v>삼육대학교 앱북 플랫폼(SU Libaray)</v>
      </c>
      <c r="G92" s="38" t="str">
        <f>IFERROR(VLOOKUP($B92,대상!$B:$AC,MATCH(G$2,대상!$1:$1,0)-1,FALSE),"")</f>
        <v/>
      </c>
      <c r="H92" s="33">
        <f>IFERROR(VLOOKUP($B92,[1]평가!$B:$Z,MATCH(LEFT(H$2,2),[1]평가!$7:$7,0)-1,FALSE),"")</f>
        <v>0</v>
      </c>
      <c r="I92" s="36">
        <f>IFERROR(VLOOKUP($B92,[1]평가!$B:$Z,MATCH(LEFT(I$2,2),[1]평가!$7:$7,0)-1,FALSE),"")</f>
        <v>74</v>
      </c>
      <c r="J92" s="36">
        <f>IFERROR(VLOOKUP($B92,[1]평가!$B:$Z,MATCH(LEFT(J$2,2),[1]평가!$7:$7,0)-1,FALSE),"")</f>
        <v>63</v>
      </c>
      <c r="K92" s="33">
        <f>IFERROR(VLOOKUP($B92,[2]평가!$B:$Z,MATCH(LEFT(K$2,2),[2]평가!$7:$7,0)-1,FALSE),"")</f>
        <v>0</v>
      </c>
      <c r="L92" s="36">
        <f>IFERROR(VLOOKUP($B92,[2]평가!$B:$Z,MATCH(LEFT(L$2,2),[2]평가!$7:$7,0)-1,FALSE),"")</f>
        <v>71</v>
      </c>
      <c r="M92" s="39">
        <f>IFERROR(VLOOKUP($B92,[2]평가!$B:$Z,MATCH(LEFT(M$2,2),[2]평가!$7:$7,0)-1,FALSE),"")</f>
        <v>115</v>
      </c>
      <c r="N92" s="33">
        <f>IFERROR(VLOOKUP($B92,[3]평가!$B:$Z,MATCH(LEFT(N$2,2),[3]평가!$7:$7,0)-1,FALSE),"")</f>
        <v>0</v>
      </c>
      <c r="O92" s="36">
        <f>IFERROR(VLOOKUP($B92,[3]평가!$B:$Z,MATCH(LEFT(O$2,2),[3]평가!$7:$7,0)-1,FALSE),"")</f>
        <v>86</v>
      </c>
      <c r="P92" s="39">
        <f>IFERROR(VLOOKUP($B92,[3]평가!$B:$Z,MATCH(LEFT(P$2,2),[3]평가!$7:$7,0)-1,FALSE),"")</f>
        <v>32</v>
      </c>
      <c r="Q92" s="33">
        <f>IFERROR(VLOOKUP($B92,[4]평가!$B:$Z,MATCH(LEFT(Q$2,2),[4]평가!$7:$7,0)-1,FALSE),"")</f>
        <v>0</v>
      </c>
      <c r="R92" s="36">
        <f>IFERROR(VLOOKUP($B92,[4]평가!$B:$Z,MATCH(LEFT(R$2,2),[4]평가!$7:$7,0)-1,FALSE),"")</f>
        <v>75</v>
      </c>
      <c r="S92" s="39">
        <f>IFERROR(VLOOKUP($B92,[4]평가!$B:$Z,MATCH(LEFT(S$2,2),[4]평가!$7:$7,0)-1,FALSE),"")</f>
        <v>106</v>
      </c>
      <c r="T92" s="33">
        <f>IFERROR(VLOOKUP($B92,[5]평가!$B:$Z,MATCH(LEFT(T$2,2),[5]평가!$7:$7,0)-1,FALSE),"")</f>
        <v>0</v>
      </c>
      <c r="U92" s="36">
        <f>IFERROR(VLOOKUP($B92,[5]평가!$B:$Z,MATCH(LEFT(U$2,2),[5]평가!$7:$7,0)-1,FALSE),"")</f>
        <v>79</v>
      </c>
      <c r="V92" s="39">
        <f>IFERROR(VLOOKUP($B92,[5]평가!$B:$Z,MATCH(LEFT(V$2,2),[5]평가!$7:$7,0)-1,FALSE),"")</f>
        <v>70</v>
      </c>
      <c r="W92" s="33">
        <f>IFERROR(VLOOKUP($B92,대상!$B:$AD,MATCH(W$2,대상!$1:$1,0)-1,FALSE),"")</f>
        <v>0</v>
      </c>
      <c r="X92" s="20">
        <f>IF(ISBLANK(B92),"",T$1-COUNTIF(H92:V92,"회피"))</f>
        <v>5</v>
      </c>
      <c r="Y92" s="21">
        <f>IF($T$1=X92,(SUM(I92,L92,O92,R92,U92)-MIN(I92,L92,O92,R92,U92)-MAX(I92,L92,O92,R92,U92))/($T$1-2),SUM(I92,L92,O92,R92,U92/X92))</f>
        <v>76</v>
      </c>
      <c r="Z92" s="40">
        <f>IFERROR(VLOOKUP($B92,대상!$B:$AD,MATCH(Z$2,대상!$1:$1,0)-1,FALSE),0)</f>
        <v>0</v>
      </c>
      <c r="AA92" s="41">
        <f>IFERROR(IF(W92="면제","100"+Z92,Y92+Z92),"")</f>
        <v>76</v>
      </c>
      <c r="AB92" s="35" t="str">
        <f>IF(OR(W92="면제",N(Y92)=0),"",IF(AA92&lt;60,"과락",""))</f>
        <v/>
      </c>
      <c r="AC92" s="54">
        <f>IF(N(AA92)=0,"",RANK(AA92,AA$3:AA$202))</f>
        <v>84</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①유사서비스대비 경쟁력 분석 보완 필요하며 기술적 우위에 대한 이론적 및 실체적 객관성 확보방안 보완 필요. _x000D_②대학생들에게 필요한 솔루션으로 활용성은 높아 보이나, 운영사 측면에서의 수익성 검토 및 수익 모델 고도화는 필요해 보임 _x000D_③목표 시장의 설정과 수익 모델의 구조가 명확하게 제시되어 사업의 실질적인 수익 창출 가능성이 높음. 전반적인 사업 계획의 흐름과 방향성이 적정하게 설계되었으며, 시장 안착을 위한 논리적 근거가 충분히 마련되었음. 계획의 완성도가 우수하여 향후 체계적인 실행이 뒷받침된다면 안정적인 비즈니스 모델로의 성장이 기대됨. _x000D_④앱북 플랫폼 기획단계이며 특화부분, 기술력 입증 평가하기 위한 경쟁자분석과 벤치마킹이 부족하며 수익에 대한 구체적 보완이 필요함 _x000D_⑤SU 라이브러리 플랫폼 구축 완료 목료를 제시히고 있으나 사업화를 위한 수익모델과 해외 진출을 위한 구체성은 다소 부족해 보임.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184</v>
      </c>
      <c r="B93" s="2">
        <v>20426845</v>
      </c>
      <c r="C93" s="38" t="str">
        <f>IFERROR(VLOOKUP($B93,대상!$B:$AC,MATCH(C$2,대상!$1:$1,0)-1,FALSE),"")</f>
        <v>지역기반</v>
      </c>
      <c r="D93" s="38" t="str">
        <f>IFERROR(VLOOKUP($B93,대상!$B:$AC,MATCH(D$2,대상!$1:$1,0)-1,FALSE),"")</f>
        <v>정용현</v>
      </c>
      <c r="E93" s="36" t="str">
        <f>IFERROR(VLOOKUP($B93,대상!$B:$AC,MATCH(E$2,대상!$1:$1,0)-1,FALSE),"")</f>
        <v>정보ㆍ통신3</v>
      </c>
      <c r="F93" s="38" t="str">
        <f>IFERROR(VLOOKUP($B93,대상!$B:$AC,MATCH(F$2,대상!$1:$1,0)-1,FALSE),"")</f>
        <v>프로야구 팀스피릿 매니저</v>
      </c>
      <c r="G93" s="38" t="str">
        <f>IFERROR(VLOOKUP($B93,대상!$B:$AC,MATCH(G$2,대상!$1:$1,0)-1,FALSE),"")</f>
        <v/>
      </c>
      <c r="H93" s="33">
        <f>IFERROR(VLOOKUP($B93,[1]평가!$B:$Z,MATCH(LEFT(H$2,2),[1]평가!$7:$7,0)-1,FALSE),"")</f>
        <v>0</v>
      </c>
      <c r="I93" s="36">
        <f>IFERROR(VLOOKUP($B93,[1]평가!$B:$Z,MATCH(LEFT(I$2,2),[1]평가!$7:$7,0)-1,FALSE),"")</f>
        <v>73</v>
      </c>
      <c r="J93" s="36">
        <f>IFERROR(VLOOKUP($B93,[1]평가!$B:$Z,MATCH(LEFT(J$2,2),[1]평가!$7:$7,0)-1,FALSE),"")</f>
        <v>70</v>
      </c>
      <c r="K93" s="33">
        <f>IFERROR(VLOOKUP($B93,[2]평가!$B:$Z,MATCH(LEFT(K$2,2),[2]평가!$7:$7,0)-1,FALSE),"")</f>
        <v>0</v>
      </c>
      <c r="L93" s="36">
        <f>IFERROR(VLOOKUP($B93,[2]평가!$B:$Z,MATCH(LEFT(L$2,2),[2]평가!$7:$7,0)-1,FALSE),"")</f>
        <v>76</v>
      </c>
      <c r="M93" s="39">
        <f>IFERROR(VLOOKUP($B93,[2]평가!$B:$Z,MATCH(LEFT(M$2,2),[2]평가!$7:$7,0)-1,FALSE),"")</f>
        <v>71</v>
      </c>
      <c r="N93" s="33">
        <f>IFERROR(VLOOKUP($B93,[3]평가!$B:$Z,MATCH(LEFT(N$2,2),[3]평가!$7:$7,0)-1,FALSE),"")</f>
        <v>0</v>
      </c>
      <c r="O93" s="36">
        <f>IFERROR(VLOOKUP($B93,[3]평가!$B:$Z,MATCH(LEFT(O$2,2),[3]평가!$7:$7,0)-1,FALSE),"")</f>
        <v>79</v>
      </c>
      <c r="P93" s="39">
        <f>IFERROR(VLOOKUP($B93,[3]평가!$B:$Z,MATCH(LEFT(P$2,2),[3]평가!$7:$7,0)-1,FALSE),"")</f>
        <v>61</v>
      </c>
      <c r="Q93" s="33">
        <f>IFERROR(VLOOKUP($B93,[4]평가!$B:$Z,MATCH(LEFT(Q$2,2),[4]평가!$7:$7,0)-1,FALSE),"")</f>
        <v>0</v>
      </c>
      <c r="R93" s="36">
        <f>IFERROR(VLOOKUP($B93,[4]평가!$B:$Z,MATCH(LEFT(R$2,2),[4]평가!$7:$7,0)-1,FALSE),"")</f>
        <v>72</v>
      </c>
      <c r="S93" s="39">
        <f>IFERROR(VLOOKUP($B93,[4]평가!$B:$Z,MATCH(LEFT(S$2,2),[4]평가!$7:$7,0)-1,FALSE),"")</f>
        <v>132</v>
      </c>
      <c r="T93" s="33">
        <f>IFERROR(VLOOKUP($B93,[5]평가!$B:$Z,MATCH(LEFT(T$2,2),[5]평가!$7:$7,0)-1,FALSE),"")</f>
        <v>0</v>
      </c>
      <c r="U93" s="36">
        <f>IFERROR(VLOOKUP($B93,[5]평가!$B:$Z,MATCH(LEFT(U$2,2),[5]평가!$7:$7,0)-1,FALSE),"")</f>
        <v>92</v>
      </c>
      <c r="V93" s="39">
        <f>IFERROR(VLOOKUP($B93,[5]평가!$B:$Z,MATCH(LEFT(V$2,2),[5]평가!$7:$7,0)-1,FALSE),"")</f>
        <v>5</v>
      </c>
      <c r="W93" s="33">
        <f>IFERROR(VLOOKUP($B93,대상!$B:$AD,MATCH(W$2,대상!$1:$1,0)-1,FALSE),"")</f>
        <v>0</v>
      </c>
      <c r="X93" s="20">
        <f>IF(ISBLANK(B93),"",T$1-COUNTIF(H93:V93,"회피"))</f>
        <v>5</v>
      </c>
      <c r="Y93" s="21">
        <f>IF($T$1=X93,(SUM(I93,L93,O93,R93,U93)-MIN(I93,L93,O93,R93,U93)-MAX(I93,L93,O93,R93,U93))/($T$1-2),SUM(I93,L93,O93,R93,U93/X93))</f>
        <v>76</v>
      </c>
      <c r="Z93" s="40">
        <f>IFERROR(VLOOKUP($B93,대상!$B:$AD,MATCH(Z$2,대상!$1:$1,0)-1,FALSE),0)</f>
        <v>0</v>
      </c>
      <c r="AA93" s="41">
        <f>IFERROR(IF(W93="면제","100"+Z93,Y93+Z93),"")</f>
        <v>76</v>
      </c>
      <c r="AB93" s="35" t="str">
        <f>IF(OR(W93="면제",N(Y93)=0),"",IF(AA93&lt;60,"과락",""))</f>
        <v/>
      </c>
      <c r="AC93" s="54">
        <f>IF(N(AA93)=0,"",RANK(AA93,AA$3:AA$202))</f>
        <v>84</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①시장의 수요 및 고객의 요구사항 변화에 대한 면밀한 분석과 이를 기반으로한 시장규모와 성장전략에 대한 수치화가 필요함 _x000D_②창업아이템 실현 및 구체화 방안에 있어서 보다 구체적이고 개발관점에서의 세부적인 방법들이 추가될 필요가 있음 _x000D_③시장 진입 대상과 수익 구조가 비교적 명확하게 제시되어, 사업 계획의 전반적인 방향성과 비즈니스 모델의 타당성은 적정한 것으로 판단됨. 다만, 구체적인 시장 규모 산출과 실질적인 고객 검증 자료가 제한적이어서, 제시된 사업 계획의 시장 안착 가능성을 객관적으로 신뢰하기에 다소 아쉬움이 있음. _x000D_④스포츠야국 모바일 시뮬레이션 매니지먼트 게임 기획단계이며 특화부분, 기술력 입증 평가하기 위한 경쟁자분석과 벤치마킹이 부족하며 수익에 대한 구체적 보완이 필요함 _x000D_⑤대표자의 경력 및 전문성은 일정 부분 확인되고 있음. 창업 아이템과 관련하여 15만건의 보유 데이터를 가지고 있으며 오프라인 매장이 있어 개발 및 사업화가 가능할 것으로 예상됨.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10</v>
      </c>
      <c r="B94" s="2">
        <v>20416478</v>
      </c>
      <c r="C94" s="38" t="str">
        <f>IFERROR(VLOOKUP($B94,대상!$B:$AC,MATCH(C$2,대상!$1:$1,0)-1,FALSE),"")</f>
        <v>지역기반</v>
      </c>
      <c r="D94" s="38" t="str">
        <f>IFERROR(VLOOKUP($B94,대상!$B:$AC,MATCH(D$2,대상!$1:$1,0)-1,FALSE),"")</f>
        <v>조경식</v>
      </c>
      <c r="E94" s="36" t="str">
        <f>IFERROR(VLOOKUP($B94,대상!$B:$AC,MATCH(E$2,대상!$1:$1,0)-1,FALSE),"")</f>
        <v>정보ㆍ통신3</v>
      </c>
      <c r="F94" s="38" t="str">
        <f>IFERROR(VLOOKUP($B94,대상!$B:$AC,MATCH(F$2,대상!$1:$1,0)-1,FALSE),"")</f>
        <v>고비용 PT의 한계를 극복하는 온디바이스 초개인화 AI 실시간  개인 맞춤형 코칭 앱 및 스마트짐 B2B 연계 플랫폼, 'Lockin'</v>
      </c>
      <c r="G94" s="38" t="str">
        <f>IFERROR(VLOOKUP($B94,대상!$B:$AC,MATCH(G$2,대상!$1:$1,0)-1,FALSE),"")</f>
        <v/>
      </c>
      <c r="H94" s="33">
        <f>IFERROR(VLOOKUP($B94,[1]평가!$B:$Z,MATCH(LEFT(H$2,2),[1]평가!$7:$7,0)-1,FALSE),"")</f>
        <v>0</v>
      </c>
      <c r="I94" s="36">
        <f>IFERROR(VLOOKUP($B94,[1]평가!$B:$Z,MATCH(LEFT(I$2,2),[1]평가!$7:$7,0)-1,FALSE),"")</f>
        <v>73</v>
      </c>
      <c r="J94" s="36">
        <f>IFERROR(VLOOKUP($B94,[1]평가!$B:$Z,MATCH(LEFT(J$2,2),[1]평가!$7:$7,0)-1,FALSE),"")</f>
        <v>51</v>
      </c>
      <c r="K94" s="33">
        <f>IFERROR(VLOOKUP($B94,[2]평가!$B:$Z,MATCH(LEFT(K$2,2),[2]평가!$7:$7,0)-1,FALSE),"")</f>
        <v>0</v>
      </c>
      <c r="L94" s="36">
        <f>IFERROR(VLOOKUP($B94,[2]평가!$B:$Z,MATCH(LEFT(L$2,2),[2]평가!$7:$7,0)-1,FALSE),"")</f>
        <v>64</v>
      </c>
      <c r="M94" s="39">
        <f>IFERROR(VLOOKUP($B94,[2]평가!$B:$Z,MATCH(LEFT(M$2,2),[2]평가!$7:$7,0)-1,FALSE),"")</f>
        <v>166</v>
      </c>
      <c r="N94" s="33">
        <f>IFERROR(VLOOKUP($B94,[3]평가!$B:$Z,MATCH(LEFT(N$2,2),[3]평가!$7:$7,0)-1,FALSE),"")</f>
        <v>0</v>
      </c>
      <c r="O94" s="36">
        <f>IFERROR(VLOOKUP($B94,[3]평가!$B:$Z,MATCH(LEFT(O$2,2),[3]평가!$7:$7,0)-1,FALSE),"")</f>
        <v>77</v>
      </c>
      <c r="P94" s="39">
        <f>IFERROR(VLOOKUP($B94,[3]평가!$B:$Z,MATCH(LEFT(P$2,2),[3]평가!$7:$7,0)-1,FALSE),"")</f>
        <v>61</v>
      </c>
      <c r="Q94" s="33">
        <f>IFERROR(VLOOKUP($B94,[4]평가!$B:$Z,MATCH(LEFT(Q$2,2),[4]평가!$7:$7,0)-1,FALSE),"")</f>
        <v>0</v>
      </c>
      <c r="R94" s="36">
        <f>IFERROR(VLOOKUP($B94,[4]평가!$B:$Z,MATCH(LEFT(R$2,2),[4]평가!$7:$7,0)-1,FALSE),"")</f>
        <v>77</v>
      </c>
      <c r="S94" s="39">
        <f>IFERROR(VLOOKUP($B94,[4]평가!$B:$Z,MATCH(LEFT(S$2,2),[4]평가!$7:$7,0)-1,FALSE),"")</f>
        <v>72</v>
      </c>
      <c r="T94" s="33">
        <f>IFERROR(VLOOKUP($B94,[5]평가!$B:$Z,MATCH(LEFT(T$2,2),[5]평가!$7:$7,0)-1,FALSE),"")</f>
        <v>0</v>
      </c>
      <c r="U94" s="36">
        <f>IFERROR(VLOOKUP($B94,[5]평가!$B:$Z,MATCH(LEFT(U$2,2),[5]평가!$7:$7,0)-1,FALSE),"")</f>
        <v>71</v>
      </c>
      <c r="V94" s="39">
        <f>IFERROR(VLOOKUP($B94,[5]평가!$B:$Z,MATCH(LEFT(V$2,2),[5]평가!$7:$7,0)-1,FALSE),"")</f>
        <v>137</v>
      </c>
      <c r="W94" s="33">
        <f>IFERROR(VLOOKUP($B94,대상!$B:$AD,MATCH(W$2,대상!$1:$1,0)-1,FALSE),"")</f>
        <v>0</v>
      </c>
      <c r="X94" s="20">
        <f>IF(ISBLANK(B94),"",T$1-COUNTIF(H94:V94,"회피"))</f>
        <v>5</v>
      </c>
      <c r="Y94" s="21">
        <f>IF($T$1=X94,(SUM(I94,L94,O94,R94,U94)-MIN(I94,L94,O94,R94,U94)-MAX(I94,L94,O94,R94,U94))/($T$1-2),SUM(I94,L94,O94,R94,U94/X94))</f>
        <v>73.666666666666671</v>
      </c>
      <c r="Z94" s="40">
        <f>IFERROR(VLOOKUP($B94,대상!$B:$AD,MATCH(Z$2,대상!$1:$1,0)-1,FALSE),0)</f>
        <v>2</v>
      </c>
      <c r="AA94" s="41">
        <f>IFERROR(IF(W94="면제","100"+Z94,Y94+Z94),"")</f>
        <v>75.666666666666671</v>
      </c>
      <c r="AB94" s="35" t="str">
        <f>IF(OR(W94="면제",N(Y94)=0),"",IF(AA94&lt;60,"과락",""))</f>
        <v/>
      </c>
      <c r="AC94" s="54">
        <f>IF(N(AA94)=0,"",RANK(AA94,AA$3:AA$202))</f>
        <v>92</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①서비스의 필요성은 공감하나 잠재적 경쟁기술 및 유사 서비스에 디한 차멸화 경쟁력 확보방안에 대한 구체적 개발 로드맵 및 초기고객 확보 전략 필요함 _x000D_②경쟁 서비스 대비 자사의 특장점과 차별성에 대해 보다 시장진입 가능성 측면에서 설득력을 높일 필요 있음 _x000D_③창업아이템의 개발배경과 목적, 목표시장이 명확함. 
다만, 외부자원 활용계획은 아직 다소 미진한것으로 판단됨. _x000D_④초기 플랫폼 5만유저 유입의 목표에 대한 근거가 부족하며 유사한 운동 인플루언서 소프트웨어, 대기업 무상 소프트웨어 등 경쟁자 분석이 부족하여 실현, 차별적, 고객 지불가능성에 대한 문제의식 연동이 부족함 _x000D_⑤경쟁사 제품에 대한 분석을 제시히고 있으며 사업화에 대한 잔략과 외부자원 연계가 다소 부족해 보임.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12</v>
      </c>
      <c r="B95" s="2">
        <v>20419052</v>
      </c>
      <c r="C95" s="38" t="str">
        <f>IFERROR(VLOOKUP($B95,대상!$B:$AC,MATCH(C$2,대상!$1:$1,0)-1,FALSE),"")</f>
        <v>지역기반</v>
      </c>
      <c r="D95" s="38" t="str">
        <f>IFERROR(VLOOKUP($B95,대상!$B:$AC,MATCH(D$2,대상!$1:$1,0)-1,FALSE),"")</f>
        <v>박주명</v>
      </c>
      <c r="E95" s="36" t="str">
        <f>IFERROR(VLOOKUP($B95,대상!$B:$AC,MATCH(E$2,대상!$1:$1,0)-1,FALSE),"")</f>
        <v>정보ㆍ통신3</v>
      </c>
      <c r="F95" s="38" t="str">
        <f>IFERROR(VLOOKUP($B95,대상!$B:$AC,MATCH(F$2,대상!$1:$1,0)-1,FALSE),"")</f>
        <v>FINLY : 금융상담 서류접수·보완요청·사전심사 보조 자동화 AI /SaaS 솔루션</v>
      </c>
      <c r="G95" s="38" t="str">
        <f>IFERROR(VLOOKUP($B95,대상!$B:$AC,MATCH(G$2,대상!$1:$1,0)-1,FALSE),"")</f>
        <v/>
      </c>
      <c r="H95" s="33">
        <f>IFERROR(VLOOKUP($B95,[1]평가!$B:$Z,MATCH(LEFT(H$2,2),[1]평가!$7:$7,0)-1,FALSE),"")</f>
        <v>0</v>
      </c>
      <c r="I95" s="36">
        <f>IFERROR(VLOOKUP($B95,[1]평가!$B:$Z,MATCH(LEFT(I$2,2),[1]평가!$7:$7,0)-1,FALSE),"")</f>
        <v>73</v>
      </c>
      <c r="J95" s="36">
        <f>IFERROR(VLOOKUP($B95,[1]평가!$B:$Z,MATCH(LEFT(J$2,2),[1]평가!$7:$7,0)-1,FALSE),"")</f>
        <v>51</v>
      </c>
      <c r="K95" s="33">
        <f>IFERROR(VLOOKUP($B95,[2]평가!$B:$Z,MATCH(LEFT(K$2,2),[2]평가!$7:$7,0)-1,FALSE),"")</f>
        <v>0</v>
      </c>
      <c r="L95" s="36">
        <f>IFERROR(VLOOKUP($B95,[2]평가!$B:$Z,MATCH(LEFT(L$2,2),[2]평가!$7:$7,0)-1,FALSE),"")</f>
        <v>64</v>
      </c>
      <c r="M95" s="39">
        <f>IFERROR(VLOOKUP($B95,[2]평가!$B:$Z,MATCH(LEFT(M$2,2),[2]평가!$7:$7,0)-1,FALSE),"")</f>
        <v>166</v>
      </c>
      <c r="N95" s="33">
        <f>IFERROR(VLOOKUP($B95,[3]평가!$B:$Z,MATCH(LEFT(N$2,2),[3]평가!$7:$7,0)-1,FALSE),"")</f>
        <v>0</v>
      </c>
      <c r="O95" s="36">
        <f>IFERROR(VLOOKUP($B95,[3]평가!$B:$Z,MATCH(LEFT(O$2,2),[3]평가!$7:$7,0)-1,FALSE),"")</f>
        <v>77</v>
      </c>
      <c r="P95" s="39">
        <f>IFERROR(VLOOKUP($B95,[3]평가!$B:$Z,MATCH(LEFT(P$2,2),[3]평가!$7:$7,0)-1,FALSE),"")</f>
        <v>61</v>
      </c>
      <c r="Q95" s="33">
        <f>IFERROR(VLOOKUP($B95,[4]평가!$B:$Z,MATCH(LEFT(Q$2,2),[4]평가!$7:$7,0)-1,FALSE),"")</f>
        <v>0</v>
      </c>
      <c r="R95" s="36">
        <f>IFERROR(VLOOKUP($B95,[4]평가!$B:$Z,MATCH(LEFT(R$2,2),[4]평가!$7:$7,0)-1,FALSE),"")</f>
        <v>79</v>
      </c>
      <c r="S95" s="39">
        <f>IFERROR(VLOOKUP($B95,[4]평가!$B:$Z,MATCH(LEFT(S$2,2),[4]평가!$7:$7,0)-1,FALSE),"")</f>
        <v>60</v>
      </c>
      <c r="T95" s="33">
        <f>IFERROR(VLOOKUP($B95,[5]평가!$B:$Z,MATCH(LEFT(T$2,2),[5]평가!$7:$7,0)-1,FALSE),"")</f>
        <v>0</v>
      </c>
      <c r="U95" s="36">
        <f>IFERROR(VLOOKUP($B95,[5]평가!$B:$Z,MATCH(LEFT(U$2,2),[5]평가!$7:$7,0)-1,FALSE),"")</f>
        <v>71</v>
      </c>
      <c r="V95" s="39">
        <f>IFERROR(VLOOKUP($B95,[5]평가!$B:$Z,MATCH(LEFT(V$2,2),[5]평가!$7:$7,0)-1,FALSE),"")</f>
        <v>137</v>
      </c>
      <c r="W95" s="33">
        <f>IFERROR(VLOOKUP($B95,대상!$B:$AD,MATCH(W$2,대상!$1:$1,0)-1,FALSE),"")</f>
        <v>0</v>
      </c>
      <c r="X95" s="20">
        <f>IF(ISBLANK(B95),"",T$1-COUNTIF(H95:V95,"회피"))</f>
        <v>5</v>
      </c>
      <c r="Y95" s="21">
        <f>IF($T$1=X95,(SUM(I95,L95,O95,R95,U95)-MIN(I95,L95,O95,R95,U95)-MAX(I95,L95,O95,R95,U95))/($T$1-2),SUM(I95,L95,O95,R95,U95/X95))</f>
        <v>73.666666666666671</v>
      </c>
      <c r="Z95" s="40">
        <f>IFERROR(VLOOKUP($B95,대상!$B:$AD,MATCH(Z$2,대상!$1:$1,0)-1,FALSE),0)</f>
        <v>2</v>
      </c>
      <c r="AA95" s="41">
        <f>IFERROR(IF(W95="면제","100"+Z95,Y95+Z95),"")</f>
        <v>75.666666666666671</v>
      </c>
      <c r="AB95" s="35" t="str">
        <f>IF(OR(W95="면제",N(Y95)=0),"",IF(AA95&lt;60,"과락",""))</f>
        <v/>
      </c>
      <c r="AC95" s="54">
        <f>IF(N(AA95)=0,"",RANK(AA95,AA$3:AA$202))</f>
        <v>92</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①경쟁기술대비 차별화 성능확보에 디한 객관적 평가확보와 초기시장진입전략 고도화 요망됨. _x000D_②고객현황 분석 및 아이템의 시장진입 가능성에 대해 설득력을 높일 수 있는 자료 등을 기반으로 구체적으로 제시될 필요성 있음 _x000D_③창업아이템의 개발배경과 목적, 목표시장이 명확함. 
다만, 팀 차원의 역할 분담과 핵심 인력구성은 다소 구체성이 부족함. _x000D_④대표역량이 뛰어나며 구현 기술력이 검증되었으나 BM모델의 수익화 부분이 불명확하고 고객의 범주와 수익의 범위가 법률적 문제가 야기될수 있으며(대출중개플랫폼) 경쟁사 및 수익에 대한 정교한 전략이 필요함 _x000D_⑤대표자의 관련 경홤과 전문성은 일정 부분 확인되었으나 목표시장과 수익모델에 대한 제시가 다소 부족하게 제시되어 있음.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49</v>
      </c>
      <c r="B96" s="2">
        <v>20401288</v>
      </c>
      <c r="C96" s="38" t="str">
        <f>IFERROR(VLOOKUP($B96,대상!$B:$AC,MATCH(C$2,대상!$1:$1,0)-1,FALSE),"")</f>
        <v>지역기반</v>
      </c>
      <c r="D96" s="38" t="str">
        <f>IFERROR(VLOOKUP($B96,대상!$B:$AC,MATCH(D$2,대상!$1:$1,0)-1,FALSE),"")</f>
        <v>이강민</v>
      </c>
      <c r="E96" s="36" t="str">
        <f>IFERROR(VLOOKUP($B96,대상!$B:$AC,MATCH(E$2,대상!$1:$1,0)-1,FALSE),"")</f>
        <v>정보ㆍ통신3</v>
      </c>
      <c r="F96" s="38" t="str">
        <f>IFERROR(VLOOKUP($B96,대상!$B:$AC,MATCH(F$2,대상!$1:$1,0)-1,FALSE),"")</f>
        <v>중소 제조기업 기술자산 기반 기술질의·애로 처리시간 단축 AX 솔루션</v>
      </c>
      <c r="G96" s="38" t="str">
        <f>IFERROR(VLOOKUP($B96,대상!$B:$AC,MATCH(G$2,대상!$1:$1,0)-1,FALSE),"")</f>
        <v/>
      </c>
      <c r="H96" s="33">
        <f>IFERROR(VLOOKUP($B96,[1]평가!$B:$Z,MATCH(LEFT(H$2,2),[1]평가!$7:$7,0)-1,FALSE),"")</f>
        <v>0</v>
      </c>
      <c r="I96" s="36">
        <f>IFERROR(VLOOKUP($B96,[1]평가!$B:$Z,MATCH(LEFT(I$2,2),[1]평가!$7:$7,0)-1,FALSE),"")</f>
        <v>80</v>
      </c>
      <c r="J96" s="36">
        <f>IFERROR(VLOOKUP($B96,[1]평가!$B:$Z,MATCH(LEFT(J$2,2),[1]평가!$7:$7,0)-1,FALSE),"")</f>
        <v>34</v>
      </c>
      <c r="K96" s="33">
        <f>IFERROR(VLOOKUP($B96,[2]평가!$B:$Z,MATCH(LEFT(K$2,2),[2]평가!$7:$7,0)-1,FALSE),"")</f>
        <v>0</v>
      </c>
      <c r="L96" s="36">
        <f>IFERROR(VLOOKUP($B96,[2]평가!$B:$Z,MATCH(LEFT(L$2,2),[2]평가!$7:$7,0)-1,FALSE),"")</f>
        <v>83</v>
      </c>
      <c r="M96" s="39">
        <f>IFERROR(VLOOKUP($B96,[2]평가!$B:$Z,MATCH(LEFT(M$2,2),[2]평가!$7:$7,0)-1,FALSE),"")</f>
        <v>34</v>
      </c>
      <c r="N96" s="33">
        <f>IFERROR(VLOOKUP($B96,[3]평가!$B:$Z,MATCH(LEFT(N$2,2),[3]평가!$7:$7,0)-1,FALSE),"")</f>
        <v>0</v>
      </c>
      <c r="O96" s="36">
        <f>IFERROR(VLOOKUP($B96,[3]평가!$B:$Z,MATCH(LEFT(O$2,2),[3]평가!$7:$7,0)-1,FALSE),"")</f>
        <v>79</v>
      </c>
      <c r="P96" s="39">
        <f>IFERROR(VLOOKUP($B96,[3]평가!$B:$Z,MATCH(LEFT(P$2,2),[3]평가!$7:$7,0)-1,FALSE),"")</f>
        <v>61</v>
      </c>
      <c r="Q96" s="33">
        <f>IFERROR(VLOOKUP($B96,[4]평가!$B:$Z,MATCH(LEFT(Q$2,2),[4]평가!$7:$7,0)-1,FALSE),"")</f>
        <v>0</v>
      </c>
      <c r="R96" s="36">
        <f>IFERROR(VLOOKUP($B96,[4]평가!$B:$Z,MATCH(LEFT(R$2,2),[4]평가!$7:$7,0)-1,FALSE),"")</f>
        <v>62</v>
      </c>
      <c r="S96" s="39">
        <f>IFERROR(VLOOKUP($B96,[4]평가!$B:$Z,MATCH(LEFT(S$2,2),[4]평가!$7:$7,0)-1,FALSE),"")</f>
        <v>186</v>
      </c>
      <c r="T96" s="33">
        <f>IFERROR(VLOOKUP($B96,[5]평가!$B:$Z,MATCH(LEFT(T$2,2),[5]평가!$7:$7,0)-1,FALSE),"")</f>
        <v>0</v>
      </c>
      <c r="U96" s="36">
        <f>IFERROR(VLOOKUP($B96,[5]평가!$B:$Z,MATCH(LEFT(U$2,2),[5]평가!$7:$7,0)-1,FALSE),"")</f>
        <v>68</v>
      </c>
      <c r="V96" s="39">
        <f>IFERROR(VLOOKUP($B96,[5]평가!$B:$Z,MATCH(LEFT(V$2,2),[5]평가!$7:$7,0)-1,FALSE),"")</f>
        <v>173</v>
      </c>
      <c r="W96" s="33">
        <f>IFERROR(VLOOKUP($B96,대상!$B:$AD,MATCH(W$2,대상!$1:$1,0)-1,FALSE),"")</f>
        <v>0</v>
      </c>
      <c r="X96" s="20">
        <f>IF(ISBLANK(B96),"",T$1-COUNTIF(H96:V96,"회피"))</f>
        <v>5</v>
      </c>
      <c r="Y96" s="21">
        <f>IF($T$1=X96,(SUM(I96,L96,O96,R96,U96)-MIN(I96,L96,O96,R96,U96)-MAX(I96,L96,O96,R96,U96))/($T$1-2),SUM(I96,L96,O96,R96,U96/X96))</f>
        <v>75.666666666666671</v>
      </c>
      <c r="Z96" s="40">
        <f>IFERROR(VLOOKUP($B96,대상!$B:$AD,MATCH(Z$2,대상!$1:$1,0)-1,FALSE),0)</f>
        <v>0</v>
      </c>
      <c r="AA96" s="41">
        <f>IFERROR(IF(W96="면제","100"+Z96,Y96+Z96),"")</f>
        <v>75.666666666666671</v>
      </c>
      <c r="AB96" s="35" t="str">
        <f>IF(OR(W96="면제",N(Y96)=0),"",IF(AA96&lt;60,"과락",""))</f>
        <v/>
      </c>
      <c r="AC96" s="54">
        <f>IF(N(AA96)=0,"",RANK(AA96,AA$3:AA$202))</f>
        <v>92</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52</v>
      </c>
      <c r="B97" s="2">
        <v>20412983</v>
      </c>
      <c r="C97" s="38" t="str">
        <f>IFERROR(VLOOKUP($B97,대상!$B:$AC,MATCH(C$2,대상!$1:$1,0)-1,FALSE),"")</f>
        <v>지역기반</v>
      </c>
      <c r="D97" s="38" t="str">
        <f>IFERROR(VLOOKUP($B97,대상!$B:$AC,MATCH(D$2,대상!$1:$1,0)-1,FALSE),"")</f>
        <v>박성우</v>
      </c>
      <c r="E97" s="36" t="str">
        <f>IFERROR(VLOOKUP($B97,대상!$B:$AC,MATCH(E$2,대상!$1:$1,0)-1,FALSE),"")</f>
        <v>정보ㆍ통신3</v>
      </c>
      <c r="F97" s="38" t="str">
        <f>IFERROR(VLOOKUP($B97,대상!$B:$AC,MATCH(F$2,대상!$1:$1,0)-1,FALSE),"")</f>
        <v>지능형 데이터 기반의 B2B 건자재 유통 플랫폼</v>
      </c>
      <c r="G97" s="38" t="str">
        <f>IFERROR(VLOOKUP($B97,대상!$B:$AC,MATCH(G$2,대상!$1:$1,0)-1,FALSE),"")</f>
        <v/>
      </c>
      <c r="H97" s="33">
        <f>IFERROR(VLOOKUP($B97,[1]평가!$B:$Z,MATCH(LEFT(H$2,2),[1]평가!$7:$7,0)-1,FALSE),"")</f>
        <v>0</v>
      </c>
      <c r="I97" s="36">
        <f>IFERROR(VLOOKUP($B97,[1]평가!$B:$Z,MATCH(LEFT(I$2,2),[1]평가!$7:$7,0)-1,FALSE),"")</f>
        <v>67</v>
      </c>
      <c r="J97" s="36">
        <f>IFERROR(VLOOKUP($B97,[1]평가!$B:$Z,MATCH(LEFT(J$2,2),[1]평가!$7:$7,0)-1,FALSE),"")</f>
        <v>138</v>
      </c>
      <c r="K97" s="33">
        <f>IFERROR(VLOOKUP($B97,[2]평가!$B:$Z,MATCH(LEFT(K$2,2),[2]평가!$7:$7,0)-1,FALSE),"")</f>
        <v>0</v>
      </c>
      <c r="L97" s="36">
        <f>IFERROR(VLOOKUP($B97,[2]평가!$B:$Z,MATCH(LEFT(L$2,2),[2]평가!$7:$7,0)-1,FALSE),"")</f>
        <v>76</v>
      </c>
      <c r="M97" s="39">
        <f>IFERROR(VLOOKUP($B97,[2]평가!$B:$Z,MATCH(LEFT(M$2,2),[2]평가!$7:$7,0)-1,FALSE),"")</f>
        <v>62</v>
      </c>
      <c r="N97" s="33">
        <f>IFERROR(VLOOKUP($B97,[3]평가!$B:$Z,MATCH(LEFT(N$2,2),[3]평가!$7:$7,0)-1,FALSE),"")</f>
        <v>0</v>
      </c>
      <c r="O97" s="36">
        <f>IFERROR(VLOOKUP($B97,[3]평가!$B:$Z,MATCH(LEFT(O$2,2),[3]평가!$7:$7,0)-1,FALSE),"")</f>
        <v>69</v>
      </c>
      <c r="P97" s="39">
        <f>IFERROR(VLOOKUP($B97,[3]평가!$B:$Z,MATCH(LEFT(P$2,2),[3]평가!$7:$7,0)-1,FALSE),"")</f>
        <v>137</v>
      </c>
      <c r="Q97" s="33">
        <f>IFERROR(VLOOKUP($B97,[4]평가!$B:$Z,MATCH(LEFT(Q$2,2),[4]평가!$7:$7,0)-1,FALSE),"")</f>
        <v>0</v>
      </c>
      <c r="R97" s="36">
        <f>IFERROR(VLOOKUP($B97,[4]평가!$B:$Z,MATCH(LEFT(R$2,2),[4]평가!$7:$7,0)-1,FALSE),"")</f>
        <v>80</v>
      </c>
      <c r="S97" s="39">
        <f>IFERROR(VLOOKUP($B97,[4]평가!$B:$Z,MATCH(LEFT(S$2,2),[4]평가!$7:$7,0)-1,FALSE),"")</f>
        <v>54</v>
      </c>
      <c r="T97" s="33">
        <f>IFERROR(VLOOKUP($B97,[5]평가!$B:$Z,MATCH(LEFT(T$2,2),[5]평가!$7:$7,0)-1,FALSE),"")</f>
        <v>0</v>
      </c>
      <c r="U97" s="36">
        <f>IFERROR(VLOOKUP($B97,[5]평가!$B:$Z,MATCH(LEFT(U$2,2),[5]평가!$7:$7,0)-1,FALSE),"")</f>
        <v>76</v>
      </c>
      <c r="V97" s="39">
        <f>IFERROR(VLOOKUP($B97,[5]평가!$B:$Z,MATCH(LEFT(V$2,2),[5]평가!$7:$7,0)-1,FALSE),"")</f>
        <v>79</v>
      </c>
      <c r="W97" s="33">
        <f>IFERROR(VLOOKUP($B97,대상!$B:$AD,MATCH(W$2,대상!$1:$1,0)-1,FALSE),"")</f>
        <v>0</v>
      </c>
      <c r="X97" s="20">
        <f>IF(ISBLANK(B97),"",T$1-COUNTIF(H97:V97,"회피"))</f>
        <v>5</v>
      </c>
      <c r="Y97" s="21">
        <f>IF($T$1=X97,(SUM(I97,L97,O97,R97,U97)-MIN(I97,L97,O97,R97,U97)-MAX(I97,L97,O97,R97,U97))/($T$1-2),SUM(I97,L97,O97,R97,U97/X97))</f>
        <v>73.666666666666671</v>
      </c>
      <c r="Z97" s="40">
        <f>IFERROR(VLOOKUP($B97,대상!$B:$AD,MATCH(Z$2,대상!$1:$1,0)-1,FALSE),0)</f>
        <v>2</v>
      </c>
      <c r="AA97" s="41">
        <f>IFERROR(IF(W97="면제","100"+Z97,Y97+Z97),"")</f>
        <v>75.666666666666671</v>
      </c>
      <c r="AB97" s="35" t="str">
        <f>IF(OR(W97="면제",N(Y97)=0),"",IF(AA97&lt;60,"과락",""))</f>
        <v/>
      </c>
      <c r="AC97" s="54">
        <f>IF(N(AA97)=0,"",RANK(AA97,AA$3:AA$202))</f>
        <v>92</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①유사서비스와의 경쟁력 비교 및 초기고객 확보와 시장진입전략에 대한 구체화된 추진전략 수립 방안 필요함 _x000D_②경쟁사 대비 우리 큐레이션 플랫폼에 대한 차별화 계획에 대해서 잘 제시가 되어있음. 사업화 방안으로 제시된 부분에 있어서는 실제 사업성 및 고객 유치를 통한 매출 등 확보에 대한 설득력 있는 레퍼런스 확보 등에 대한 내용들이 보완되면 좋을 것임.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_x000D_④B2B건자재 유통 플랫폼 기획단계이며 특화부분, 기술력 입증 평가하기 위한 경쟁자분석과 벤치마킹이 필요하지만 없음, 대표와 인적 구성원의 역량이 뛰어나며 시장의 인프라와 경험이 풍부함 _x000D_⑤창업 아이템과 관려내하여 경쟁사 분석 내용을 제시하고 있으나 다만 사업화와 연결될 수 있는 방안은 다소 미흡함. 협약기간내 고용인력 계획을 가지고 있음.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103</v>
      </c>
      <c r="B98" s="2">
        <v>20426175</v>
      </c>
      <c r="C98" s="38" t="str">
        <f>IFERROR(VLOOKUP($B98,대상!$B:$AC,MATCH(C$2,대상!$1:$1,0)-1,FALSE),"")</f>
        <v>지역기반</v>
      </c>
      <c r="D98" s="38" t="str">
        <f>IFERROR(VLOOKUP($B98,대상!$B:$AC,MATCH(D$2,대상!$1:$1,0)-1,FALSE),"")</f>
        <v>안동민</v>
      </c>
      <c r="E98" s="36" t="str">
        <f>IFERROR(VLOOKUP($B98,대상!$B:$AC,MATCH(E$2,대상!$1:$1,0)-1,FALSE),"")</f>
        <v>정보ㆍ통신3</v>
      </c>
      <c r="F98" s="38" t="str">
        <f>IFERROR(VLOOKUP($B98,대상!$B:$AC,MATCH(F$2,대상!$1:$1,0)-1,FALSE),"")</f>
        <v>창업아이템명 AI 비전 기반 무인 운영 공간 청소·운영 통합 관리 서비스(Linky)</v>
      </c>
      <c r="G98" s="38" t="str">
        <f>IFERROR(VLOOKUP($B98,대상!$B:$AC,MATCH(G$2,대상!$1:$1,0)-1,FALSE),"")</f>
        <v/>
      </c>
      <c r="H98" s="33">
        <f>IFERROR(VLOOKUP($B98,[1]평가!$B:$Z,MATCH(LEFT(H$2,2),[1]평가!$7:$7,0)-1,FALSE),"")</f>
        <v>0</v>
      </c>
      <c r="I98" s="36">
        <f>IFERROR(VLOOKUP($B98,[1]평가!$B:$Z,MATCH(LEFT(I$2,2),[1]평가!$7:$7,0)-1,FALSE),"")</f>
        <v>66</v>
      </c>
      <c r="J98" s="36">
        <f>IFERROR(VLOOKUP($B98,[1]평가!$B:$Z,MATCH(LEFT(J$2,2),[1]평가!$7:$7,0)-1,FALSE),"")</f>
        <v>181</v>
      </c>
      <c r="K98" s="33">
        <f>IFERROR(VLOOKUP($B98,[2]평가!$B:$Z,MATCH(LEFT(K$2,2),[2]평가!$7:$7,0)-1,FALSE),"")</f>
        <v>0</v>
      </c>
      <c r="L98" s="36">
        <f>IFERROR(VLOOKUP($B98,[2]평가!$B:$Z,MATCH(LEFT(L$2,2),[2]평가!$7:$7,0)-1,FALSE),"")</f>
        <v>76</v>
      </c>
      <c r="M98" s="39">
        <f>IFERROR(VLOOKUP($B98,[2]평가!$B:$Z,MATCH(LEFT(M$2,2),[2]평가!$7:$7,0)-1,FALSE),"")</f>
        <v>71</v>
      </c>
      <c r="N98" s="33">
        <f>IFERROR(VLOOKUP($B98,[3]평가!$B:$Z,MATCH(LEFT(N$2,2),[3]평가!$7:$7,0)-1,FALSE),"")</f>
        <v>0</v>
      </c>
      <c r="O98" s="36">
        <f>IFERROR(VLOOKUP($B98,[3]평가!$B:$Z,MATCH(LEFT(O$2,2),[3]평가!$7:$7,0)-1,FALSE),"")</f>
        <v>77</v>
      </c>
      <c r="P98" s="39">
        <f>IFERROR(VLOOKUP($B98,[3]평가!$B:$Z,MATCH(LEFT(P$2,2),[3]평가!$7:$7,0)-1,FALSE),"")</f>
        <v>123</v>
      </c>
      <c r="Q98" s="33">
        <f>IFERROR(VLOOKUP($B98,[4]평가!$B:$Z,MATCH(LEFT(Q$2,2),[4]평가!$7:$7,0)-1,FALSE),"")</f>
        <v>0</v>
      </c>
      <c r="R98" s="36">
        <f>IFERROR(VLOOKUP($B98,[4]평가!$B:$Z,MATCH(LEFT(R$2,2),[4]평가!$7:$7,0)-1,FALSE),"")</f>
        <v>79</v>
      </c>
      <c r="S98" s="39">
        <f>IFERROR(VLOOKUP($B98,[4]평가!$B:$Z,MATCH(LEFT(S$2,2),[4]평가!$7:$7,0)-1,FALSE),"")</f>
        <v>72</v>
      </c>
      <c r="T98" s="33">
        <f>IFERROR(VLOOKUP($B98,[5]평가!$B:$Z,MATCH(LEFT(T$2,2),[5]평가!$7:$7,0)-1,FALSE),"")</f>
        <v>0</v>
      </c>
      <c r="U98" s="36">
        <f>IFERROR(VLOOKUP($B98,[5]평가!$B:$Z,MATCH(LEFT(U$2,2),[5]평가!$7:$7,0)-1,FALSE),"")</f>
        <v>74</v>
      </c>
      <c r="V98" s="39">
        <f>IFERROR(VLOOKUP($B98,[5]평가!$B:$Z,MATCH(LEFT(V$2,2),[5]평가!$7:$7,0)-1,FALSE),"")</f>
        <v>123</v>
      </c>
      <c r="W98" s="33">
        <f>IFERROR(VLOOKUP($B98,대상!$B:$AD,MATCH(W$2,대상!$1:$1,0)-1,FALSE),"")</f>
        <v>0</v>
      </c>
      <c r="X98" s="20">
        <f>IF(ISBLANK(B98),"",T$1-COUNTIF(H98:V98,"회피"))</f>
        <v>5</v>
      </c>
      <c r="Y98" s="21">
        <f>IF($T$1=X98,(SUM(I98,L98,O98,R98,U98)-MIN(I98,L98,O98,R98,U98)-MAX(I98,L98,O98,R98,U98))/($T$1-2),SUM(I98,L98,O98,R98,U98/X98))</f>
        <v>75.666666666666671</v>
      </c>
      <c r="Z98" s="40">
        <f>IFERROR(VLOOKUP($B98,대상!$B:$AD,MATCH(Z$2,대상!$1:$1,0)-1,FALSE),0)</f>
        <v>0</v>
      </c>
      <c r="AA98" s="41">
        <f>IFERROR(IF(W98="면제","100"+Z98,Y98+Z98),"")</f>
        <v>75.666666666666671</v>
      </c>
      <c r="AB98" s="35" t="str">
        <f>IF(OR(W98="면제",N(Y98)=0),"",IF(AA98&lt;60,"과락",""))</f>
        <v/>
      </c>
      <c r="AC98" s="54">
        <f>IF(N(AA98)=0,"",RANK(AA98,AA$3:AA$202))</f>
        <v>92</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①기존 시장의 대형 인력운용회사아의 차별화 경쟁력 요소를 지속 발굴하고 유사기업에 대한 진입장벽을 수립하기위한 전략적 판단 필요함 _x000D_②무인공간 운영관리 솔루션에 대한 니즈는 있을 것으로 보이나, 타겟에 대한 분석과 타겟 대상 영업 전략, 매출 확보 방안등이 추가로 제시될 필요는 있어보임 _x000D_③아이템의 개발 배경과 목표 시장이 명확하게 설정되어 사업의 전반적인 방향성은 
적정하게 판단됨. 다만, 유사한 성격의 서비스를 제공하는 경쟁자들이 이미 다수 존재하므로, 차별화되는 독보적인 경쟁 우위 확보가 필요함. _x000D_④AI기반 무인 운영 공간 플랫폼 기획단계이며 특화부분, 기술력 입증 평가하기 위한 경쟁자분석과 벤치마킹이 부족하며 수익에 대한 구체적 보완이 필요함 _x000D_⑤아이템의 핵심 기능과 활용 방안이 구체적으로 정리되어있름. 다만 사업화에 대한 차별화 전략 구체성은 다소 부족해 보임.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113</v>
      </c>
      <c r="B99" s="2">
        <v>20432573</v>
      </c>
      <c r="C99" s="38" t="str">
        <f>IFERROR(VLOOKUP($B99,대상!$B:$AC,MATCH(C$2,대상!$1:$1,0)-1,FALSE),"")</f>
        <v>지역기반</v>
      </c>
      <c r="D99" s="38" t="str">
        <f>IFERROR(VLOOKUP($B99,대상!$B:$AC,MATCH(D$2,대상!$1:$1,0)-1,FALSE),"")</f>
        <v>주현균</v>
      </c>
      <c r="E99" s="36" t="str">
        <f>IFERROR(VLOOKUP($B99,대상!$B:$AC,MATCH(E$2,대상!$1:$1,0)-1,FALSE),"")</f>
        <v>정보ㆍ통신3</v>
      </c>
      <c r="F99" s="38" t="str">
        <f>IFERROR(VLOOKUP($B99,대상!$B:$AC,MATCH(F$2,대상!$1:$1,0)-1,FALSE),"")</f>
        <v>AI 기반 BIM 납품 검수, 문서 작성 자동화 솔루션</v>
      </c>
      <c r="G99" s="38" t="str">
        <f>IFERROR(VLOOKUP($B99,대상!$B:$AC,MATCH(G$2,대상!$1:$1,0)-1,FALSE),"")</f>
        <v/>
      </c>
      <c r="H99" s="33">
        <f>IFERROR(VLOOKUP($B99,[1]평가!$B:$Z,MATCH(LEFT(H$2,2),[1]평가!$7:$7,0)-1,FALSE),"")</f>
        <v>0</v>
      </c>
      <c r="I99" s="36">
        <f>IFERROR(VLOOKUP($B99,[1]평가!$B:$Z,MATCH(LEFT(I$2,2),[1]평가!$7:$7,0)-1,FALSE),"")</f>
        <v>73</v>
      </c>
      <c r="J99" s="36">
        <f>IFERROR(VLOOKUP($B99,[1]평가!$B:$Z,MATCH(LEFT(J$2,2),[1]평가!$7:$7,0)-1,FALSE),"")</f>
        <v>70</v>
      </c>
      <c r="K99" s="33">
        <f>IFERROR(VLOOKUP($B99,[2]평가!$B:$Z,MATCH(LEFT(K$2,2),[2]평가!$7:$7,0)-1,FALSE),"")</f>
        <v>0</v>
      </c>
      <c r="L99" s="36">
        <f>IFERROR(VLOOKUP($B99,[2]평가!$B:$Z,MATCH(LEFT(L$2,2),[2]평가!$7:$7,0)-1,FALSE),"")</f>
        <v>76</v>
      </c>
      <c r="M99" s="39">
        <f>IFERROR(VLOOKUP($B99,[2]평가!$B:$Z,MATCH(LEFT(M$2,2),[2]평가!$7:$7,0)-1,FALSE),"")</f>
        <v>71</v>
      </c>
      <c r="N99" s="33">
        <f>IFERROR(VLOOKUP($B99,[3]평가!$B:$Z,MATCH(LEFT(N$2,2),[3]평가!$7:$7,0)-1,FALSE),"")</f>
        <v>0</v>
      </c>
      <c r="O99" s="36">
        <f>IFERROR(VLOOKUP($B99,[3]평가!$B:$Z,MATCH(LEFT(O$2,2),[3]평가!$7:$7,0)-1,FALSE),"")</f>
        <v>79</v>
      </c>
      <c r="P99" s="39">
        <f>IFERROR(VLOOKUP($B99,[3]평가!$B:$Z,MATCH(LEFT(P$2,2),[3]평가!$7:$7,0)-1,FALSE),"")</f>
        <v>61</v>
      </c>
      <c r="Q99" s="33">
        <f>IFERROR(VLOOKUP($B99,[4]평가!$B:$Z,MATCH(LEFT(Q$2,2),[4]평가!$7:$7,0)-1,FALSE),"")</f>
        <v>0</v>
      </c>
      <c r="R99" s="36">
        <f>IFERROR(VLOOKUP($B99,[4]평가!$B:$Z,MATCH(LEFT(R$2,2),[4]평가!$7:$7,0)-1,FALSE),"")</f>
        <v>76</v>
      </c>
      <c r="S99" s="39">
        <f>IFERROR(VLOOKUP($B99,[4]평가!$B:$Z,MATCH(LEFT(S$2,2),[4]평가!$7:$7,0)-1,FALSE),"")</f>
        <v>101</v>
      </c>
      <c r="T99" s="33">
        <f>IFERROR(VLOOKUP($B99,[5]평가!$B:$Z,MATCH(LEFT(T$2,2),[5]평가!$7:$7,0)-1,FALSE),"")</f>
        <v>0</v>
      </c>
      <c r="U99" s="36">
        <f>IFERROR(VLOOKUP($B99,[5]평가!$B:$Z,MATCH(LEFT(U$2,2),[5]평가!$7:$7,0)-1,FALSE),"")</f>
        <v>75</v>
      </c>
      <c r="V99" s="39">
        <f>IFERROR(VLOOKUP($B99,[5]평가!$B:$Z,MATCH(LEFT(V$2,2),[5]평가!$7:$7,0)-1,FALSE),"")</f>
        <v>113</v>
      </c>
      <c r="W99" s="33">
        <f>IFERROR(VLOOKUP($B99,대상!$B:$AD,MATCH(W$2,대상!$1:$1,0)-1,FALSE),"")</f>
        <v>0</v>
      </c>
      <c r="X99" s="20">
        <f>IF(ISBLANK(B99),"",T$1-COUNTIF(H99:V99,"회피"))</f>
        <v>5</v>
      </c>
      <c r="Y99" s="21">
        <f>IF($T$1=X99,(SUM(I99,L99,O99,R99,U99)-MIN(I99,L99,O99,R99,U99)-MAX(I99,L99,O99,R99,U99))/($T$1-2),SUM(I99,L99,O99,R99,U99/X99))</f>
        <v>75.666666666666671</v>
      </c>
      <c r="Z99" s="40">
        <f>IFERROR(VLOOKUP($B99,대상!$B:$AD,MATCH(Z$2,대상!$1:$1,0)-1,FALSE),0)</f>
        <v>0</v>
      </c>
      <c r="AA99" s="41">
        <f>IFERROR(IF(W99="면제","100"+Z99,Y99+Z99),"")</f>
        <v>75.666666666666671</v>
      </c>
      <c r="AB99" s="35" t="str">
        <f>IF(OR(W99="면제",N(Y99)=0),"",IF(AA99&lt;60,"과락",""))</f>
        <v/>
      </c>
      <c r="AC99" s="54">
        <f>IF(N(AA99)=0,"",RANK(AA99,AA$3:AA$202))</f>
        <v>92</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①시장의 변화하는 니즈와 수용성을 지속적으로 서비스 개발 로드맵에 반영해주기바람.  _x000D_②기술적인 부분에 대해서는 실현가능성이 있어보이나, 매출 확보 및 지속 성장을 위한 판로개척 전략 부분은 보다 고도화 하여 준비할 필요가 있어보임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 기반 BIM납품 검수, 문서 작성 자동화 솔루션 기획단계이며 특화부분, 기술력 입증 평가하기 위한 경쟁자분석과 벤치마킹이 부족하며 수익에 대한 구체적 보완이 필요함 _x000D_⑤창업 아이템과 관련하여 문제점에 대한 개선 방향을 제시히고 있음. 솔루션 사업화를 위한 구체성이 다소 부족해 보임.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161</v>
      </c>
      <c r="B100" s="2">
        <v>20419020</v>
      </c>
      <c r="C100" s="38" t="str">
        <f>IFERROR(VLOOKUP($B100,대상!$B:$AC,MATCH(C$2,대상!$1:$1,0)-1,FALSE),"")</f>
        <v>지역기반</v>
      </c>
      <c r="D100" s="38" t="str">
        <f>IFERROR(VLOOKUP($B100,대상!$B:$AC,MATCH(D$2,대상!$1:$1,0)-1,FALSE),"")</f>
        <v>김선국</v>
      </c>
      <c r="E100" s="36" t="str">
        <f>IFERROR(VLOOKUP($B100,대상!$B:$AC,MATCH(E$2,대상!$1:$1,0)-1,FALSE),"")</f>
        <v>정보ㆍ통신3</v>
      </c>
      <c r="F100" s="38" t="str">
        <f>IFERROR(VLOOKUP($B100,대상!$B:$AC,MATCH(F$2,대상!$1:$1,0)-1,FALSE),"")</f>
        <v>AI기반 건설 구조정보 자동화 및 공정·자재 최적화 플랫폼</v>
      </c>
      <c r="G100" s="38" t="str">
        <f>IFERROR(VLOOKUP($B100,대상!$B:$AC,MATCH(G$2,대상!$1:$1,0)-1,FALSE),"")</f>
        <v/>
      </c>
      <c r="H100" s="33">
        <f>IFERROR(VLOOKUP($B100,[1]평가!$B:$Z,MATCH(LEFT(H$2,2),[1]평가!$7:$7,0)-1,FALSE),"")</f>
        <v>0</v>
      </c>
      <c r="I100" s="36">
        <f>IFERROR(VLOOKUP($B100,[1]평가!$B:$Z,MATCH(LEFT(I$2,2),[1]평가!$7:$7,0)-1,FALSE),"")</f>
        <v>75</v>
      </c>
      <c r="J100" s="36">
        <f>IFERROR(VLOOKUP($B100,[1]평가!$B:$Z,MATCH(LEFT(J$2,2),[1]평가!$7:$7,0)-1,FALSE),"")</f>
        <v>51</v>
      </c>
      <c r="K100" s="33">
        <f>IFERROR(VLOOKUP($B100,[2]평가!$B:$Z,MATCH(LEFT(K$2,2),[2]평가!$7:$7,0)-1,FALSE),"")</f>
        <v>0</v>
      </c>
      <c r="L100" s="36">
        <f>IFERROR(VLOOKUP($B100,[2]평가!$B:$Z,MATCH(LEFT(L$2,2),[2]평가!$7:$7,0)-1,FALSE),"")</f>
        <v>70</v>
      </c>
      <c r="M100" s="39">
        <f>IFERROR(VLOOKUP($B100,[2]평가!$B:$Z,MATCH(LEFT(M$2,2),[2]평가!$7:$7,0)-1,FALSE),"")</f>
        <v>120</v>
      </c>
      <c r="N100" s="33">
        <f>IFERROR(VLOOKUP($B100,[3]평가!$B:$Z,MATCH(LEFT(N$2,2),[3]평가!$7:$7,0)-1,FALSE),"")</f>
        <v>0</v>
      </c>
      <c r="O100" s="36">
        <f>IFERROR(VLOOKUP($B100,[3]평가!$B:$Z,MATCH(LEFT(O$2,2),[3]평가!$7:$7,0)-1,FALSE),"")</f>
        <v>69</v>
      </c>
      <c r="P100" s="39">
        <f>IFERROR(VLOOKUP($B100,[3]평가!$B:$Z,MATCH(LEFT(P$2,2),[3]평가!$7:$7,0)-1,FALSE),"")</f>
        <v>141</v>
      </c>
      <c r="Q100" s="33">
        <f>IFERROR(VLOOKUP($B100,[4]평가!$B:$Z,MATCH(LEFT(Q$2,2),[4]평가!$7:$7,0)-1,FALSE),"")</f>
        <v>0</v>
      </c>
      <c r="R100" s="36">
        <f>IFERROR(VLOOKUP($B100,[4]평가!$B:$Z,MATCH(LEFT(R$2,2),[4]평가!$7:$7,0)-1,FALSE),"")</f>
        <v>89</v>
      </c>
      <c r="S100" s="39">
        <f>IFERROR(VLOOKUP($B100,[4]평가!$B:$Z,MATCH(LEFT(S$2,2),[4]평가!$7:$7,0)-1,FALSE),"")</f>
        <v>11</v>
      </c>
      <c r="T100" s="33">
        <f>IFERROR(VLOOKUP($B100,[5]평가!$B:$Z,MATCH(LEFT(T$2,2),[5]평가!$7:$7,0)-1,FALSE),"")</f>
        <v>0</v>
      </c>
      <c r="U100" s="36">
        <f>IFERROR(VLOOKUP($B100,[5]평가!$B:$Z,MATCH(LEFT(U$2,2),[5]평가!$7:$7,0)-1,FALSE),"")</f>
        <v>82</v>
      </c>
      <c r="V100" s="39">
        <f>IFERROR(VLOOKUP($B100,[5]평가!$B:$Z,MATCH(LEFT(V$2,2),[5]평가!$7:$7,0)-1,FALSE),"")</f>
        <v>37</v>
      </c>
      <c r="W100" s="33">
        <f>IFERROR(VLOOKUP($B100,대상!$B:$AD,MATCH(W$2,대상!$1:$1,0)-1,FALSE),"")</f>
        <v>0</v>
      </c>
      <c r="X100" s="20">
        <f>IF(ISBLANK(B100),"",T$1-COUNTIF(H100:V100,"회피"))</f>
        <v>5</v>
      </c>
      <c r="Y100" s="21">
        <f>IF($T$1=X100,(SUM(I100,L100,O100,R100,U100)-MIN(I100,L100,O100,R100,U100)-MAX(I100,L100,O100,R100,U100))/($T$1-2),SUM(I100,L100,O100,R100,U100/X100))</f>
        <v>75.666666666666671</v>
      </c>
      <c r="Z100" s="40">
        <f>IFERROR(VLOOKUP($B100,대상!$B:$AD,MATCH(Z$2,대상!$1:$1,0)-1,FALSE),0)</f>
        <v>0</v>
      </c>
      <c r="AA100" s="41">
        <f>IFERROR(IF(W100="면제","100"+Z100,Y100+Z100),"")</f>
        <v>75.666666666666671</v>
      </c>
      <c r="AB100" s="35" t="str">
        <f>IF(OR(W100="면제",N(Y100)=0),"",IF(AA100&lt;60,"과락",""))</f>
        <v/>
      </c>
      <c r="AC100" s="54">
        <f>IF(N(AA100)=0,"",RANK(AA100,AA$3:AA$202))</f>
        <v>92</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①현시장규모에 대한 객관적 데이터확보 본 서비스가 제시하는 이론의 검증을 위한 선제적 방안 보완 요망함. 초기고객 확보와 시장 진입방안 구체화 필요 _x000D_②현장에서 필요한 솔루션으로 보여지나 사업성 관점에서의 매출확보를 위한 세부 전략 수립 및 제시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구조정보 자동화 통합 건설 플랫폼 기획단계이며 특화부분, 기술력 입증 평가하기 위한 경쟁자분석과 벤치마킹이 부족하며 수익에 대한 구체적 보완이 필요함, 소방설계 분리발주에 대한 구조화 법제도 논의가 필요함 _x000D_⑤창업아이템의 개발 배경과 목적이 비교적 명확히 제시되었음. 사업화 측면의 객관적인 목표시장 분석을 통한 고객 타켓팅은 다소 부족해 보임.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164</v>
      </c>
      <c r="B101" s="2">
        <v>20420684</v>
      </c>
      <c r="C101" s="38" t="str">
        <f>IFERROR(VLOOKUP($B101,대상!$B:$AC,MATCH(C$2,대상!$1:$1,0)-1,FALSE),"")</f>
        <v>지역기반</v>
      </c>
      <c r="D101" s="38" t="str">
        <f>IFERROR(VLOOKUP($B101,대상!$B:$AC,MATCH(D$2,대상!$1:$1,0)-1,FALSE),"")</f>
        <v>최연욱</v>
      </c>
      <c r="E101" s="36" t="str">
        <f>IFERROR(VLOOKUP($B101,대상!$B:$AC,MATCH(E$2,대상!$1:$1,0)-1,FALSE),"")</f>
        <v>정보ㆍ통신3</v>
      </c>
      <c r="F101" s="38" t="str">
        <f>IFERROR(VLOOKUP($B101,대상!$B:$AC,MATCH(F$2,대상!$1:$1,0)-1,FALSE),"")</f>
        <v>플랫폼 기반의 AI를 활용한 통합 미디어 제작 서비스</v>
      </c>
      <c r="G101" s="38" t="str">
        <f>IFERROR(VLOOKUP($B101,대상!$B:$AC,MATCH(G$2,대상!$1:$1,0)-1,FALSE),"")</f>
        <v/>
      </c>
      <c r="H101" s="33">
        <f>IFERROR(VLOOKUP($B101,[1]평가!$B:$Z,MATCH(LEFT(H$2,2),[1]평가!$7:$7,0)-1,FALSE),"")</f>
        <v>0</v>
      </c>
      <c r="I101" s="36">
        <f>IFERROR(VLOOKUP($B101,[1]평가!$B:$Z,MATCH(LEFT(I$2,2),[1]평가!$7:$7,0)-1,FALSE),"")</f>
        <v>67</v>
      </c>
      <c r="J101" s="36">
        <f>IFERROR(VLOOKUP($B101,[1]평가!$B:$Z,MATCH(LEFT(J$2,2),[1]평가!$7:$7,0)-1,FALSE),"")</f>
        <v>166</v>
      </c>
      <c r="K101" s="33">
        <f>IFERROR(VLOOKUP($B101,[2]평가!$B:$Z,MATCH(LEFT(K$2,2),[2]평가!$7:$7,0)-1,FALSE),"")</f>
        <v>0</v>
      </c>
      <c r="L101" s="36">
        <f>IFERROR(VLOOKUP($B101,[2]평가!$B:$Z,MATCH(LEFT(L$2,2),[2]평가!$7:$7,0)-1,FALSE),"")</f>
        <v>77</v>
      </c>
      <c r="M101" s="39">
        <f>IFERROR(VLOOKUP($B101,[2]평가!$B:$Z,MATCH(LEFT(M$2,2),[2]평가!$7:$7,0)-1,FALSE),"")</f>
        <v>69</v>
      </c>
      <c r="N101" s="33">
        <f>IFERROR(VLOOKUP($B101,[3]평가!$B:$Z,MATCH(LEFT(N$2,2),[3]평가!$7:$7,0)-1,FALSE),"")</f>
        <v>0</v>
      </c>
      <c r="O101" s="36">
        <f>IFERROR(VLOOKUP($B101,[3]평가!$B:$Z,MATCH(LEFT(O$2,2),[3]평가!$7:$7,0)-1,FALSE),"")</f>
        <v>76</v>
      </c>
      <c r="P101" s="39">
        <f>IFERROR(VLOOKUP($B101,[3]평가!$B:$Z,MATCH(LEFT(P$2,2),[3]평가!$7:$7,0)-1,FALSE),"")</f>
        <v>133</v>
      </c>
      <c r="Q101" s="33">
        <f>IFERROR(VLOOKUP($B101,[4]평가!$B:$Z,MATCH(LEFT(Q$2,2),[4]평가!$7:$7,0)-1,FALSE),"")</f>
        <v>0</v>
      </c>
      <c r="R101" s="36">
        <f>IFERROR(VLOOKUP($B101,[4]평가!$B:$Z,MATCH(LEFT(R$2,2),[4]평가!$7:$7,0)-1,FALSE),"")</f>
        <v>74</v>
      </c>
      <c r="S101" s="39">
        <f>IFERROR(VLOOKUP($B101,[4]평가!$B:$Z,MATCH(LEFT(S$2,2),[4]평가!$7:$7,0)-1,FALSE),"")</f>
        <v>115</v>
      </c>
      <c r="T101" s="33">
        <f>IFERROR(VLOOKUP($B101,[5]평가!$B:$Z,MATCH(LEFT(T$2,2),[5]평가!$7:$7,0)-1,FALSE),"")</f>
        <v>0</v>
      </c>
      <c r="U101" s="36">
        <f>IFERROR(VLOOKUP($B101,[5]평가!$B:$Z,MATCH(LEFT(U$2,2),[5]평가!$7:$7,0)-1,FALSE),"")</f>
        <v>80</v>
      </c>
      <c r="V101" s="39">
        <f>IFERROR(VLOOKUP($B101,[5]평가!$B:$Z,MATCH(LEFT(V$2,2),[5]평가!$7:$7,0)-1,FALSE),"")</f>
        <v>57</v>
      </c>
      <c r="W101" s="33">
        <f>IFERROR(VLOOKUP($B101,대상!$B:$AD,MATCH(W$2,대상!$1:$1,0)-1,FALSE),"")</f>
        <v>0</v>
      </c>
      <c r="X101" s="20">
        <f>IF(ISBLANK(B101),"",T$1-COUNTIF(H101:V101,"회피"))</f>
        <v>5</v>
      </c>
      <c r="Y101" s="21">
        <f>IF($T$1=X101,(SUM(I101,L101,O101,R101,U101)-MIN(I101,L101,O101,R101,U101)-MAX(I101,L101,O101,R101,U101))/($T$1-2),SUM(I101,L101,O101,R101,U101/X101))</f>
        <v>75.666666666666671</v>
      </c>
      <c r="Z101" s="40">
        <f>IFERROR(VLOOKUP($B101,대상!$B:$AD,MATCH(Z$2,대상!$1:$1,0)-1,FALSE),0)</f>
        <v>0</v>
      </c>
      <c r="AA101" s="41">
        <f>IFERROR(IF(W101="면제","100"+Z101,Y101+Z101),"")</f>
        <v>75.666666666666671</v>
      </c>
      <c r="AB101" s="35" t="str">
        <f>IF(OR(W101="면제",N(Y101)=0),"",IF(AA101&lt;60,"과락",""))</f>
        <v/>
      </c>
      <c r="AC101" s="54">
        <f>IF(N(AA101)=0,"",RANK(AA101,AA$3:AA$202))</f>
        <v>92</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①유사경쟁서비스와의 차별화 요소를 지속발굴하고 고객확장 및 버티컬 시장 확장위한 마케팅전략 구체화 요망함 _x000D_②서비스 개발 진행중으로 서비스 구현은 가능할 것으로 보이나 사업화에 대한 부분은 다소 내용이 부족함. 목표 매출과 연계한 사업화 추진 전략에 대해 구체적이면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광고 영상제작 플랫폼 기획단계이며 특화부분, 기술력 입증 평가하기 위한 경쟁자분석과 벤치마킹이 부족하며 수익에 대한 구체적 보완이 필요함 _x000D_⑤창업 아이템의 대한 목표시장 분석과 기술 보호 계획을 제시하고 있음. 다만 경쟁사에 대한 분석과 사업화에 대한 구체성은 다소 부족해 보임.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168</v>
      </c>
      <c r="B102" s="2">
        <v>20401786</v>
      </c>
      <c r="C102" s="38" t="str">
        <f>IFERROR(VLOOKUP($B102,대상!$B:$AC,MATCH(C$2,대상!$1:$1,0)-1,FALSE),"")</f>
        <v>지역기반</v>
      </c>
      <c r="D102" s="38" t="str">
        <f>IFERROR(VLOOKUP($B102,대상!$B:$AC,MATCH(D$2,대상!$1:$1,0)-1,FALSE),"")</f>
        <v>김우종</v>
      </c>
      <c r="E102" s="36" t="str">
        <f>IFERROR(VLOOKUP($B102,대상!$B:$AC,MATCH(E$2,대상!$1:$1,0)-1,FALSE),"")</f>
        <v>정보ㆍ통신3</v>
      </c>
      <c r="F102" s="38" t="str">
        <f>IFERROR(VLOOKUP($B102,대상!$B:$AC,MATCH(F$2,대상!$1:$1,0)-1,FALSE),"")</f>
        <v>머신비전 전용 데이터합성플랫폼 개발</v>
      </c>
      <c r="G102" s="38" t="str">
        <f>IFERROR(VLOOKUP($B102,대상!$B:$AC,MATCH(G$2,대상!$1:$1,0)-1,FALSE),"")</f>
        <v/>
      </c>
      <c r="H102" s="33">
        <f>IFERROR(VLOOKUP($B102,[1]평가!$B:$Z,MATCH(LEFT(H$2,2),[1]평가!$7:$7,0)-1,FALSE),"")</f>
        <v>0</v>
      </c>
      <c r="I102" s="36">
        <f>IFERROR(VLOOKUP($B102,[1]평가!$B:$Z,MATCH(LEFT(I$2,2),[1]평가!$7:$7,0)-1,FALSE),"")</f>
        <v>66</v>
      </c>
      <c r="J102" s="36">
        <f>IFERROR(VLOOKUP($B102,[1]평가!$B:$Z,MATCH(LEFT(J$2,2),[1]평가!$7:$7,0)-1,FALSE),"")</f>
        <v>181</v>
      </c>
      <c r="K102" s="33">
        <f>IFERROR(VLOOKUP($B102,[2]평가!$B:$Z,MATCH(LEFT(K$2,2),[2]평가!$7:$7,0)-1,FALSE),"")</f>
        <v>0</v>
      </c>
      <c r="L102" s="36">
        <f>IFERROR(VLOOKUP($B102,[2]평가!$B:$Z,MATCH(LEFT(L$2,2),[2]평가!$7:$7,0)-1,FALSE),"")</f>
        <v>74</v>
      </c>
      <c r="M102" s="39">
        <f>IFERROR(VLOOKUP($B102,[2]평가!$B:$Z,MATCH(LEFT(M$2,2),[2]평가!$7:$7,0)-1,FALSE),"")</f>
        <v>88</v>
      </c>
      <c r="N102" s="33">
        <f>IFERROR(VLOOKUP($B102,[3]평가!$B:$Z,MATCH(LEFT(N$2,2),[3]평가!$7:$7,0)-1,FALSE),"")</f>
        <v>0</v>
      </c>
      <c r="O102" s="36">
        <f>IFERROR(VLOOKUP($B102,[3]평가!$B:$Z,MATCH(LEFT(O$2,2),[3]평가!$7:$7,0)-1,FALSE),"")</f>
        <v>79</v>
      </c>
      <c r="P102" s="39">
        <f>IFERROR(VLOOKUP($B102,[3]평가!$B:$Z,MATCH(LEFT(P$2,2),[3]평가!$7:$7,0)-1,FALSE),"")</f>
        <v>61</v>
      </c>
      <c r="Q102" s="33">
        <f>IFERROR(VLOOKUP($B102,[4]평가!$B:$Z,MATCH(LEFT(Q$2,2),[4]평가!$7:$7,0)-1,FALSE),"")</f>
        <v>0</v>
      </c>
      <c r="R102" s="36">
        <f>IFERROR(VLOOKUP($B102,[4]평가!$B:$Z,MATCH(LEFT(R$2,2),[4]평가!$7:$7,0)-1,FALSE),"")</f>
        <v>78</v>
      </c>
      <c r="S102" s="39">
        <f>IFERROR(VLOOKUP($B102,[4]평가!$B:$Z,MATCH(LEFT(S$2,2),[4]평가!$7:$7,0)-1,FALSE),"")</f>
        <v>89</v>
      </c>
      <c r="T102" s="33">
        <f>IFERROR(VLOOKUP($B102,[5]평가!$B:$Z,MATCH(LEFT(T$2,2),[5]평가!$7:$7,0)-1,FALSE),"")</f>
        <v>0</v>
      </c>
      <c r="U102" s="36">
        <f>IFERROR(VLOOKUP($B102,[5]평가!$B:$Z,MATCH(LEFT(U$2,2),[5]평가!$7:$7,0)-1,FALSE),"")</f>
        <v>75</v>
      </c>
      <c r="V102" s="39">
        <f>IFERROR(VLOOKUP($B102,[5]평가!$B:$Z,MATCH(LEFT(V$2,2),[5]평가!$7:$7,0)-1,FALSE),"")</f>
        <v>113</v>
      </c>
      <c r="W102" s="33">
        <f>IFERROR(VLOOKUP($B102,대상!$B:$AD,MATCH(W$2,대상!$1:$1,0)-1,FALSE),"")</f>
        <v>0</v>
      </c>
      <c r="X102" s="20">
        <f>IF(ISBLANK(B102),"",T$1-COUNTIF(H102:V102,"회피"))</f>
        <v>5</v>
      </c>
      <c r="Y102" s="21">
        <f>IF($T$1=X102,(SUM(I102,L102,O102,R102,U102)-MIN(I102,L102,O102,R102,U102)-MAX(I102,L102,O102,R102,U102))/($T$1-2),SUM(I102,L102,O102,R102,U102/X102))</f>
        <v>75.666666666666671</v>
      </c>
      <c r="Z102" s="40">
        <f>IFERROR(VLOOKUP($B102,대상!$B:$AD,MATCH(Z$2,대상!$1:$1,0)-1,FALSE),0)</f>
        <v>0</v>
      </c>
      <c r="AA102" s="41">
        <f>IFERROR(IF(W102="면제","100"+Z102,Y102+Z102),"")</f>
        <v>75.666666666666671</v>
      </c>
      <c r="AB102" s="35" t="str">
        <f>IF(OR(W102="면제",N(Y102)=0),"",IF(AA102&lt;60,"과락",""))</f>
        <v/>
      </c>
      <c r="AC102" s="54">
        <f>IF(N(AA102)=0,"",RANK(AA102,AA$3:AA$202))</f>
        <v>92</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①유사경쟁서비스와의 차별화 요소를 지속발굴하고 고객확장 및 버티컬 시장 확장위한 마케팅전략 구체화 요망함 _x000D_②거점확보, 네트워크 맠팅, 전시회 및 컨퍼런스 등의 판로개척 전략을 보다 세밀하게 단게별로 제시가 되면 좋을 것임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_x000D_④머신비전용 데이터합성플랫폼 기획단계이며 특화부분, 기술력 입증 평가하기 위한 경쟁자분석과 벤치마킹이 부족하며 수익에 대한 구체적 보완이 필요함 _x000D_⑤창업 아이템과 관련하여 시장 니즈 및 목적이 비교적 명확하게 제시가 되었음. 다만다양한 경쟁사 분석 내용이 부족하여 차별화 전략의 구체성과 수요기업 발굴 등 사업화를 위한 계획도 부족해 보임.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9</v>
      </c>
      <c r="B103" s="2">
        <v>20425958</v>
      </c>
      <c r="C103" s="38" t="str">
        <f>IFERROR(VLOOKUP($B103,대상!$B:$AC,MATCH(C$2,대상!$1:$1,0)-1,FALSE),"")</f>
        <v>지역기반</v>
      </c>
      <c r="D103" s="38" t="str">
        <f>IFERROR(VLOOKUP($B103,대상!$B:$AC,MATCH(D$2,대상!$1:$1,0)-1,FALSE),"")</f>
        <v>정아휘</v>
      </c>
      <c r="E103" s="36" t="str">
        <f>IFERROR(VLOOKUP($B103,대상!$B:$AC,MATCH(E$2,대상!$1:$1,0)-1,FALSE),"")</f>
        <v>정보ㆍ통신3</v>
      </c>
      <c r="F103" s="38" t="str">
        <f>IFERROR(VLOOKUP($B103,대상!$B:$AC,MATCH(F$2,대상!$1:$1,0)-1,FALSE),"")</f>
        <v>생성형 AI(LLM·TTS) 기술이 적용된, 상황별 한국어 롤플레잉 및 로컬 상권 연계 보상을 제공하는 관광·에듀테크 플랫폼</v>
      </c>
      <c r="G103" s="38" t="str">
        <f>IFERROR(VLOOKUP($B103,대상!$B:$AC,MATCH(G$2,대상!$1:$1,0)-1,FALSE),"")</f>
        <v/>
      </c>
      <c r="H103" s="33">
        <f>IFERROR(VLOOKUP($B103,[1]평가!$B:$Z,MATCH(LEFT(H$2,2),[1]평가!$7:$7,0)-1,FALSE),"")</f>
        <v>0</v>
      </c>
      <c r="I103" s="36">
        <f>IFERROR(VLOOKUP($B103,[1]평가!$B:$Z,MATCH(LEFT(I$2,2),[1]평가!$7:$7,0)-1,FALSE),"")</f>
        <v>73</v>
      </c>
      <c r="J103" s="36">
        <f>IFERROR(VLOOKUP($B103,[1]평가!$B:$Z,MATCH(LEFT(J$2,2),[1]평가!$7:$7,0)-1,FALSE),"")</f>
        <v>70</v>
      </c>
      <c r="K103" s="33">
        <f>IFERROR(VLOOKUP($B103,[2]평가!$B:$Z,MATCH(LEFT(K$2,2),[2]평가!$7:$7,0)-1,FALSE),"")</f>
        <v>0</v>
      </c>
      <c r="L103" s="36">
        <f>IFERROR(VLOOKUP($B103,[2]평가!$B:$Z,MATCH(LEFT(L$2,2),[2]평가!$7:$7,0)-1,FALSE),"")</f>
        <v>61</v>
      </c>
      <c r="M103" s="39">
        <f>IFERROR(VLOOKUP($B103,[2]평가!$B:$Z,MATCH(LEFT(M$2,2),[2]평가!$7:$7,0)-1,FALSE),"")</f>
        <v>189</v>
      </c>
      <c r="N103" s="33">
        <f>IFERROR(VLOOKUP($B103,[3]평가!$B:$Z,MATCH(LEFT(N$2,2),[3]평가!$7:$7,0)-1,FALSE),"")</f>
        <v>0</v>
      </c>
      <c r="O103" s="36">
        <f>IFERROR(VLOOKUP($B103,[3]평가!$B:$Z,MATCH(LEFT(O$2,2),[3]평가!$7:$7,0)-1,FALSE),"")</f>
        <v>79</v>
      </c>
      <c r="P103" s="39">
        <f>IFERROR(VLOOKUP($B103,[3]평가!$B:$Z,MATCH(LEFT(P$2,2),[3]평가!$7:$7,0)-1,FALSE),"")</f>
        <v>61</v>
      </c>
      <c r="Q103" s="33">
        <f>IFERROR(VLOOKUP($B103,[4]평가!$B:$Z,MATCH(LEFT(Q$2,2),[4]평가!$7:$7,0)-1,FALSE),"")</f>
        <v>0</v>
      </c>
      <c r="R103" s="36">
        <f>IFERROR(VLOOKUP($B103,[4]평가!$B:$Z,MATCH(LEFT(R$2,2),[4]평가!$7:$7,0)-1,FALSE),"")</f>
        <v>79</v>
      </c>
      <c r="S103" s="39">
        <f>IFERROR(VLOOKUP($B103,[4]평가!$B:$Z,MATCH(LEFT(S$2,2),[4]평가!$7:$7,0)-1,FALSE),"")</f>
        <v>72</v>
      </c>
      <c r="T103" s="33">
        <f>IFERROR(VLOOKUP($B103,[5]평가!$B:$Z,MATCH(LEFT(T$2,2),[5]평가!$7:$7,0)-1,FALSE),"")</f>
        <v>0</v>
      </c>
      <c r="U103" s="36">
        <f>IFERROR(VLOOKUP($B103,[5]평가!$B:$Z,MATCH(LEFT(U$2,2),[5]평가!$7:$7,0)-1,FALSE),"")</f>
        <v>74</v>
      </c>
      <c r="V103" s="39">
        <f>IFERROR(VLOOKUP($B103,[5]평가!$B:$Z,MATCH(LEFT(V$2,2),[5]평가!$7:$7,0)-1,FALSE),"")</f>
        <v>123</v>
      </c>
      <c r="W103" s="33">
        <f>IFERROR(VLOOKUP($B103,대상!$B:$AD,MATCH(W$2,대상!$1:$1,0)-1,FALSE),"")</f>
        <v>0</v>
      </c>
      <c r="X103" s="20">
        <f>IF(ISBLANK(B103),"",T$1-COUNTIF(H103:V103,"회피"))</f>
        <v>5</v>
      </c>
      <c r="Y103" s="21">
        <f>IF($T$1=X103,(SUM(I103,L103,O103,R103,U103)-MIN(I103,L103,O103,R103,U103)-MAX(I103,L103,O103,R103,U103))/($T$1-2),SUM(I103,L103,O103,R103,U103/X103))</f>
        <v>75.333333333333329</v>
      </c>
      <c r="Z103" s="40">
        <f>IFERROR(VLOOKUP($B103,대상!$B:$AD,MATCH(Z$2,대상!$1:$1,0)-1,FALSE),0)</f>
        <v>0</v>
      </c>
      <c r="AA103" s="41">
        <f>IFERROR(IF(W103="면제","100"+Z103,Y103+Z103),"")</f>
        <v>75.333333333333329</v>
      </c>
      <c r="AB103" s="35" t="str">
        <f>IF(OR(W103="면제",N(Y103)=0),"",IF(AA103&lt;60,"과락",""))</f>
        <v/>
      </c>
      <c r="AC103" s="54">
        <f>IF(N(AA103)=0,"",RANK(AA103,AA$3:AA$202))</f>
        <v>101</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①로컬연계관련 시장규모에 대한 객관적 데이터 확보 필요하며 이에 따른 시장 진입전략 구체화 요망됨 _x000D_②고객 입장에서의 해당 서비스가 어떻게 활용되는지에 대한 내용 보완 등을 통해 고객 유입 가능성, 활용도, 수익창출 가능성에 대해 보다 구체적으로 제시되면 좋음 _x000D_③창업아이템의 개발배경과 목적, 목표시장이 명확함. 
시장진입전략의 구체성이 다소 부족하다고 판단됨. _x000D_④대표와 기술자의 역량이 뛰어나지만 BM의 수익모델이 불안정하고 수치의 재무구성이 부족하여 손익분기구간 설정이 없음  _x000D_⑤대표자와 직원의 전문성 및 역할은 비교적 명확하게 제시되어 있으나 개발 기술에 대한 차별성은 다소 부족해 보임.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74</v>
      </c>
      <c r="B104" s="2">
        <v>20424035</v>
      </c>
      <c r="C104" s="38" t="str">
        <f>IFERROR(VLOOKUP($B104,대상!$B:$AC,MATCH(C$2,대상!$1:$1,0)-1,FALSE),"")</f>
        <v>지역기반</v>
      </c>
      <c r="D104" s="38" t="str">
        <f>IFERROR(VLOOKUP($B104,대상!$B:$AC,MATCH(D$2,대상!$1:$1,0)-1,FALSE),"")</f>
        <v>강태욱</v>
      </c>
      <c r="E104" s="36" t="str">
        <f>IFERROR(VLOOKUP($B104,대상!$B:$AC,MATCH(E$2,대상!$1:$1,0)-1,FALSE),"")</f>
        <v>정보ㆍ통신3</v>
      </c>
      <c r="F104" s="38" t="str">
        <f>IFERROR(VLOOKUP($B104,대상!$B:$AC,MATCH(F$2,대상!$1:$1,0)-1,FALSE),"")</f>
        <v>AI 자동 기록·통합 검색 기반 커플 소비 의사결정 엔진 '메모리즈'</v>
      </c>
      <c r="G104" s="38" t="str">
        <f>IFERROR(VLOOKUP($B104,대상!$B:$AC,MATCH(G$2,대상!$1:$1,0)-1,FALSE),"")</f>
        <v/>
      </c>
      <c r="H104" s="33">
        <f>IFERROR(VLOOKUP($B104,[1]평가!$B:$Z,MATCH(LEFT(H$2,2),[1]평가!$7:$7,0)-1,FALSE),"")</f>
        <v>0</v>
      </c>
      <c r="I104" s="36">
        <f>IFERROR(VLOOKUP($B104,[1]평가!$B:$Z,MATCH(LEFT(I$2,2),[1]평가!$7:$7,0)-1,FALSE),"")</f>
        <v>73</v>
      </c>
      <c r="J104" s="36">
        <f>IFERROR(VLOOKUP($B104,[1]평가!$B:$Z,MATCH(LEFT(J$2,2),[1]평가!$7:$7,0)-1,FALSE),"")</f>
        <v>51</v>
      </c>
      <c r="K104" s="33">
        <f>IFERROR(VLOOKUP($B104,[2]평가!$B:$Z,MATCH(LEFT(K$2,2),[2]평가!$7:$7,0)-1,FALSE),"")</f>
        <v>0</v>
      </c>
      <c r="L104" s="36">
        <f>IFERROR(VLOOKUP($B104,[2]평가!$B:$Z,MATCH(LEFT(L$2,2),[2]평가!$7:$7,0)-1,FALSE),"")</f>
        <v>62</v>
      </c>
      <c r="M104" s="39">
        <f>IFERROR(VLOOKUP($B104,[2]평가!$B:$Z,MATCH(LEFT(M$2,2),[2]평가!$7:$7,0)-1,FALSE),"")</f>
        <v>179</v>
      </c>
      <c r="N104" s="33">
        <f>IFERROR(VLOOKUP($B104,[3]평가!$B:$Z,MATCH(LEFT(N$2,2),[3]평가!$7:$7,0)-1,FALSE),"")</f>
        <v>0</v>
      </c>
      <c r="O104" s="36">
        <f>IFERROR(VLOOKUP($B104,[3]평가!$B:$Z,MATCH(LEFT(O$2,2),[3]평가!$7:$7,0)-1,FALSE),"")</f>
        <v>87</v>
      </c>
      <c r="P104" s="39">
        <f>IFERROR(VLOOKUP($B104,[3]평가!$B:$Z,MATCH(LEFT(P$2,2),[3]평가!$7:$7,0)-1,FALSE),"")</f>
        <v>11</v>
      </c>
      <c r="Q104" s="33">
        <f>IFERROR(VLOOKUP($B104,[4]평가!$B:$Z,MATCH(LEFT(Q$2,2),[4]평가!$7:$7,0)-1,FALSE),"")</f>
        <v>0</v>
      </c>
      <c r="R104" s="36">
        <f>IFERROR(VLOOKUP($B104,[4]평가!$B:$Z,MATCH(LEFT(R$2,2),[4]평가!$7:$7,0)-1,FALSE),"")</f>
        <v>66</v>
      </c>
      <c r="S104" s="39">
        <f>IFERROR(VLOOKUP($B104,[4]평가!$B:$Z,MATCH(LEFT(S$2,2),[4]평가!$7:$7,0)-1,FALSE),"")</f>
        <v>158</v>
      </c>
      <c r="T104" s="33">
        <f>IFERROR(VLOOKUP($B104,[5]평가!$B:$Z,MATCH(LEFT(T$2,2),[5]평가!$7:$7,0)-1,FALSE),"")</f>
        <v>0</v>
      </c>
      <c r="U104" s="36">
        <f>IFERROR(VLOOKUP($B104,[5]평가!$B:$Z,MATCH(LEFT(U$2,2),[5]평가!$7:$7,0)-1,FALSE),"")</f>
        <v>81</v>
      </c>
      <c r="V104" s="39">
        <f>IFERROR(VLOOKUP($B104,[5]평가!$B:$Z,MATCH(LEFT(V$2,2),[5]평가!$7:$7,0)-1,FALSE),"")</f>
        <v>32</v>
      </c>
      <c r="W104" s="33">
        <f>IFERROR(VLOOKUP($B104,대상!$B:$AD,MATCH(W$2,대상!$1:$1,0)-1,FALSE),"")</f>
        <v>0</v>
      </c>
      <c r="X104" s="20">
        <f>IF(ISBLANK(B104),"",T$1-COUNTIF(H104:V104,"회피"))</f>
        <v>5</v>
      </c>
      <c r="Y104" s="21">
        <f>IF($T$1=X104,(SUM(I104,L104,O104,R104,U104)-MIN(I104,L104,O104,R104,U104)-MAX(I104,L104,O104,R104,U104))/($T$1-2),SUM(I104,L104,O104,R104,U104/X104))</f>
        <v>73.333333333333329</v>
      </c>
      <c r="Z104" s="40">
        <f>IFERROR(VLOOKUP($B104,대상!$B:$AD,MATCH(Z$2,대상!$1:$1,0)-1,FALSE),0)</f>
        <v>2</v>
      </c>
      <c r="AA104" s="41">
        <f>IFERROR(IF(W104="면제","100"+Z104,Y104+Z104),"")</f>
        <v>75.333333333333329</v>
      </c>
      <c r="AB104" s="35" t="str">
        <f>IF(OR(W104="면제",N(Y104)=0),"",IF(AA104&lt;60,"과락",""))</f>
        <v/>
      </c>
      <c r="AC104" s="54">
        <f>IF(N(AA104)=0,"",RANK(AA104,AA$3:AA$202))</f>
        <v>101</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①유사 데이터앱에서 파생된 경쟁서비스와의 차별화포인트 개발 요망됨..초기고객과 시장을 명확히하고 시장진입위한 구체화된 마케팅전략 수립 필요함 _x000D_②전반적으로 각 항목에 대한 전략 제시 내용이 다소 아쉬움. 우리 기업이 제공하는 서비스에 대한 명확성과 차별성, 타겟고객인 커플에게 줄 수 있는 이점, 수익모델 등이 좀더 구체화 되어야 함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_x000D_④AI기반 사진 데이터 맞춤 추천 의사결정 서비스 기획단계이며 특화부분, 기술력 입증 평가하기 위한 경쟁자분석과 벤치마킹이 필요하지만 없음, 원론적으로 사이월드와 같은 붐을 일으키지 않는다면 커플이라서 애써 사진들을 주기적으로 업로드하는 수고로움에 따른 반대급부의 매력이 보여지지 않음, 데이터 엔지니어들의 바램으로 끝나지 않기 위하여선 고객유입력을 끌어올리거나 결정사와 협력을 통해 매칭 프로그램으로 변화하는 노력이 필요할 것으로 보여짐 _x000D_⑤경쟝사 제품 분석을 통한 고도화 계획을 제시하고 있음. 협약 기간내 사업화 성과 목표가 구체적으로 작성되어 있음.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179</v>
      </c>
      <c r="B105" s="2">
        <v>20415120</v>
      </c>
      <c r="C105" s="38" t="str">
        <f>IFERROR(VLOOKUP($B105,대상!$B:$AC,MATCH(C$2,대상!$1:$1,0)-1,FALSE),"")</f>
        <v>지역기반</v>
      </c>
      <c r="D105" s="38" t="str">
        <f>IFERROR(VLOOKUP($B105,대상!$B:$AC,MATCH(D$2,대상!$1:$1,0)-1,FALSE),"")</f>
        <v>임태형</v>
      </c>
      <c r="E105" s="36" t="str">
        <f>IFERROR(VLOOKUP($B105,대상!$B:$AC,MATCH(E$2,대상!$1:$1,0)-1,FALSE),"")</f>
        <v>정보ㆍ통신3</v>
      </c>
      <c r="F105" s="38" t="str">
        <f>IFERROR(VLOOKUP($B105,대상!$B:$AC,MATCH(F$2,대상!$1:$1,0)-1,FALSE),"")</f>
        <v>멀티 에이전트(A2A) 기반 단톡방 문맥 개입형 하이퍼로컬 O2O 송객 비서 ‘Concierge’</v>
      </c>
      <c r="G105" s="38" t="str">
        <f>IFERROR(VLOOKUP($B105,대상!$B:$AC,MATCH(G$2,대상!$1:$1,0)-1,FALSE),"")</f>
        <v/>
      </c>
      <c r="H105" s="33">
        <f>IFERROR(VLOOKUP($B105,[1]평가!$B:$Z,MATCH(LEFT(H$2,2),[1]평가!$7:$7,0)-1,FALSE),"")</f>
        <v>0</v>
      </c>
      <c r="I105" s="36">
        <f>IFERROR(VLOOKUP($B105,[1]평가!$B:$Z,MATCH(LEFT(I$2,2),[1]평가!$7:$7,0)-1,FALSE),"")</f>
        <v>68</v>
      </c>
      <c r="J105" s="36">
        <f>IFERROR(VLOOKUP($B105,[1]평가!$B:$Z,MATCH(LEFT(J$2,2),[1]평가!$7:$7,0)-1,FALSE),"")</f>
        <v>148</v>
      </c>
      <c r="K105" s="33">
        <f>IFERROR(VLOOKUP($B105,[2]평가!$B:$Z,MATCH(LEFT(K$2,2),[2]평가!$7:$7,0)-1,FALSE),"")</f>
        <v>0</v>
      </c>
      <c r="L105" s="36">
        <f>IFERROR(VLOOKUP($B105,[2]평가!$B:$Z,MATCH(LEFT(L$2,2),[2]평가!$7:$7,0)-1,FALSE),"")</f>
        <v>76</v>
      </c>
      <c r="M105" s="39">
        <f>IFERROR(VLOOKUP($B105,[2]평가!$B:$Z,MATCH(LEFT(M$2,2),[2]평가!$7:$7,0)-1,FALSE),"")</f>
        <v>71</v>
      </c>
      <c r="N105" s="33">
        <f>IFERROR(VLOOKUP($B105,[3]평가!$B:$Z,MATCH(LEFT(N$2,2),[3]평가!$7:$7,0)-1,FALSE),"")</f>
        <v>0</v>
      </c>
      <c r="O105" s="36">
        <f>IFERROR(VLOOKUP($B105,[3]평가!$B:$Z,MATCH(LEFT(O$2,2),[3]평가!$7:$7,0)-1,FALSE),"")</f>
        <v>82</v>
      </c>
      <c r="P105" s="39">
        <f>IFERROR(VLOOKUP($B105,[3]평가!$B:$Z,MATCH(LEFT(P$2,2),[3]평가!$7:$7,0)-1,FALSE),"")</f>
        <v>55</v>
      </c>
      <c r="Q105" s="33">
        <f>IFERROR(VLOOKUP($B105,[4]평가!$B:$Z,MATCH(LEFT(Q$2,2),[4]평가!$7:$7,0)-1,FALSE),"")</f>
        <v>0</v>
      </c>
      <c r="R105" s="36">
        <f>IFERROR(VLOOKUP($B105,[4]평가!$B:$Z,MATCH(LEFT(R$2,2),[4]평가!$7:$7,0)-1,FALSE),"")</f>
        <v>66</v>
      </c>
      <c r="S105" s="39">
        <f>IFERROR(VLOOKUP($B105,[4]평가!$B:$Z,MATCH(LEFT(S$2,2),[4]평가!$7:$7,0)-1,FALSE),"")</f>
        <v>167</v>
      </c>
      <c r="T105" s="33">
        <f>IFERROR(VLOOKUP($B105,[5]평가!$B:$Z,MATCH(LEFT(T$2,2),[5]평가!$7:$7,0)-1,FALSE),"")</f>
        <v>0</v>
      </c>
      <c r="U105" s="36">
        <f>IFERROR(VLOOKUP($B105,[5]평가!$B:$Z,MATCH(LEFT(U$2,2),[5]평가!$7:$7,0)-1,FALSE),"")</f>
        <v>93</v>
      </c>
      <c r="V105" s="39">
        <f>IFERROR(VLOOKUP($B105,[5]평가!$B:$Z,MATCH(LEFT(V$2,2),[5]평가!$7:$7,0)-1,FALSE),"")</f>
        <v>2</v>
      </c>
      <c r="W105" s="33">
        <f>IFERROR(VLOOKUP($B105,대상!$B:$AD,MATCH(W$2,대상!$1:$1,0)-1,FALSE),"")</f>
        <v>0</v>
      </c>
      <c r="X105" s="20">
        <f>IF(ISBLANK(B105),"",T$1-COUNTIF(H105:V105,"회피"))</f>
        <v>5</v>
      </c>
      <c r="Y105" s="21">
        <f>IF($T$1=X105,(SUM(I105,L105,O105,R105,U105)-MIN(I105,L105,O105,R105,U105)-MAX(I105,L105,O105,R105,U105))/($T$1-2),SUM(I105,L105,O105,R105,U105/X105))</f>
        <v>75.333333333333329</v>
      </c>
      <c r="Z105" s="40">
        <f>IFERROR(VLOOKUP($B105,대상!$B:$AD,MATCH(Z$2,대상!$1:$1,0)-1,FALSE),0)</f>
        <v>0</v>
      </c>
      <c r="AA105" s="41">
        <f>IFERROR(IF(W105="면제","100"+Z105,Y105+Z105),"")</f>
        <v>75.333333333333329</v>
      </c>
      <c r="AB105" s="35" t="str">
        <f>IF(OR(W105="면제",N(Y105)=0),"",IF(AA105&lt;60,"과락",""))</f>
        <v/>
      </c>
      <c r="AC105" s="54">
        <f>IF(N(AA105)=0,"",RANK(AA105,AA$3:AA$202))</f>
        <v>101</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①초기시장진출전략의 구체화와 향후 성장전략에 대한 구체적 수치화가 필요함. _x000D_②제안 아이템에 대한 실현가능성은 있어 보이나 비즈니스 측면에서의 사업화 전략은 구체적으로 보완될 필요 있음 _x000D_③목표 시장의 설정과 수익 모델의 구조가 명확하게 제시되어 사업의 실질적인 수익 창출 가능성이 높음. 전반적인 사업 계획의 흐름과 방향성이 적정하게 설계되었음. _x000D_④멀티 AI Agent 기반 송객비서를 기획단계이며 특화부분, 기술력 입증 평가하기 위한 경쟁자분석과 벤치마킹이 부족하며 수익에 대한 구체적 보완이 필요함 _x000D_⑤창업 동기와 문제인식은 비교적 제시가 되어 있음. 다만 기술에 대한 경쟁사 분석과 사업화에 대한 전략방안의 구체성을 확인할 수 있음.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180</v>
      </c>
      <c r="B106" s="2">
        <v>20427634</v>
      </c>
      <c r="C106" s="38" t="str">
        <f>IFERROR(VLOOKUP($B106,대상!$B:$AC,MATCH(C$2,대상!$1:$1,0)-1,FALSE),"")</f>
        <v>지역기반</v>
      </c>
      <c r="D106" s="38" t="str">
        <f>IFERROR(VLOOKUP($B106,대상!$B:$AC,MATCH(D$2,대상!$1:$1,0)-1,FALSE),"")</f>
        <v>허재강</v>
      </c>
      <c r="E106" s="36" t="str">
        <f>IFERROR(VLOOKUP($B106,대상!$B:$AC,MATCH(E$2,대상!$1:$1,0)-1,FALSE),"")</f>
        <v>정보ㆍ통신3</v>
      </c>
      <c r="F106" s="38" t="str">
        <f>IFERROR(VLOOKUP($B106,대상!$B:$AC,MATCH(F$2,대상!$1:$1,0)-1,FALSE),"")</f>
        <v>해외 중소형 증권사를 위한 AI 기반 맞춤형 투자 인사이트 플랫폼 : 고객 거래 데이터를 분석해 투자 생존기간을 늘리고, 증권사 수익을 극대화하는 솔루션</v>
      </c>
      <c r="G106" s="38" t="str">
        <f>IFERROR(VLOOKUP($B106,대상!$B:$AC,MATCH(G$2,대상!$1:$1,0)-1,FALSE),"")</f>
        <v/>
      </c>
      <c r="H106" s="33">
        <f>IFERROR(VLOOKUP($B106,[1]평가!$B:$Z,MATCH(LEFT(H$2,2),[1]평가!$7:$7,0)-1,FALSE),"")</f>
        <v>0</v>
      </c>
      <c r="I106" s="36">
        <f>IFERROR(VLOOKUP($B106,[1]평가!$B:$Z,MATCH(LEFT(I$2,2),[1]평가!$7:$7,0)-1,FALSE),"")</f>
        <v>67</v>
      </c>
      <c r="J106" s="36">
        <f>IFERROR(VLOOKUP($B106,[1]평가!$B:$Z,MATCH(LEFT(J$2,2),[1]평가!$7:$7,0)-1,FALSE),"")</f>
        <v>166</v>
      </c>
      <c r="K106" s="33">
        <f>IFERROR(VLOOKUP($B106,[2]평가!$B:$Z,MATCH(LEFT(K$2,2),[2]평가!$7:$7,0)-1,FALSE),"")</f>
        <v>0</v>
      </c>
      <c r="L106" s="36">
        <f>IFERROR(VLOOKUP($B106,[2]평가!$B:$Z,MATCH(LEFT(L$2,2),[2]평가!$7:$7,0)-1,FALSE),"")</f>
        <v>86</v>
      </c>
      <c r="M106" s="39">
        <f>IFERROR(VLOOKUP($B106,[2]평가!$B:$Z,MATCH(LEFT(M$2,2),[2]평가!$7:$7,0)-1,FALSE),"")</f>
        <v>18</v>
      </c>
      <c r="N106" s="33">
        <f>IFERROR(VLOOKUP($B106,[3]평가!$B:$Z,MATCH(LEFT(N$2,2),[3]평가!$7:$7,0)-1,FALSE),"")</f>
        <v>0</v>
      </c>
      <c r="O106" s="36">
        <f>IFERROR(VLOOKUP($B106,[3]평가!$B:$Z,MATCH(LEFT(O$2,2),[3]평가!$7:$7,0)-1,FALSE),"")</f>
        <v>82</v>
      </c>
      <c r="P106" s="39">
        <f>IFERROR(VLOOKUP($B106,[3]평가!$B:$Z,MATCH(LEFT(P$2,2),[3]평가!$7:$7,0)-1,FALSE),"")</f>
        <v>55</v>
      </c>
      <c r="Q106" s="33">
        <f>IFERROR(VLOOKUP($B106,[4]평가!$B:$Z,MATCH(LEFT(Q$2,2),[4]평가!$7:$7,0)-1,FALSE),"")</f>
        <v>0</v>
      </c>
      <c r="R106" s="36">
        <f>IFERROR(VLOOKUP($B106,[4]평가!$B:$Z,MATCH(LEFT(R$2,2),[4]평가!$7:$7,0)-1,FALSE),"")</f>
        <v>65</v>
      </c>
      <c r="S106" s="39">
        <f>IFERROR(VLOOKUP($B106,[4]평가!$B:$Z,MATCH(LEFT(S$2,2),[4]평가!$7:$7,0)-1,FALSE),"")</f>
        <v>172</v>
      </c>
      <c r="T106" s="33">
        <f>IFERROR(VLOOKUP($B106,[5]평가!$B:$Z,MATCH(LEFT(T$2,2),[5]평가!$7:$7,0)-1,FALSE),"")</f>
        <v>0</v>
      </c>
      <c r="U106" s="36">
        <f>IFERROR(VLOOKUP($B106,[5]평가!$B:$Z,MATCH(LEFT(U$2,2),[5]평가!$7:$7,0)-1,FALSE),"")</f>
        <v>77</v>
      </c>
      <c r="V106" s="39">
        <f>IFERROR(VLOOKUP($B106,[5]평가!$B:$Z,MATCH(LEFT(V$2,2),[5]평가!$7:$7,0)-1,FALSE),"")</f>
        <v>93</v>
      </c>
      <c r="W106" s="33">
        <f>IFERROR(VLOOKUP($B106,대상!$B:$AD,MATCH(W$2,대상!$1:$1,0)-1,FALSE),"")</f>
        <v>0</v>
      </c>
      <c r="X106" s="20">
        <f>IF(ISBLANK(B106),"",T$1-COUNTIF(H106:V106,"회피"))</f>
        <v>5</v>
      </c>
      <c r="Y106" s="21">
        <f>IF($T$1=X106,(SUM(I106,L106,O106,R106,U106)-MIN(I106,L106,O106,R106,U106)-MAX(I106,L106,O106,R106,U106))/($T$1-2),SUM(I106,L106,O106,R106,U106/X106))</f>
        <v>75.333333333333329</v>
      </c>
      <c r="Z106" s="40">
        <f>IFERROR(VLOOKUP($B106,대상!$B:$AD,MATCH(Z$2,대상!$1:$1,0)-1,FALSE),0)</f>
        <v>0</v>
      </c>
      <c r="AA106" s="41">
        <f>IFERROR(IF(W106="면제","100"+Z106,Y106+Z106),"")</f>
        <v>75.333333333333329</v>
      </c>
      <c r="AB106" s="35" t="str">
        <f>IF(OR(W106="면제",N(Y106)=0),"",IF(AA106&lt;60,"과락",""))</f>
        <v/>
      </c>
      <c r="AC106" s="54">
        <f>IF(N(AA106)=0,"",RANK(AA106,AA$3:AA$202))</f>
        <v>101</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①B2C기반의 사업으로 초기고객을 확보하기위한 구체적 마케팅 방안 수립 필요하며, 객관적이고 긍정적인 외부평가 화보방안 수립 요망됨. _x000D_②국내외 매출 발생 등 상용화 진행 중. 서비스 고도화의 필요성 적정함. 성장 로드맵 수립은 필요해 보임 _x000D_③목표 시장의 설정과 수익 모델의 구조가 명확하게 제시되어 사업의 실질적인 수익 창출 가능성이 높음. 전반적인 사업 계획의 흐름과 방향성이 적정하게 설계되었음. _x000D_④FX 증권사를 대상으로 B2B와 개인투자자 대상 B2C SaaS 서비스를 기획단계이며 특화부분, 기술력 입증 평가하기 위한 경쟁자분석과 벤치마킹이 부족하며 수익에 대한 구체적 보완이 필요함 _x000D_⑤대표자 경력 및 전문성은 일부 확인되며 아이템의 배경과 목적은 비교적 명확하게 제시하고 있음. 다만 제시하고 있는 AI 모델과 관련된 데이터 수집량 및 분석에 대한 구체성이 다소 부족해 보임.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45</v>
      </c>
      <c r="B107" s="2">
        <v>20431925</v>
      </c>
      <c r="C107" s="38" t="str">
        <f>IFERROR(VLOOKUP($B107,대상!$B:$AC,MATCH(C$2,대상!$1:$1,0)-1,FALSE),"")</f>
        <v>지역기반</v>
      </c>
      <c r="D107" s="38" t="str">
        <f>IFERROR(VLOOKUP($B107,대상!$B:$AC,MATCH(D$2,대상!$1:$1,0)-1,FALSE),"")</f>
        <v>이윤성</v>
      </c>
      <c r="E107" s="36" t="str">
        <f>IFERROR(VLOOKUP($B107,대상!$B:$AC,MATCH(E$2,대상!$1:$1,0)-1,FALSE),"")</f>
        <v>정보ㆍ통신3</v>
      </c>
      <c r="F107" s="38" t="str">
        <f>IFERROR(VLOOKUP($B107,대상!$B:$AC,MATCH(F$2,대상!$1:$1,0)-1,FALSE),"")</f>
        <v>Enterprise AI Hub</v>
      </c>
      <c r="G107" s="38" t="str">
        <f>IFERROR(VLOOKUP($B107,대상!$B:$AC,MATCH(G$2,대상!$1:$1,0)-1,FALSE),"")</f>
        <v/>
      </c>
      <c r="H107" s="33">
        <f>IFERROR(VLOOKUP($B107,[1]평가!$B:$Z,MATCH(LEFT(H$2,2),[1]평가!$7:$7,0)-1,FALSE),"")</f>
        <v>0</v>
      </c>
      <c r="I107" s="36">
        <f>IFERROR(VLOOKUP($B107,[1]평가!$B:$Z,MATCH(LEFT(I$2,2),[1]평가!$7:$7,0)-1,FALSE),"")</f>
        <v>78</v>
      </c>
      <c r="J107" s="36">
        <f>IFERROR(VLOOKUP($B107,[1]평가!$B:$Z,MATCH(LEFT(J$2,2),[1]평가!$7:$7,0)-1,FALSE),"")</f>
        <v>34</v>
      </c>
      <c r="K107" s="33">
        <f>IFERROR(VLOOKUP($B107,[2]평가!$B:$Z,MATCH(LEFT(K$2,2),[2]평가!$7:$7,0)-1,FALSE),"")</f>
        <v>0</v>
      </c>
      <c r="L107" s="36">
        <f>IFERROR(VLOOKUP($B107,[2]평가!$B:$Z,MATCH(LEFT(L$2,2),[2]평가!$7:$7,0)-1,FALSE),"")</f>
        <v>67</v>
      </c>
      <c r="M107" s="39">
        <f>IFERROR(VLOOKUP($B107,[2]평가!$B:$Z,MATCH(LEFT(M$2,2),[2]평가!$7:$7,0)-1,FALSE),"")</f>
        <v>141</v>
      </c>
      <c r="N107" s="33">
        <f>IFERROR(VLOOKUP($B107,[3]평가!$B:$Z,MATCH(LEFT(N$2,2),[3]평가!$7:$7,0)-1,FALSE),"")</f>
        <v>0</v>
      </c>
      <c r="O107" s="36">
        <f>IFERROR(VLOOKUP($B107,[3]평가!$B:$Z,MATCH(LEFT(O$2,2),[3]평가!$7:$7,0)-1,FALSE),"")</f>
        <v>85</v>
      </c>
      <c r="P107" s="39">
        <f>IFERROR(VLOOKUP($B107,[3]평가!$B:$Z,MATCH(LEFT(P$2,2),[3]평가!$7:$7,0)-1,FALSE),"")</f>
        <v>27</v>
      </c>
      <c r="Q107" s="33">
        <f>IFERROR(VLOOKUP($B107,[4]평가!$B:$Z,MATCH(LEFT(Q$2,2),[4]평가!$7:$7,0)-1,FALSE),"")</f>
        <v>0</v>
      </c>
      <c r="R107" s="36">
        <f>IFERROR(VLOOKUP($B107,[4]평가!$B:$Z,MATCH(LEFT(R$2,2),[4]평가!$7:$7,0)-1,FALSE),"")</f>
        <v>69</v>
      </c>
      <c r="S107" s="39">
        <f>IFERROR(VLOOKUP($B107,[4]평가!$B:$Z,MATCH(LEFT(S$2,2),[4]평가!$7:$7,0)-1,FALSE),"")</f>
        <v>142</v>
      </c>
      <c r="T107" s="33">
        <f>IFERROR(VLOOKUP($B107,[5]평가!$B:$Z,MATCH(LEFT(T$2,2),[5]평가!$7:$7,0)-1,FALSE),"")</f>
        <v>0</v>
      </c>
      <c r="U107" s="36">
        <f>IFERROR(VLOOKUP($B107,[5]평가!$B:$Z,MATCH(LEFT(U$2,2),[5]평가!$7:$7,0)-1,FALSE),"")</f>
        <v>72</v>
      </c>
      <c r="V107" s="39">
        <f>IFERROR(VLOOKUP($B107,[5]평가!$B:$Z,MATCH(LEFT(V$2,2),[5]평가!$7:$7,0)-1,FALSE),"")</f>
        <v>123</v>
      </c>
      <c r="W107" s="33">
        <f>IFERROR(VLOOKUP($B107,대상!$B:$AD,MATCH(W$2,대상!$1:$1,0)-1,FALSE),"")</f>
        <v>0</v>
      </c>
      <c r="X107" s="20">
        <f>IF(ISBLANK(B107),"",T$1-COUNTIF(H107:V107,"회피"))</f>
        <v>5</v>
      </c>
      <c r="Y107" s="21">
        <f>IF($T$1=X107,(SUM(I107,L107,O107,R107,U107)-MIN(I107,L107,O107,R107,U107)-MAX(I107,L107,O107,R107,U107))/($T$1-2),SUM(I107,L107,O107,R107,U107/X107))</f>
        <v>73</v>
      </c>
      <c r="Z107" s="40">
        <f>IFERROR(VLOOKUP($B107,대상!$B:$AD,MATCH(Z$2,대상!$1:$1,0)-1,FALSE),0)</f>
        <v>2</v>
      </c>
      <c r="AA107" s="41">
        <f>IFERROR(IF(W107="면제","100"+Z107,Y107+Z107),"")</f>
        <v>75</v>
      </c>
      <c r="AB107" s="35" t="str">
        <f>IF(OR(W107="면제",N(Y107)=0),"",IF(AA107&lt;60,"과락",""))</f>
        <v/>
      </c>
      <c r="AC107" s="54">
        <f>IF(N(AA107)=0,"",RANK(AA107,AA$3:AA$202))</f>
        <v>105</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①지속적 기술적 해자수립 위한 개발 로드맵 수립 및 초기 고객과 시장 진입방안 구체화 요망함. _x000D_②기술 및 서비스에 대한 내용이 시각적인 자료들을 활용한다면 더 이해도를 높일 수 있음. 경쟁자 분석을 구체적으로 하고 자사의 특장점이 무엇인지 명확히 어필할 필요성 있음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_x000D_④AI hub 워크스테이션 기획단계이며 특화부분, 기술력 입증 평가하기 위한 경쟁자분석과 벤치마킹이 필요하지만 없음, 대표자의 대기업경험과 업무 경험들을 바탕으로 기획된 프로그램으로 대중적 요소보다 대기업형의 틈새시장으로 분석하여야 함, 지불할 시장에 대한 포지셔닝과 수익구조화의 상세함이 필요함, 기술우위에 매료되어 시장이 흡입될 유입력이 약함, 대기업 컨설팅에 적합함 _x000D_⑤대표자의 관련 경험과 전문성은 일정 부문 확인됨. 다만 차별성이 기술우위로 연결되어 사업화까지 연결되는 근거는 다소 부족해 보임.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61</v>
      </c>
      <c r="B108" s="2">
        <v>20419016</v>
      </c>
      <c r="C108" s="38" t="str">
        <f>IFERROR(VLOOKUP($B108,대상!$B:$AC,MATCH(C$2,대상!$1:$1,0)-1,FALSE),"")</f>
        <v>지역기반</v>
      </c>
      <c r="D108" s="38" t="str">
        <f>IFERROR(VLOOKUP($B108,대상!$B:$AC,MATCH(D$2,대상!$1:$1,0)-1,FALSE),"")</f>
        <v>이소희</v>
      </c>
      <c r="E108" s="36" t="str">
        <f>IFERROR(VLOOKUP($B108,대상!$B:$AC,MATCH(E$2,대상!$1:$1,0)-1,FALSE),"")</f>
        <v>정보ㆍ통신3</v>
      </c>
      <c r="F108" s="38" t="str">
        <f>IFERROR(VLOOKUP($B108,대상!$B:$AC,MATCH(F$2,대상!$1:$1,0)-1,FALSE),"")</f>
        <v>행동·성향 데이터 기반 AI 분석으로 효율적인 관계 형성을 돕는 맞춤형 커뮤니티 서비스, U,ram(유람) - Universe, Report About Me</v>
      </c>
      <c r="G108" s="38" t="str">
        <f>IFERROR(VLOOKUP($B108,대상!$B:$AC,MATCH(G$2,대상!$1:$1,0)-1,FALSE),"")</f>
        <v/>
      </c>
      <c r="H108" s="33">
        <f>IFERROR(VLOOKUP($B108,[1]평가!$B:$Z,MATCH(LEFT(H$2,2),[1]평가!$7:$7,0)-1,FALSE),"")</f>
        <v>0</v>
      </c>
      <c r="I108" s="36">
        <f>IFERROR(VLOOKUP($B108,[1]평가!$B:$Z,MATCH(LEFT(I$2,2),[1]평가!$7:$7,0)-1,FALSE),"")</f>
        <v>80</v>
      </c>
      <c r="J108" s="36">
        <f>IFERROR(VLOOKUP($B108,[1]평가!$B:$Z,MATCH(LEFT(J$2,2),[1]평가!$7:$7,0)-1,FALSE),"")</f>
        <v>34</v>
      </c>
      <c r="K108" s="33">
        <f>IFERROR(VLOOKUP($B108,[2]평가!$B:$Z,MATCH(LEFT(K$2,2),[2]평가!$7:$7,0)-1,FALSE),"")</f>
        <v>0</v>
      </c>
      <c r="L108" s="36">
        <f>IFERROR(VLOOKUP($B108,[2]평가!$B:$Z,MATCH(LEFT(L$2,2),[2]평가!$7:$7,0)-1,FALSE),"")</f>
        <v>65</v>
      </c>
      <c r="M108" s="39">
        <f>IFERROR(VLOOKUP($B108,[2]평가!$B:$Z,MATCH(LEFT(M$2,2),[2]평가!$7:$7,0)-1,FALSE),"")</f>
        <v>176</v>
      </c>
      <c r="N108" s="33">
        <f>IFERROR(VLOOKUP($B108,[3]평가!$B:$Z,MATCH(LEFT(N$2,2),[3]평가!$7:$7,0)-1,FALSE),"")</f>
        <v>0</v>
      </c>
      <c r="O108" s="36">
        <f>IFERROR(VLOOKUP($B108,[3]평가!$B:$Z,MATCH(LEFT(O$2,2),[3]평가!$7:$7,0)-1,FALSE),"")</f>
        <v>69</v>
      </c>
      <c r="P108" s="39">
        <f>IFERROR(VLOOKUP($B108,[3]평가!$B:$Z,MATCH(LEFT(P$2,2),[3]평가!$7:$7,0)-1,FALSE),"")</f>
        <v>141</v>
      </c>
      <c r="Q108" s="33">
        <f>IFERROR(VLOOKUP($B108,[4]평가!$B:$Z,MATCH(LEFT(Q$2,2),[4]평가!$7:$7,0)-1,FALSE),"")</f>
        <v>0</v>
      </c>
      <c r="R108" s="36">
        <f>IFERROR(VLOOKUP($B108,[4]평가!$B:$Z,MATCH(LEFT(R$2,2),[4]평가!$7:$7,0)-1,FALSE),"")</f>
        <v>89</v>
      </c>
      <c r="S108" s="39">
        <f>IFERROR(VLOOKUP($B108,[4]평가!$B:$Z,MATCH(LEFT(S$2,2),[4]평가!$7:$7,0)-1,FALSE),"")</f>
        <v>11</v>
      </c>
      <c r="T108" s="33">
        <f>IFERROR(VLOOKUP($B108,[5]평가!$B:$Z,MATCH(LEFT(T$2,2),[5]평가!$7:$7,0)-1,FALSE),"")</f>
        <v>0</v>
      </c>
      <c r="U108" s="36">
        <f>IFERROR(VLOOKUP($B108,[5]평가!$B:$Z,MATCH(LEFT(U$2,2),[5]평가!$7:$7,0)-1,FALSE),"")</f>
        <v>76</v>
      </c>
      <c r="V108" s="39">
        <f>IFERROR(VLOOKUP($B108,[5]평가!$B:$Z,MATCH(LEFT(V$2,2),[5]평가!$7:$7,0)-1,FALSE),"")</f>
        <v>101</v>
      </c>
      <c r="W108" s="33">
        <f>IFERROR(VLOOKUP($B108,대상!$B:$AD,MATCH(W$2,대상!$1:$1,0)-1,FALSE),"")</f>
        <v>0</v>
      </c>
      <c r="X108" s="20">
        <f>IF(ISBLANK(B108),"",T$1-COUNTIF(H108:V108,"회피"))</f>
        <v>5</v>
      </c>
      <c r="Y108" s="21">
        <f>IF($T$1=X108,(SUM(I108,L108,O108,R108,U108)-MIN(I108,L108,O108,R108,U108)-MAX(I108,L108,O108,R108,U108))/($T$1-2),SUM(I108,L108,O108,R108,U108/X108))</f>
        <v>75</v>
      </c>
      <c r="Z108" s="40">
        <f>IFERROR(VLOOKUP($B108,대상!$B:$AD,MATCH(Z$2,대상!$1:$1,0)-1,FALSE),0)</f>
        <v>0</v>
      </c>
      <c r="AA108" s="41">
        <f>IFERROR(IF(W108="면제","100"+Z108,Y108+Z108),"")</f>
        <v>75</v>
      </c>
      <c r="AB108" s="35" t="str">
        <f>IF(OR(W108="면제",N(Y108)=0),"",IF(AA108&lt;60,"과락",""))</f>
        <v/>
      </c>
      <c r="AC108" s="54">
        <f>IF(N(AA108)=0,"",RANK(AA108,AA$3:AA$202))</f>
        <v>105</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①후발 주자로서 기존 시장으로의 진입전략의 구체화와 커뮤니티기반으로의 확장에 대한 시장의 수용성 면밀 분석 요망됨.  _x000D_②점신 등의 기존 시장 플레이어의 점유율이 높은 상황에서 우리 기업이 틈새를 확보하는 전략으로 가야할텐데 이 틈새에 대한 보다 깊은 조사 분석을 통한 세부 전략 수립이 시행되면 좋을 것임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_x000D_④행동성향 데이터 기반 자기이해 커뮤니티 플랫폼 기획단계이며 특화부분 및 경쟁자 분석이 인상적이며 사회의 단절과 고립의 문제들을 연결하는 사회적 영향력으로 확대할 수 있는 시대의 필요한 서비스로 보여짐, 인적 구성원 및 경력이 뛰어나며 구현가능성이 높음 _x000D_⑤창압 어이템 개발을 위한 인력 구성은 구성되어 있으며 경쟁사 분석도 제시되어 있음. 다만 협약 기간내 사업화 계획에 대한 구체성은 다소 부족해 보임.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66</v>
      </c>
      <c r="B109" s="2">
        <v>20416698</v>
      </c>
      <c r="C109" s="38" t="str">
        <f>IFERROR(VLOOKUP($B109,대상!$B:$AC,MATCH(C$2,대상!$1:$1,0)-1,FALSE),"")</f>
        <v>지역기반</v>
      </c>
      <c r="D109" s="38" t="str">
        <f>IFERROR(VLOOKUP($B109,대상!$B:$AC,MATCH(D$2,대상!$1:$1,0)-1,FALSE),"")</f>
        <v>이창환</v>
      </c>
      <c r="E109" s="36" t="str">
        <f>IFERROR(VLOOKUP($B109,대상!$B:$AC,MATCH(E$2,대상!$1:$1,0)-1,FALSE),"")</f>
        <v>정보ㆍ통신3</v>
      </c>
      <c r="F109" s="38" t="str">
        <f>IFERROR(VLOOKUP($B109,대상!$B:$AC,MATCH(F$2,대상!$1:$1,0)-1,FALSE),"")</f>
        <v>개인 투자자가 30초 만에 이해할 수 있는 AI 전자공시 요약·인사이트 구독 앱</v>
      </c>
      <c r="G109" s="38" t="str">
        <f>IFERROR(VLOOKUP($B109,대상!$B:$AC,MATCH(G$2,대상!$1:$1,0)-1,FALSE),"")</f>
        <v/>
      </c>
      <c r="H109" s="33">
        <f>IFERROR(VLOOKUP($B109,[1]평가!$B:$Z,MATCH(LEFT(H$2,2),[1]평가!$7:$7,0)-1,FALSE),"")</f>
        <v>0</v>
      </c>
      <c r="I109" s="36">
        <f>IFERROR(VLOOKUP($B109,[1]평가!$B:$Z,MATCH(LEFT(I$2,2),[1]평가!$7:$7,0)-1,FALSE),"")</f>
        <v>69</v>
      </c>
      <c r="J109" s="36">
        <f>IFERROR(VLOOKUP($B109,[1]평가!$B:$Z,MATCH(LEFT(J$2,2),[1]평가!$7:$7,0)-1,FALSE),"")</f>
        <v>138</v>
      </c>
      <c r="K109" s="33">
        <f>IFERROR(VLOOKUP($B109,[2]평가!$B:$Z,MATCH(LEFT(K$2,2),[2]평가!$7:$7,0)-1,FALSE),"")</f>
        <v>0</v>
      </c>
      <c r="L109" s="36">
        <f>IFERROR(VLOOKUP($B109,[2]평가!$B:$Z,MATCH(LEFT(L$2,2),[2]평가!$7:$7,0)-1,FALSE),"")</f>
        <v>70</v>
      </c>
      <c r="M109" s="39">
        <f>IFERROR(VLOOKUP($B109,[2]평가!$B:$Z,MATCH(LEFT(M$2,2),[2]평가!$7:$7,0)-1,FALSE),"")</f>
        <v>120</v>
      </c>
      <c r="N109" s="33">
        <f>IFERROR(VLOOKUP($B109,[3]평가!$B:$Z,MATCH(LEFT(N$2,2),[3]평가!$7:$7,0)-1,FALSE),"")</f>
        <v>0</v>
      </c>
      <c r="O109" s="36">
        <f>IFERROR(VLOOKUP($B109,[3]평가!$B:$Z,MATCH(LEFT(O$2,2),[3]평가!$7:$7,0)-1,FALSE),"")</f>
        <v>77</v>
      </c>
      <c r="P109" s="39">
        <f>IFERROR(VLOOKUP($B109,[3]평가!$B:$Z,MATCH(LEFT(P$2,2),[3]평가!$7:$7,0)-1,FALSE),"")</f>
        <v>123</v>
      </c>
      <c r="Q109" s="33">
        <f>IFERROR(VLOOKUP($B109,[4]평가!$B:$Z,MATCH(LEFT(Q$2,2),[4]평가!$7:$7,0)-1,FALSE),"")</f>
        <v>0</v>
      </c>
      <c r="R109" s="36">
        <f>IFERROR(VLOOKUP($B109,[4]평가!$B:$Z,MATCH(LEFT(R$2,2),[4]평가!$7:$7,0)-1,FALSE),"")</f>
        <v>84</v>
      </c>
      <c r="S109" s="39">
        <f>IFERROR(VLOOKUP($B109,[4]평가!$B:$Z,MATCH(LEFT(S$2,2),[4]평가!$7:$7,0)-1,FALSE),"")</f>
        <v>44</v>
      </c>
      <c r="T109" s="33">
        <f>IFERROR(VLOOKUP($B109,[5]평가!$B:$Z,MATCH(LEFT(T$2,2),[5]평가!$7:$7,0)-1,FALSE),"")</f>
        <v>0</v>
      </c>
      <c r="U109" s="36">
        <f>IFERROR(VLOOKUP($B109,[5]평가!$B:$Z,MATCH(LEFT(U$2,2),[5]평가!$7:$7,0)-1,FALSE),"")</f>
        <v>78</v>
      </c>
      <c r="V109" s="39">
        <f>IFERROR(VLOOKUP($B109,[5]평가!$B:$Z,MATCH(LEFT(V$2,2),[5]평가!$7:$7,0)-1,FALSE),"")</f>
        <v>79</v>
      </c>
      <c r="W109" s="33">
        <f>IFERROR(VLOOKUP($B109,대상!$B:$AD,MATCH(W$2,대상!$1:$1,0)-1,FALSE),"")</f>
        <v>0</v>
      </c>
      <c r="X109" s="20">
        <f>IF(ISBLANK(B109),"",T$1-COUNTIF(H109:V109,"회피"))</f>
        <v>5</v>
      </c>
      <c r="Y109" s="21">
        <f>IF($T$1=X109,(SUM(I109,L109,O109,R109,U109)-MIN(I109,L109,O109,R109,U109)-MAX(I109,L109,O109,R109,U109))/($T$1-2),SUM(I109,L109,O109,R109,U109/X109))</f>
        <v>75</v>
      </c>
      <c r="Z109" s="40">
        <f>IFERROR(VLOOKUP($B109,대상!$B:$AD,MATCH(Z$2,대상!$1:$1,0)-1,FALSE),0)</f>
        <v>0</v>
      </c>
      <c r="AA109" s="41">
        <f>IFERROR(IF(W109="면제","100"+Z109,Y109+Z109),"")</f>
        <v>75</v>
      </c>
      <c r="AB109" s="35" t="str">
        <f>IF(OR(W109="면제",N(Y109)=0),"",IF(AA109&lt;60,"과락",""))</f>
        <v/>
      </c>
      <c r="AC109" s="54">
        <f>IF(N(AA109)=0,"",RANK(AA109,AA$3:AA$202))</f>
        <v>105</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①초기고객 확보 및 시장의 수용성을 고려한 서비스 개발과 초기시장 진입전략 구체화 필요 _x000D_②시장검증 전략은 잘 제시가 되어 있음. 시장진입 측면에서는 우리 서비스가 시장 진입이 가능한지 진입 이후 지속적인 성과 창출로 이어질 수 있는지에 대한 전략은 다소 아쉬움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_x000D_④Dart 전자공시 원문을 AI해석요약으로 변환 알림 서비스를 기획단계이며 특화부분, 기술력 입증 평가하기 위한 경쟁자분석과 벤치마킹이 부적하지만 진입장벽이 낮은 유료 구독료와 정보 해석을 통한 고객들의 이익을 잘 풀어간다면 높은 전환율을 형성할 것으로 보여짐, 인력구성에 대한 미흡함이 보임 _x000D_⑤창업 아이템의 고도화를 위한 추진계획이 제시되어 있음. 경쟝사에 대한 분석은 되어 있으나 제공되는 서비스에 대한 정확도를 높이는 데이터 수집 및 활용에 대한 내용은 다소 부족해 보임.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148</v>
      </c>
      <c r="B110" s="2">
        <v>20418433</v>
      </c>
      <c r="C110" s="38" t="str">
        <f>IFERROR(VLOOKUP($B110,대상!$B:$AC,MATCH(C$2,대상!$1:$1,0)-1,FALSE),"")</f>
        <v>지역기반</v>
      </c>
      <c r="D110" s="38" t="str">
        <f>IFERROR(VLOOKUP($B110,대상!$B:$AC,MATCH(D$2,대상!$1:$1,0)-1,FALSE),"")</f>
        <v>성하빈</v>
      </c>
      <c r="E110" s="36" t="str">
        <f>IFERROR(VLOOKUP($B110,대상!$B:$AC,MATCH(E$2,대상!$1:$1,0)-1,FALSE),"")</f>
        <v>정보ㆍ통신3</v>
      </c>
      <c r="F110" s="38" t="str">
        <f>IFERROR(VLOOKUP($B110,대상!$B:$AC,MATCH(F$2,대상!$1:$1,0)-1,FALSE),"")</f>
        <v>AI 동반자 기반 생활관리·정서지원 앱 'MyPeb(마이펩)' 고도화 및 사업화</v>
      </c>
      <c r="G110" s="38" t="str">
        <f>IFERROR(VLOOKUP($B110,대상!$B:$AC,MATCH(G$2,대상!$1:$1,0)-1,FALSE),"")</f>
        <v/>
      </c>
      <c r="H110" s="33">
        <f>IFERROR(VLOOKUP($B110,[1]평가!$B:$Z,MATCH(LEFT(H$2,2),[1]평가!$7:$7,0)-1,FALSE),"")</f>
        <v>0</v>
      </c>
      <c r="I110" s="36">
        <f>IFERROR(VLOOKUP($B110,[1]평가!$B:$Z,MATCH(LEFT(I$2,2),[1]평가!$7:$7,0)-1,FALSE),"")</f>
        <v>68</v>
      </c>
      <c r="J110" s="36">
        <f>IFERROR(VLOOKUP($B110,[1]평가!$B:$Z,MATCH(LEFT(J$2,2),[1]평가!$7:$7,0)-1,FALSE),"")</f>
        <v>148</v>
      </c>
      <c r="K110" s="33">
        <f>IFERROR(VLOOKUP($B110,[2]평가!$B:$Z,MATCH(LEFT(K$2,2),[2]평가!$7:$7,0)-1,FALSE),"")</f>
        <v>0</v>
      </c>
      <c r="L110" s="36">
        <f>IFERROR(VLOOKUP($B110,[2]평가!$B:$Z,MATCH(LEFT(L$2,2),[2]평가!$7:$7,0)-1,FALSE),"")</f>
        <v>76</v>
      </c>
      <c r="M110" s="39">
        <f>IFERROR(VLOOKUP($B110,[2]평가!$B:$Z,MATCH(LEFT(M$2,2),[2]평가!$7:$7,0)-1,FALSE),"")</f>
        <v>71</v>
      </c>
      <c r="N110" s="33">
        <f>IFERROR(VLOOKUP($B110,[3]평가!$B:$Z,MATCH(LEFT(N$2,2),[3]평가!$7:$7,0)-1,FALSE),"")</f>
        <v>0</v>
      </c>
      <c r="O110" s="36">
        <f>IFERROR(VLOOKUP($B110,[3]평가!$B:$Z,MATCH(LEFT(O$2,2),[3]평가!$7:$7,0)-1,FALSE),"")</f>
        <v>87</v>
      </c>
      <c r="P110" s="39">
        <f>IFERROR(VLOOKUP($B110,[3]평가!$B:$Z,MATCH(LEFT(P$2,2),[3]평가!$7:$7,0)-1,FALSE),"")</f>
        <v>27</v>
      </c>
      <c r="Q110" s="33">
        <f>IFERROR(VLOOKUP($B110,[4]평가!$B:$Z,MATCH(LEFT(Q$2,2),[4]평가!$7:$7,0)-1,FALSE),"")</f>
        <v>0</v>
      </c>
      <c r="R110" s="36">
        <f>IFERROR(VLOOKUP($B110,[4]평가!$B:$Z,MATCH(LEFT(R$2,2),[4]평가!$7:$7,0)-1,FALSE),"")</f>
        <v>73</v>
      </c>
      <c r="S110" s="39">
        <f>IFERROR(VLOOKUP($B110,[4]평가!$B:$Z,MATCH(LEFT(S$2,2),[4]평가!$7:$7,0)-1,FALSE),"")</f>
        <v>123</v>
      </c>
      <c r="T110" s="33">
        <f>IFERROR(VLOOKUP($B110,[5]평가!$B:$Z,MATCH(LEFT(T$2,2),[5]평가!$7:$7,0)-1,FALSE),"")</f>
        <v>0</v>
      </c>
      <c r="U110" s="36">
        <f>IFERROR(VLOOKUP($B110,[5]평가!$B:$Z,MATCH(LEFT(U$2,2),[5]평가!$7:$7,0)-1,FALSE),"")</f>
        <v>76</v>
      </c>
      <c r="V110" s="39">
        <f>IFERROR(VLOOKUP($B110,[5]평가!$B:$Z,MATCH(LEFT(V$2,2),[5]평가!$7:$7,0)-1,FALSE),"")</f>
        <v>101</v>
      </c>
      <c r="W110" s="33">
        <f>IFERROR(VLOOKUP($B110,대상!$B:$AD,MATCH(W$2,대상!$1:$1,0)-1,FALSE),"")</f>
        <v>0</v>
      </c>
      <c r="X110" s="20">
        <f>IF(ISBLANK(B110),"",T$1-COUNTIF(H110:V110,"회피"))</f>
        <v>5</v>
      </c>
      <c r="Y110" s="21">
        <f>IF($T$1=X110,(SUM(I110,L110,O110,R110,U110)-MIN(I110,L110,O110,R110,U110)-MAX(I110,L110,O110,R110,U110))/($T$1-2),SUM(I110,L110,O110,R110,U110/X110))</f>
        <v>75</v>
      </c>
      <c r="Z110" s="40">
        <f>IFERROR(VLOOKUP($B110,대상!$B:$AD,MATCH(Z$2,대상!$1:$1,0)-1,FALSE),0)</f>
        <v>0</v>
      </c>
      <c r="AA110" s="41">
        <f>IFERROR(IF(W110="면제","100"+Z110,Y110+Z110),"")</f>
        <v>75</v>
      </c>
      <c r="AB110" s="35" t="str">
        <f>IF(OR(W110="면제",N(Y110)=0),"",IF(AA110&lt;60,"과락",""))</f>
        <v/>
      </c>
      <c r="AC110" s="54">
        <f>IF(N(AA110)=0,"",RANK(AA110,AA$3:AA$202))</f>
        <v>105</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①유사경쟁서비스와의 차별화 요소를 지속발굴하고 고객확장 및 버티컬 시장 확장위한 마케팅전략 구체화 요망함 _x000D_②개인의 외로룸을 해결해 줄 수 있는 서비스 시장은 앞으로 성장성이 높을 것으로 보임. 개발 진행도는 높은데 실제 시장에서의 검증은 필요함. 마케팅 경력을 최대한 활용하여 빠른 시간에 mvp 테스트를 진행하고 이를 사업화 가능성에 접목하여 어필하면 좋을 것임 _x000D_③아이템의 기술 개요와 개발방향은 이해하기 쉽게 작성되었음.
그리고 사업계획의 방향성은 적절한것으로 판단됨.
시장전략의 구체성이 다소 부족하다고 판단됨. _x000D_④AI가 탑재된 생활관리정서지원 모바일 앱 기획단계이며 특화부분, 기술력 입증 평가하기 위한 경쟁자분석과 벤치마킹이 부족하며 수익에 대한 구체적 보완이 필요함, 서로의 돌봄의 기준 역할과 범위, 상호 상관관계에 따른 상세함이 부족하여 아쉬움 _x000D_⑤창업 동기와 문제 인식은 비교적 명확하게 제시 되었음. 다만 고객 검증에 자료는 부족하게 제시 되었으며 사업화에 대한 추가 검토가 필요함.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56</v>
      </c>
      <c r="B111" s="2">
        <v>20427699</v>
      </c>
      <c r="C111" s="38" t="str">
        <f>IFERROR(VLOOKUP($B111,대상!$B:$AC,MATCH(C$2,대상!$1:$1,0)-1,FALSE),"")</f>
        <v>지역기반</v>
      </c>
      <c r="D111" s="38" t="str">
        <f>IFERROR(VLOOKUP($B111,대상!$B:$AC,MATCH(D$2,대상!$1:$1,0)-1,FALSE),"")</f>
        <v>조재민</v>
      </c>
      <c r="E111" s="36" t="str">
        <f>IFERROR(VLOOKUP($B111,대상!$B:$AC,MATCH(E$2,대상!$1:$1,0)-1,FALSE),"")</f>
        <v>정보ㆍ통신3</v>
      </c>
      <c r="F111" s="38" t="str">
        <f>IFERROR(VLOOKUP($B111,대상!$B:$AC,MATCH(F$2,대상!$1:$1,0)-1,FALSE),"")</f>
        <v>음원 표절 리스크를 해결하기 위한 AI 음원 유사도 분석 SW 개발</v>
      </c>
      <c r="G111" s="38" t="str">
        <f>IFERROR(VLOOKUP($B111,대상!$B:$AC,MATCH(G$2,대상!$1:$1,0)-1,FALSE),"")</f>
        <v/>
      </c>
      <c r="H111" s="33">
        <f>IFERROR(VLOOKUP($B111,[1]평가!$B:$Z,MATCH(LEFT(H$2,2),[1]평가!$7:$7,0)-1,FALSE),"")</f>
        <v>0</v>
      </c>
      <c r="I111" s="36">
        <f>IFERROR(VLOOKUP($B111,[1]평가!$B:$Z,MATCH(LEFT(I$2,2),[1]평가!$7:$7,0)-1,FALSE),"")</f>
        <v>73</v>
      </c>
      <c r="J111" s="36">
        <f>IFERROR(VLOOKUP($B111,[1]평가!$B:$Z,MATCH(LEFT(J$2,2),[1]평가!$7:$7,0)-1,FALSE),"")</f>
        <v>70</v>
      </c>
      <c r="K111" s="33">
        <f>IFERROR(VLOOKUP($B111,[2]평가!$B:$Z,MATCH(LEFT(K$2,2),[2]평가!$7:$7,0)-1,FALSE),"")</f>
        <v>0</v>
      </c>
      <c r="L111" s="36">
        <f>IFERROR(VLOOKUP($B111,[2]평가!$B:$Z,MATCH(LEFT(L$2,2),[2]평가!$7:$7,0)-1,FALSE),"")</f>
        <v>72</v>
      </c>
      <c r="M111" s="39">
        <f>IFERROR(VLOOKUP($B111,[2]평가!$B:$Z,MATCH(LEFT(M$2,2),[2]평가!$7:$7,0)-1,FALSE),"")</f>
        <v>102</v>
      </c>
      <c r="N111" s="33">
        <f>IFERROR(VLOOKUP($B111,[3]평가!$B:$Z,MATCH(LEFT(N$2,2),[3]평가!$7:$7,0)-1,FALSE),"")</f>
        <v>0</v>
      </c>
      <c r="O111" s="36">
        <f>IFERROR(VLOOKUP($B111,[3]평가!$B:$Z,MATCH(LEFT(O$2,2),[3]평가!$7:$7,0)-1,FALSE),"")</f>
        <v>79</v>
      </c>
      <c r="P111" s="39">
        <f>IFERROR(VLOOKUP($B111,[3]평가!$B:$Z,MATCH(LEFT(P$2,2),[3]평가!$7:$7,0)-1,FALSE),"")</f>
        <v>61</v>
      </c>
      <c r="Q111" s="33">
        <f>IFERROR(VLOOKUP($B111,[4]평가!$B:$Z,MATCH(LEFT(Q$2,2),[4]평가!$7:$7,0)-1,FALSE),"")</f>
        <v>0</v>
      </c>
      <c r="R111" s="36">
        <f>IFERROR(VLOOKUP($B111,[4]평가!$B:$Z,MATCH(LEFT(R$2,2),[4]평가!$7:$7,0)-1,FALSE),"")</f>
        <v>89</v>
      </c>
      <c r="S111" s="39">
        <f>IFERROR(VLOOKUP($B111,[4]평가!$B:$Z,MATCH(LEFT(S$2,2),[4]평가!$7:$7,0)-1,FALSE),"")</f>
        <v>11</v>
      </c>
      <c r="T111" s="33">
        <f>IFERROR(VLOOKUP($B111,[5]평가!$B:$Z,MATCH(LEFT(T$2,2),[5]평가!$7:$7,0)-1,FALSE),"")</f>
        <v>0</v>
      </c>
      <c r="U111" s="36">
        <f>IFERROR(VLOOKUP($B111,[5]평가!$B:$Z,MATCH(LEFT(U$2,2),[5]평가!$7:$7,0)-1,FALSE),"")</f>
        <v>68</v>
      </c>
      <c r="V111" s="39">
        <f>IFERROR(VLOOKUP($B111,[5]평가!$B:$Z,MATCH(LEFT(V$2,2),[5]평가!$7:$7,0)-1,FALSE),"")</f>
        <v>173</v>
      </c>
      <c r="W111" s="33">
        <f>IFERROR(VLOOKUP($B111,대상!$B:$AD,MATCH(W$2,대상!$1:$1,0)-1,FALSE),"")</f>
        <v>0</v>
      </c>
      <c r="X111" s="20">
        <f>IF(ISBLANK(B111),"",T$1-COUNTIF(H111:V111,"회피"))</f>
        <v>5</v>
      </c>
      <c r="Y111" s="21">
        <f>IF($T$1=X111,(SUM(I111,L111,O111,R111,U111)-MIN(I111,L111,O111,R111,U111)-MAX(I111,L111,O111,R111,U111))/($T$1-2),SUM(I111,L111,O111,R111,U111/X111))</f>
        <v>74.666666666666671</v>
      </c>
      <c r="Z111" s="40">
        <f>IFERROR(VLOOKUP($B111,대상!$B:$AD,MATCH(Z$2,대상!$1:$1,0)-1,FALSE),0)</f>
        <v>0</v>
      </c>
      <c r="AA111" s="41">
        <f>IFERROR(IF(W111="면제","100"+Z111,Y111+Z111),"")</f>
        <v>74.666666666666671</v>
      </c>
      <c r="AB111" s="35" t="str">
        <f>IF(OR(W111="면제",N(Y111)=0),"",IF(AA111&lt;60,"과락",""))</f>
        <v/>
      </c>
      <c r="AC111" s="54">
        <f>IF(N(AA111)=0,"",RANK(AA111,AA$3:AA$202))</f>
        <v>109</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①유사서비스대비 경쟁력 분석 보완 필요하며 기술적 우위에 대한 이론적 및 실체적 객관성 확보방안 보완 필요. _x000D_②개발 및 사업화 계획은 잘 수립이 되어 보임. 실제 시장에서의 검증을 통한 레퍼런스 확보 성과 지표가 추가되면 좋을 거임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_x000D_④AI음원 유사도 분석 소프트웨어 개발 기획단계이며 사업의 구성과 수익 구조화에 대한 분석, 경쟁사 및 시장현황 분석이 잘됨, 사업비율에 대한 균형도 적절함, 수익 안정화를 위한 뮤직카우와 같은 기업의 음원 등록 업체와 협력 구조 또는 투자사로 연결되면 향후 큰 성장성이 예상됨 _x000D_⑤경쟁사에 대한 분석 및 개발방향은 제시하였으나 사업화에 대한 전략방안 제시는 다소 부족해 보임.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62</v>
      </c>
      <c r="B112" s="2">
        <v>20425068</v>
      </c>
      <c r="C112" s="38" t="str">
        <f>IFERROR(VLOOKUP($B112,대상!$B:$AC,MATCH(C$2,대상!$1:$1,0)-1,FALSE),"")</f>
        <v>지역기반</v>
      </c>
      <c r="D112" s="38" t="str">
        <f>IFERROR(VLOOKUP($B112,대상!$B:$AC,MATCH(D$2,대상!$1:$1,0)-1,FALSE),"")</f>
        <v>이지수</v>
      </c>
      <c r="E112" s="36" t="str">
        <f>IFERROR(VLOOKUP($B112,대상!$B:$AC,MATCH(E$2,대상!$1:$1,0)-1,FALSE),"")</f>
        <v>정보ㆍ통신3</v>
      </c>
      <c r="F112" s="38" t="str">
        <f>IFERROR(VLOOKUP($B112,대상!$B:$AC,MATCH(F$2,대상!$1:$1,0)-1,FALSE),"")</f>
        <v>노후 미니태양광 설비 점검 데이터 기반 유지·철거 판단 플랫폼</v>
      </c>
      <c r="G112" s="38" t="str">
        <f>IFERROR(VLOOKUP($B112,대상!$B:$AC,MATCH(G$2,대상!$1:$1,0)-1,FALSE),"")</f>
        <v/>
      </c>
      <c r="H112" s="33">
        <f>IFERROR(VLOOKUP($B112,[1]평가!$B:$Z,MATCH(LEFT(H$2,2),[1]평가!$7:$7,0)-1,FALSE),"")</f>
        <v>0</v>
      </c>
      <c r="I112" s="36">
        <f>IFERROR(VLOOKUP($B112,[1]평가!$B:$Z,MATCH(LEFT(I$2,2),[1]평가!$7:$7,0)-1,FALSE),"")</f>
        <v>73</v>
      </c>
      <c r="J112" s="36">
        <f>IFERROR(VLOOKUP($B112,[1]평가!$B:$Z,MATCH(LEFT(J$2,2),[1]평가!$7:$7,0)-1,FALSE),"")</f>
        <v>70</v>
      </c>
      <c r="K112" s="33">
        <f>IFERROR(VLOOKUP($B112,[2]평가!$B:$Z,MATCH(LEFT(K$2,2),[2]평가!$7:$7,0)-1,FALSE),"")</f>
        <v>0</v>
      </c>
      <c r="L112" s="36">
        <f>IFERROR(VLOOKUP($B112,[2]평가!$B:$Z,MATCH(LEFT(L$2,2),[2]평가!$7:$7,0)-1,FALSE),"")</f>
        <v>68</v>
      </c>
      <c r="M112" s="39">
        <f>IFERROR(VLOOKUP($B112,[2]평가!$B:$Z,MATCH(LEFT(M$2,2),[2]평가!$7:$7,0)-1,FALSE),"")</f>
        <v>146</v>
      </c>
      <c r="N112" s="33">
        <f>IFERROR(VLOOKUP($B112,[3]평가!$B:$Z,MATCH(LEFT(N$2,2),[3]평가!$7:$7,0)-1,FALSE),"")</f>
        <v>0</v>
      </c>
      <c r="O112" s="36">
        <f>IFERROR(VLOOKUP($B112,[3]평가!$B:$Z,MATCH(LEFT(O$2,2),[3]평가!$7:$7,0)-1,FALSE),"")</f>
        <v>79</v>
      </c>
      <c r="P112" s="39">
        <f>IFERROR(VLOOKUP($B112,[3]평가!$B:$Z,MATCH(LEFT(P$2,2),[3]평가!$7:$7,0)-1,FALSE),"")</f>
        <v>61</v>
      </c>
      <c r="Q112" s="33">
        <f>IFERROR(VLOOKUP($B112,[4]평가!$B:$Z,MATCH(LEFT(Q$2,2),[4]평가!$7:$7,0)-1,FALSE),"")</f>
        <v>0</v>
      </c>
      <c r="R112" s="36">
        <f>IFERROR(VLOOKUP($B112,[4]평가!$B:$Z,MATCH(LEFT(R$2,2),[4]평가!$7:$7,0)-1,FALSE),"")</f>
        <v>72</v>
      </c>
      <c r="S112" s="39">
        <f>IFERROR(VLOOKUP($B112,[4]평가!$B:$Z,MATCH(LEFT(S$2,2),[4]평가!$7:$7,0)-1,FALSE),"")</f>
        <v>132</v>
      </c>
      <c r="T112" s="33">
        <f>IFERROR(VLOOKUP($B112,[5]평가!$B:$Z,MATCH(LEFT(T$2,2),[5]평가!$7:$7,0)-1,FALSE),"")</f>
        <v>0</v>
      </c>
      <c r="U112" s="36">
        <f>IFERROR(VLOOKUP($B112,[5]평가!$B:$Z,MATCH(LEFT(U$2,2),[5]평가!$7:$7,0)-1,FALSE),"")</f>
        <v>92</v>
      </c>
      <c r="V112" s="39">
        <f>IFERROR(VLOOKUP($B112,[5]평가!$B:$Z,MATCH(LEFT(V$2,2),[5]평가!$7:$7,0)-1,FALSE),"")</f>
        <v>5</v>
      </c>
      <c r="W112" s="33">
        <f>IFERROR(VLOOKUP($B112,대상!$B:$AD,MATCH(W$2,대상!$1:$1,0)-1,FALSE),"")</f>
        <v>0</v>
      </c>
      <c r="X112" s="20">
        <f>IF(ISBLANK(B112),"",T$1-COUNTIF(H112:V112,"회피"))</f>
        <v>5</v>
      </c>
      <c r="Y112" s="21">
        <f>IF($T$1=X112,(SUM(I112,L112,O112,R112,U112)-MIN(I112,L112,O112,R112,U112)-MAX(I112,L112,O112,R112,U112))/($T$1-2),SUM(I112,L112,O112,R112,U112/X112))</f>
        <v>74.666666666666671</v>
      </c>
      <c r="Z112" s="40">
        <f>IFERROR(VLOOKUP($B112,대상!$B:$AD,MATCH(Z$2,대상!$1:$1,0)-1,FALSE),0)</f>
        <v>0</v>
      </c>
      <c r="AA112" s="41">
        <f>IFERROR(IF(W112="면제","100"+Z112,Y112+Z112),"")</f>
        <v>74.666666666666671</v>
      </c>
      <c r="AB112" s="35" t="str">
        <f>IF(OR(W112="면제",N(Y112)=0),"",IF(AA112&lt;60,"과락",""))</f>
        <v/>
      </c>
      <c r="AC112" s="54">
        <f>IF(N(AA112)=0,"",RANK(AA112,AA$3:AA$202))</f>
        <v>109</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①초기고객을 명확히하고 초기시장의 진입전략 구체화와 향후 연도별 성장에 따른 매출액의 예상액을 추정하여 수립필요함. 또한 현재의 예상시장 규모를 추정하여 보완하기 바람. _x000D_②노후화가 진행되고 있는 제품에 대한 창업아이템 니즈는 존재할 것으로 보임. 수익모델에 대한 명확한 제시라던가 해당 가구 등을 어떻게 영업 또는 활용할지에 대한 내용 제시가 구체적이고 정량적이면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_x000D_④노후 태양광 패널 상태점검 플랫폼 서비스 기획단계이며 특화부분, 기술력 입증 평가하기 위한 경쟁자분석과 벤치마킹이 필요하지만 없음, 플랫폼 개발이나 광고 홍보비용 보다 인건비 비율이 너무 높기에 개발 보다 현장 수익의 보조제 역할로 보여짐 _x000D_⑤협약 기간내 개발 내용에 대해 제시를 하고 있음. 차별화 있는 플랫폼 고도화 및 사업 전략을 가지고 있음.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90</v>
      </c>
      <c r="B113" s="2">
        <v>20409364</v>
      </c>
      <c r="C113" s="38" t="str">
        <f>IFERROR(VLOOKUP($B113,대상!$B:$AC,MATCH(C$2,대상!$1:$1,0)-1,FALSE),"")</f>
        <v>지역기반</v>
      </c>
      <c r="D113" s="38" t="str">
        <f>IFERROR(VLOOKUP($B113,대상!$B:$AC,MATCH(D$2,대상!$1:$1,0)-1,FALSE),"")</f>
        <v>이종서</v>
      </c>
      <c r="E113" s="36" t="str">
        <f>IFERROR(VLOOKUP($B113,대상!$B:$AC,MATCH(E$2,대상!$1:$1,0)-1,FALSE),"")</f>
        <v>정보ㆍ통신7</v>
      </c>
      <c r="F113" s="38" t="str">
        <f>IFERROR(VLOOKUP($B113,대상!$B:$AC,MATCH(F$2,대상!$1:$1,0)-1,FALSE),"")</f>
        <v>공간정보 기반의 산업현장 안전관리 시스템 개발 및 사업화</v>
      </c>
      <c r="G113" s="38" t="str">
        <f>IFERROR(VLOOKUP($B113,대상!$B:$AC,MATCH(G$2,대상!$1:$1,0)-1,FALSE),"")</f>
        <v/>
      </c>
      <c r="H113" s="33">
        <f>IFERROR(VLOOKUP($B113,[1]평가!$B:$Z,MATCH(LEFT(H$2,2),[1]평가!$7:$7,0)-1,FALSE),"")</f>
        <v>0</v>
      </c>
      <c r="I113" s="36">
        <f>IFERROR(VLOOKUP($B113,[1]평가!$B:$Z,MATCH(LEFT(I$2,2),[1]평가!$7:$7,0)-1,FALSE),"")</f>
        <v>68</v>
      </c>
      <c r="J113" s="36">
        <f>IFERROR(VLOOKUP($B113,[1]평가!$B:$Z,MATCH(LEFT(J$2,2),[1]평가!$7:$7,0)-1,FALSE),"")</f>
        <v>148</v>
      </c>
      <c r="K113" s="33">
        <f>IFERROR(VLOOKUP($B113,[2]평가!$B:$Z,MATCH(LEFT(K$2,2),[2]평가!$7:$7,0)-1,FALSE),"")</f>
        <v>0</v>
      </c>
      <c r="L113" s="36">
        <f>IFERROR(VLOOKUP($B113,[2]평가!$B:$Z,MATCH(LEFT(L$2,2),[2]평가!$7:$7,0)-1,FALSE),"")</f>
        <v>74</v>
      </c>
      <c r="M113" s="39">
        <f>IFERROR(VLOOKUP($B113,[2]평가!$B:$Z,MATCH(LEFT(M$2,2),[2]평가!$7:$7,0)-1,FALSE),"")</f>
        <v>88</v>
      </c>
      <c r="N113" s="33">
        <f>IFERROR(VLOOKUP($B113,[3]평가!$B:$Z,MATCH(LEFT(N$2,2),[3]평가!$7:$7,0)-1,FALSE),"")</f>
        <v>0</v>
      </c>
      <c r="O113" s="36">
        <f>IFERROR(VLOOKUP($B113,[3]평가!$B:$Z,MATCH(LEFT(O$2,2),[3]평가!$7:$7,0)-1,FALSE),"")</f>
        <v>78</v>
      </c>
      <c r="P113" s="39">
        <f>IFERROR(VLOOKUP($B113,[3]평가!$B:$Z,MATCH(LEFT(P$2,2),[3]평가!$7:$7,0)-1,FALSE),"")</f>
        <v>114</v>
      </c>
      <c r="Q113" s="33">
        <f>IFERROR(VLOOKUP($B113,[4]평가!$B:$Z,MATCH(LEFT(Q$2,2),[4]평가!$7:$7,0)-1,FALSE),"")</f>
        <v>0</v>
      </c>
      <c r="R113" s="36">
        <f>IFERROR(VLOOKUP($B113,[4]평가!$B:$Z,MATCH(LEFT(R$2,2),[4]평가!$7:$7,0)-1,FALSE),"")</f>
        <v>73</v>
      </c>
      <c r="S113" s="39">
        <f>IFERROR(VLOOKUP($B113,[4]평가!$B:$Z,MATCH(LEFT(S$2,2),[4]평가!$7:$7,0)-1,FALSE),"")</f>
        <v>123</v>
      </c>
      <c r="T113" s="33">
        <f>IFERROR(VLOOKUP($B113,[5]평가!$B:$Z,MATCH(LEFT(T$2,2),[5]평가!$7:$7,0)-1,FALSE),"")</f>
        <v>0</v>
      </c>
      <c r="U113" s="36">
        <f>IFERROR(VLOOKUP($B113,[5]평가!$B:$Z,MATCH(LEFT(U$2,2),[5]평가!$7:$7,0)-1,FALSE),"")</f>
        <v>77</v>
      </c>
      <c r="V113" s="39">
        <f>IFERROR(VLOOKUP($B113,[5]평가!$B:$Z,MATCH(LEFT(V$2,2),[5]평가!$7:$7,0)-1,FALSE),"")</f>
        <v>93</v>
      </c>
      <c r="W113" s="33">
        <f>IFERROR(VLOOKUP($B113,대상!$B:$AD,MATCH(W$2,대상!$1:$1,0)-1,FALSE),"")</f>
        <v>0</v>
      </c>
      <c r="X113" s="20">
        <f>IF(ISBLANK(B113),"",T$1-COUNTIF(H113:V113,"회피"))</f>
        <v>5</v>
      </c>
      <c r="Y113" s="21">
        <f>IF($T$1=X113,(SUM(I113,L113,O113,R113,U113)-MIN(I113,L113,O113,R113,U113)-MAX(I113,L113,O113,R113,U113))/($T$1-2),SUM(I113,L113,O113,R113,U113/X113))</f>
        <v>74.666666666666671</v>
      </c>
      <c r="Z113" s="40">
        <f>IFERROR(VLOOKUP($B113,대상!$B:$AD,MATCH(Z$2,대상!$1:$1,0)-1,FALSE),0)</f>
        <v>0</v>
      </c>
      <c r="AA113" s="41">
        <f>IFERROR(IF(W113="면제","100"+Z113,Y113+Z113),"")</f>
        <v>74.666666666666671</v>
      </c>
      <c r="AB113" s="35" t="str">
        <f>IF(OR(W113="면제",N(Y113)=0),"",IF(AA113&lt;60,"과락",""))</f>
        <v/>
      </c>
      <c r="AC113" s="54">
        <f>IF(N(AA113)=0,"",RANK(AA113,AA$3:AA$202))</f>
        <v>109</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①공간기반 안전관리 유사서비스와의 차별화 경쟁력 확보방안 수립 및 초기고객의 명확화와 시장진입방안에 대한 구체화 방안 수립 필요함 _x000D_②산업현장에서 필요한 아이템으로 니즈 있어보임. 필요성과 동기 부분은 좋으나 사업화를 이뤄내기 위한 창업아이템 실현 및 구체화/고도화 방안에 있어서 단계별로 보다 구체적인 방법과 계획이 제시가 되어야 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_x000D_④공간정보 기반의 산업현장 안전관리 시스템 기획단계이며 특화부분, 기술력 입증 평가하기 위한 경쟁자분석과 벤치마킹이 부족하며 수익에 대한 구체적 보완이 필요함 _x000D_⑤기구축 경험이 있어 창업 아이템 개발 및 추진을 기본 역량은 갖춘것으로 보임. 사업화가 협약 기간내 일부만 추진되고 있는 것으로 판단되어 일정 보완이 필요함. 협약 기간내 3명 추가 고용계획을 가지고 있음.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120</v>
      </c>
      <c r="B114" s="2">
        <v>20413236</v>
      </c>
      <c r="C114" s="38" t="str">
        <f>IFERROR(VLOOKUP($B114,대상!$B:$AC,MATCH(C$2,대상!$1:$1,0)-1,FALSE),"")</f>
        <v>지역기반</v>
      </c>
      <c r="D114" s="38" t="str">
        <f>IFERROR(VLOOKUP($B114,대상!$B:$AC,MATCH(D$2,대상!$1:$1,0)-1,FALSE),"")</f>
        <v>박세기</v>
      </c>
      <c r="E114" s="36" t="str">
        <f>IFERROR(VLOOKUP($B114,대상!$B:$AC,MATCH(E$2,대상!$1:$1,0)-1,FALSE),"")</f>
        <v>정보ㆍ통신3</v>
      </c>
      <c r="F114" s="38" t="str">
        <f>IFERROR(VLOOKUP($B114,대상!$B:$AC,MATCH(F$2,대상!$1:$1,0)-1,FALSE),"")</f>
        <v>인간 행동 기반으로 한 업무 자동화 AI 에이전트 (TaskSynapse AI)</v>
      </c>
      <c r="G114" s="38" t="str">
        <f>IFERROR(VLOOKUP($B114,대상!$B:$AC,MATCH(G$2,대상!$1:$1,0)-1,FALSE),"")</f>
        <v/>
      </c>
      <c r="H114" s="33">
        <f>IFERROR(VLOOKUP($B114,[1]평가!$B:$Z,MATCH(LEFT(H$2,2),[1]평가!$7:$7,0)-1,FALSE),"")</f>
        <v>0</v>
      </c>
      <c r="I114" s="36">
        <f>IFERROR(VLOOKUP($B114,[1]평가!$B:$Z,MATCH(LEFT(I$2,2),[1]평가!$7:$7,0)-1,FALSE),"")</f>
        <v>73</v>
      </c>
      <c r="J114" s="36">
        <f>IFERROR(VLOOKUP($B114,[1]평가!$B:$Z,MATCH(LEFT(J$2,2),[1]평가!$7:$7,0)-1,FALSE),"")</f>
        <v>70</v>
      </c>
      <c r="K114" s="33">
        <f>IFERROR(VLOOKUP($B114,[2]평가!$B:$Z,MATCH(LEFT(K$2,2),[2]평가!$7:$7,0)-1,FALSE),"")</f>
        <v>0</v>
      </c>
      <c r="L114" s="36">
        <f>IFERROR(VLOOKUP($B114,[2]평가!$B:$Z,MATCH(LEFT(L$2,2),[2]평가!$7:$7,0)-1,FALSE),"")</f>
        <v>74</v>
      </c>
      <c r="M114" s="39">
        <f>IFERROR(VLOOKUP($B114,[2]평가!$B:$Z,MATCH(LEFT(M$2,2),[2]평가!$7:$7,0)-1,FALSE),"")</f>
        <v>88</v>
      </c>
      <c r="N114" s="33">
        <f>IFERROR(VLOOKUP($B114,[3]평가!$B:$Z,MATCH(LEFT(N$2,2),[3]평가!$7:$7,0)-1,FALSE),"")</f>
        <v>0</v>
      </c>
      <c r="O114" s="36">
        <f>IFERROR(VLOOKUP($B114,[3]평가!$B:$Z,MATCH(LEFT(O$2,2),[3]평가!$7:$7,0)-1,FALSE),"")</f>
        <v>69</v>
      </c>
      <c r="P114" s="39">
        <f>IFERROR(VLOOKUP($B114,[3]평가!$B:$Z,MATCH(LEFT(P$2,2),[3]평가!$7:$7,0)-1,FALSE),"")</f>
        <v>141</v>
      </c>
      <c r="Q114" s="33">
        <f>IFERROR(VLOOKUP($B114,[4]평가!$B:$Z,MATCH(LEFT(Q$2,2),[4]평가!$7:$7,0)-1,FALSE),"")</f>
        <v>0</v>
      </c>
      <c r="R114" s="36">
        <f>IFERROR(VLOOKUP($B114,[4]평가!$B:$Z,MATCH(LEFT(R$2,2),[4]평가!$7:$7,0)-1,FALSE),"")</f>
        <v>77</v>
      </c>
      <c r="S114" s="39">
        <f>IFERROR(VLOOKUP($B114,[4]평가!$B:$Z,MATCH(LEFT(S$2,2),[4]평가!$7:$7,0)-1,FALSE),"")</f>
        <v>96</v>
      </c>
      <c r="T114" s="33">
        <f>IFERROR(VLOOKUP($B114,[5]평가!$B:$Z,MATCH(LEFT(T$2,2),[5]평가!$7:$7,0)-1,FALSE),"")</f>
        <v>0</v>
      </c>
      <c r="U114" s="36">
        <f>IFERROR(VLOOKUP($B114,[5]평가!$B:$Z,MATCH(LEFT(U$2,2),[5]평가!$7:$7,0)-1,FALSE),"")</f>
        <v>81</v>
      </c>
      <c r="V114" s="39">
        <f>IFERROR(VLOOKUP($B114,[5]평가!$B:$Z,MATCH(LEFT(V$2,2),[5]평가!$7:$7,0)-1,FALSE),"")</f>
        <v>49</v>
      </c>
      <c r="W114" s="33">
        <f>IFERROR(VLOOKUP($B114,대상!$B:$AD,MATCH(W$2,대상!$1:$1,0)-1,FALSE),"")</f>
        <v>0</v>
      </c>
      <c r="X114" s="20">
        <f>IF(ISBLANK(B114),"",T$1-COUNTIF(H114:V114,"회피"))</f>
        <v>5</v>
      </c>
      <c r="Y114" s="21">
        <f>IF($T$1=X114,(SUM(I114,L114,O114,R114,U114)-MIN(I114,L114,O114,R114,U114)-MAX(I114,L114,O114,R114,U114))/($T$1-2),SUM(I114,L114,O114,R114,U114/X114))</f>
        <v>74.666666666666671</v>
      </c>
      <c r="Z114" s="40">
        <f>IFERROR(VLOOKUP($B114,대상!$B:$AD,MATCH(Z$2,대상!$1:$1,0)-1,FALSE),0)</f>
        <v>0</v>
      </c>
      <c r="AA114" s="41">
        <f>IFERROR(IF(W114="면제","100"+Z114,Y114+Z114),"")</f>
        <v>74.666666666666671</v>
      </c>
      <c r="AB114" s="35" t="str">
        <f>IF(OR(W114="면제",N(Y114)=0),"",IF(AA114&lt;60,"과락",""))</f>
        <v/>
      </c>
      <c r="AC114" s="54">
        <f>IF(N(AA114)=0,"",RANK(AA114,AA$3:AA$202))</f>
        <v>109</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①유사경쟁서비스와의 차별화 요소를 지속발굴하고 초기고객확보 및 초기시장 진입위한 마케팅전략 구체화 요망함 _x000D_②중소중견대기업 대상 우선 순위를 통한 판로개척 전략을 구분하여 짜는것이 필요해 보이며, 1차 타겟층에 대한 레퍼런스 확보가 다수 필요해 보임. 기존 유사 서비스 대비 자사의 시장성 검증및 강점 부각이 필요함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_x000D_④인간 행동기반으로 한 업무 자동화 AI 에이전트 기획단계이며 특화부분, 기술력 입증 평가하기 위한 경쟁자분석과 벤치마킹이 부족하며 수익에 대한 구체적 보완이 필요함 _x000D_⑤제품 기술우위를 위한 기술개발 목표 내용은 구체적으로 제시되어 있음. 목표 고객을 확대하기 위한 구체성은 다소 부족해 보임.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185</v>
      </c>
      <c r="B115" s="2">
        <v>20400322</v>
      </c>
      <c r="C115" s="38" t="str">
        <f>IFERROR(VLOOKUP($B115,대상!$B:$AC,MATCH(C$2,대상!$1:$1,0)-1,FALSE),"")</f>
        <v>지역기반</v>
      </c>
      <c r="D115" s="38" t="str">
        <f>IFERROR(VLOOKUP($B115,대상!$B:$AC,MATCH(D$2,대상!$1:$1,0)-1,FALSE),"")</f>
        <v>주이나</v>
      </c>
      <c r="E115" s="36" t="str">
        <f>IFERROR(VLOOKUP($B115,대상!$B:$AC,MATCH(E$2,대상!$1:$1,0)-1,FALSE),"")</f>
        <v>정보ㆍ통신3</v>
      </c>
      <c r="F115" s="38" t="str">
        <f>IFERROR(VLOOKUP($B115,대상!$B:$AC,MATCH(F$2,대상!$1:$1,0)-1,FALSE),"")</f>
        <v>AI 비전 인식 기반 시니어 신체 데이터 분석을 통한 개인 맞춤형 방문 이미용 케어 플랫폼</v>
      </c>
      <c r="G115" s="38" t="str">
        <f>IFERROR(VLOOKUP($B115,대상!$B:$AC,MATCH(G$2,대상!$1:$1,0)-1,FALSE),"")</f>
        <v/>
      </c>
      <c r="H115" s="33">
        <f>IFERROR(VLOOKUP($B115,[1]평가!$B:$Z,MATCH(LEFT(H$2,2),[1]평가!$7:$7,0)-1,FALSE),"")</f>
        <v>0</v>
      </c>
      <c r="I115" s="36">
        <f>IFERROR(VLOOKUP($B115,[1]평가!$B:$Z,MATCH(LEFT(I$2,2),[1]평가!$7:$7,0)-1,FALSE),"")</f>
        <v>68</v>
      </c>
      <c r="J115" s="36">
        <f>IFERROR(VLOOKUP($B115,[1]평가!$B:$Z,MATCH(LEFT(J$2,2),[1]평가!$7:$7,0)-1,FALSE),"")</f>
        <v>148</v>
      </c>
      <c r="K115" s="33">
        <f>IFERROR(VLOOKUP($B115,[2]평가!$B:$Z,MATCH(LEFT(K$2,2),[2]평가!$7:$7,0)-1,FALSE),"")</f>
        <v>0</v>
      </c>
      <c r="L115" s="36">
        <f>IFERROR(VLOOKUP($B115,[2]평가!$B:$Z,MATCH(LEFT(L$2,2),[2]평가!$7:$7,0)-1,FALSE),"")</f>
        <v>72</v>
      </c>
      <c r="M115" s="39">
        <f>IFERROR(VLOOKUP($B115,[2]평가!$B:$Z,MATCH(LEFT(M$2,2),[2]평가!$7:$7,0)-1,FALSE),"")</f>
        <v>102</v>
      </c>
      <c r="N115" s="33">
        <f>IFERROR(VLOOKUP($B115,[3]평가!$B:$Z,MATCH(LEFT(N$2,2),[3]평가!$7:$7,0)-1,FALSE),"")</f>
        <v>0</v>
      </c>
      <c r="O115" s="36">
        <f>IFERROR(VLOOKUP($B115,[3]평가!$B:$Z,MATCH(LEFT(O$2,2),[3]평가!$7:$7,0)-1,FALSE),"")</f>
        <v>88</v>
      </c>
      <c r="P115" s="39">
        <f>IFERROR(VLOOKUP($B115,[3]평가!$B:$Z,MATCH(LEFT(P$2,2),[3]평가!$7:$7,0)-1,FALSE),"")</f>
        <v>20</v>
      </c>
      <c r="Q115" s="33">
        <f>IFERROR(VLOOKUP($B115,[4]평가!$B:$Z,MATCH(LEFT(Q$2,2),[4]평가!$7:$7,0)-1,FALSE),"")</f>
        <v>0</v>
      </c>
      <c r="R115" s="36">
        <f>IFERROR(VLOOKUP($B115,[4]평가!$B:$Z,MATCH(LEFT(R$2,2),[4]평가!$7:$7,0)-1,FALSE),"")</f>
        <v>73</v>
      </c>
      <c r="S115" s="39">
        <f>IFERROR(VLOOKUP($B115,[4]평가!$B:$Z,MATCH(LEFT(S$2,2),[4]평가!$7:$7,0)-1,FALSE),"")</f>
        <v>123</v>
      </c>
      <c r="T115" s="33">
        <f>IFERROR(VLOOKUP($B115,[5]평가!$B:$Z,MATCH(LEFT(T$2,2),[5]평가!$7:$7,0)-1,FALSE),"")</f>
        <v>0</v>
      </c>
      <c r="U115" s="36">
        <f>IFERROR(VLOOKUP($B115,[5]평가!$B:$Z,MATCH(LEFT(U$2,2),[5]평가!$7:$7,0)-1,FALSE),"")</f>
        <v>79</v>
      </c>
      <c r="V115" s="39">
        <f>IFERROR(VLOOKUP($B115,[5]평가!$B:$Z,MATCH(LEFT(V$2,2),[5]평가!$7:$7,0)-1,FALSE),"")</f>
        <v>70</v>
      </c>
      <c r="W115" s="33">
        <f>IFERROR(VLOOKUP($B115,대상!$B:$AD,MATCH(W$2,대상!$1:$1,0)-1,FALSE),"")</f>
        <v>0</v>
      </c>
      <c r="X115" s="20">
        <f>IF(ISBLANK(B115),"",T$1-COUNTIF(H115:V115,"회피"))</f>
        <v>5</v>
      </c>
      <c r="Y115" s="21">
        <f>IF($T$1=X115,(SUM(I115,L115,O115,R115,U115)-MIN(I115,L115,O115,R115,U115)-MAX(I115,L115,O115,R115,U115))/($T$1-2),SUM(I115,L115,O115,R115,U115/X115))</f>
        <v>74.666666666666671</v>
      </c>
      <c r="Z115" s="40">
        <f>IFERROR(VLOOKUP($B115,대상!$B:$AD,MATCH(Z$2,대상!$1:$1,0)-1,FALSE),0)</f>
        <v>0</v>
      </c>
      <c r="AA115" s="41">
        <f>IFERROR(IF(W115="면제","100"+Z115,Y115+Z115),"")</f>
        <v>74.666666666666671</v>
      </c>
      <c r="AB115" s="35" t="str">
        <f>IF(OR(W115="면제",N(Y115)=0),"",IF(AA115&lt;60,"과락",""))</f>
        <v/>
      </c>
      <c r="AC115" s="54">
        <f>IF(N(AA115)=0,"",RANK(AA115,AA$3:AA$202))</f>
        <v>109</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①본격적인 성장위한 시장수요변화 및 고객의 수용성에 대한객관적 분석을바탕으로 사업전략 및 마케팅방안 수정 보완 요망 _x000D_②사업성 확인을 위한 비즈니스모델 기반의 수익창출 가능성에 대해 근거제시를 통한 사업성 어필이 필요 _x000D_③목표 시장의 설정과 수익 모델의 구조가 명확하게 제시되어 사업의 실질적인 수익 창출 가능성이 높음. 전반적인 사업 계획의 흐름과 방향성이 적정하게 설계되었음. _x000D_④AI 개인 맞춤형 방문 이미용 케어 플랫폼 기획단계이며 특화부분, 기술력 입증 평가하기 위한 경쟁자분석과 벤치마킹이 부족하며 수익에 대한 구체적 보완이 필요함 _x000D_⑤창업 아이템과 관련하여 고객사 및 충성도에 대한 네용을 제시하고 있음. 지능형 매칭 플랫폼에 대한 개발 내용은 제시가 되어 있으나 Ai를 위한 데이터 수집 및 가공에 대한 내용은 구체성이 부족해 보임.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15</v>
      </c>
      <c r="B116" s="2">
        <v>20423076</v>
      </c>
      <c r="C116" s="38" t="str">
        <f>IFERROR(VLOOKUP($B116,대상!$B:$AC,MATCH(C$2,대상!$1:$1,0)-1,FALSE),"")</f>
        <v>지역기반</v>
      </c>
      <c r="D116" s="38" t="str">
        <f>IFERROR(VLOOKUP($B116,대상!$B:$AC,MATCH(D$2,대상!$1:$1,0)-1,FALSE),"")</f>
        <v>송영훈</v>
      </c>
      <c r="E116" s="36" t="str">
        <f>IFERROR(VLOOKUP($B116,대상!$B:$AC,MATCH(E$2,대상!$1:$1,0)-1,FALSE),"")</f>
        <v>정보ㆍ통신3</v>
      </c>
      <c r="F116" s="38" t="str">
        <f>IFERROR(VLOOKUP($B116,대상!$B:$AC,MATCH(F$2,대상!$1:$1,0)-1,FALSE),"")</f>
        <v>HyperX(하이퍼엑스)</v>
      </c>
      <c r="G116" s="38" t="str">
        <f>IFERROR(VLOOKUP($B116,대상!$B:$AC,MATCH(G$2,대상!$1:$1,0)-1,FALSE),"")</f>
        <v/>
      </c>
      <c r="H116" s="33">
        <f>IFERROR(VLOOKUP($B116,[1]평가!$B:$Z,MATCH(LEFT(H$2,2),[1]평가!$7:$7,0)-1,FALSE),"")</f>
        <v>0</v>
      </c>
      <c r="I116" s="36">
        <f>IFERROR(VLOOKUP($B116,[1]평가!$B:$Z,MATCH(LEFT(I$2,2),[1]평가!$7:$7,0)-1,FALSE),"")</f>
        <v>74</v>
      </c>
      <c r="J116" s="36">
        <f>IFERROR(VLOOKUP($B116,[1]평가!$B:$Z,MATCH(LEFT(J$2,2),[1]평가!$7:$7,0)-1,FALSE),"")</f>
        <v>63</v>
      </c>
      <c r="K116" s="33">
        <f>IFERROR(VLOOKUP($B116,[2]평가!$B:$Z,MATCH(LEFT(K$2,2),[2]평가!$7:$7,0)-1,FALSE),"")</f>
        <v>0</v>
      </c>
      <c r="L116" s="36">
        <f>IFERROR(VLOOKUP($B116,[2]평가!$B:$Z,MATCH(LEFT(L$2,2),[2]평가!$7:$7,0)-1,FALSE),"")</f>
        <v>61</v>
      </c>
      <c r="M116" s="39">
        <f>IFERROR(VLOOKUP($B116,[2]평가!$B:$Z,MATCH(LEFT(M$2,2),[2]평가!$7:$7,0)-1,FALSE),"")</f>
        <v>189</v>
      </c>
      <c r="N116" s="33">
        <f>IFERROR(VLOOKUP($B116,[3]평가!$B:$Z,MATCH(LEFT(N$2,2),[3]평가!$7:$7,0)-1,FALSE),"")</f>
        <v>0</v>
      </c>
      <c r="O116" s="36">
        <f>IFERROR(VLOOKUP($B116,[3]평가!$B:$Z,MATCH(LEFT(O$2,2),[3]평가!$7:$7,0)-1,FALSE),"")</f>
        <v>79</v>
      </c>
      <c r="P116" s="39">
        <f>IFERROR(VLOOKUP($B116,[3]평가!$B:$Z,MATCH(LEFT(P$2,2),[3]평가!$7:$7,0)-1,FALSE),"")</f>
        <v>61</v>
      </c>
      <c r="Q116" s="33">
        <f>IFERROR(VLOOKUP($B116,[4]평가!$B:$Z,MATCH(LEFT(Q$2,2),[4]평가!$7:$7,0)-1,FALSE),"")</f>
        <v>0</v>
      </c>
      <c r="R116" s="36">
        <f>IFERROR(VLOOKUP($B116,[4]평가!$B:$Z,MATCH(LEFT(R$2,2),[4]평가!$7:$7,0)-1,FALSE),"")</f>
        <v>81</v>
      </c>
      <c r="S116" s="39">
        <f>IFERROR(VLOOKUP($B116,[4]평가!$B:$Z,MATCH(LEFT(S$2,2),[4]평가!$7:$7,0)-1,FALSE),"")</f>
        <v>60</v>
      </c>
      <c r="T116" s="33">
        <f>IFERROR(VLOOKUP($B116,[5]평가!$B:$Z,MATCH(LEFT(T$2,2),[5]평가!$7:$7,0)-1,FALSE),"")</f>
        <v>0</v>
      </c>
      <c r="U116" s="36">
        <f>IFERROR(VLOOKUP($B116,[5]평가!$B:$Z,MATCH(LEFT(U$2,2),[5]평가!$7:$7,0)-1,FALSE),"")</f>
        <v>70</v>
      </c>
      <c r="V116" s="39">
        <f>IFERROR(VLOOKUP($B116,[5]평가!$B:$Z,MATCH(LEFT(V$2,2),[5]평가!$7:$7,0)-1,FALSE),"")</f>
        <v>157</v>
      </c>
      <c r="W116" s="33">
        <f>IFERROR(VLOOKUP($B116,대상!$B:$AD,MATCH(W$2,대상!$1:$1,0)-1,FALSE),"")</f>
        <v>0</v>
      </c>
      <c r="X116" s="20">
        <f>IF(ISBLANK(B116),"",T$1-COUNTIF(H116:V116,"회피"))</f>
        <v>5</v>
      </c>
      <c r="Y116" s="21">
        <f>IF($T$1=X116,(SUM(I116,L116,O116,R116,U116)-MIN(I116,L116,O116,R116,U116)-MAX(I116,L116,O116,R116,U116))/($T$1-2),SUM(I116,L116,O116,R116,U116/X116))</f>
        <v>74.333333333333329</v>
      </c>
      <c r="Z116" s="40">
        <f>IFERROR(VLOOKUP($B116,대상!$B:$AD,MATCH(Z$2,대상!$1:$1,0)-1,FALSE),0)</f>
        <v>0</v>
      </c>
      <c r="AA116" s="41">
        <f>IFERROR(IF(W116="면제","100"+Z116,Y116+Z116),"")</f>
        <v>74.333333333333329</v>
      </c>
      <c r="AB116" s="35" t="str">
        <f>IF(OR(W116="면제",N(Y116)=0),"",IF(AA116&lt;60,"과락",""))</f>
        <v/>
      </c>
      <c r="AC116" s="54">
        <f>IF(N(AA116)=0,"",RANK(AA116,AA$3:AA$202))</f>
        <v>114</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①개랍의 필요성은 공감하나 실제 시장의 수쇼에 근거한 시장규모산정위한 객관적 제이터확보가 필요하며 이에따른 시장 진입 및 확장전략 구체화 수립 필요함. _x000D_②각 부분별 정량적 근거 제시가 필요해 보이며 성장 목표치에 대해서도 정량적 목표치 제시와 이를 어떻게 실현할지에 대한 구체적인 전략들이 제시되야 함 _x000D_③시장진입대상과 수익구조가 비교적 명확하게 제시되었음.
다만, 외부자원 활용계획은 아직 다소 미진한것으로 판단됨.
전반적인 사업방향은 적절해보임. _x000D_④대표의 역량이 뛰어나며 기술구현력도 높을 것으로 예상되지만 경쟁사분석 및 기술표현의 부족함이 들어남, 특정한 기업들과의 연대만이 생존전략으로 시장이 작음 _x000D_⑤대표자의 경험과 전문성은 일부 확인되었으나 사업화를 위한 BM모델 둥 전략이 다소 부족해 보임.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60</v>
      </c>
      <c r="B117" s="2">
        <v>20423944</v>
      </c>
      <c r="C117" s="38" t="str">
        <f>IFERROR(VLOOKUP($B117,대상!$B:$AC,MATCH(C$2,대상!$1:$1,0)-1,FALSE),"")</f>
        <v>지역기반</v>
      </c>
      <c r="D117" s="38" t="str">
        <f>IFERROR(VLOOKUP($B117,대상!$B:$AC,MATCH(D$2,대상!$1:$1,0)-1,FALSE),"")</f>
        <v>박정훈</v>
      </c>
      <c r="E117" s="36" t="str">
        <f>IFERROR(VLOOKUP($B117,대상!$B:$AC,MATCH(E$2,대상!$1:$1,0)-1,FALSE),"")</f>
        <v>정보ㆍ통신3</v>
      </c>
      <c r="F117" s="38" t="str">
        <f>IFERROR(VLOOKUP($B117,대상!$B:$AC,MATCH(F$2,대상!$1:$1,0)-1,FALSE),"")</f>
        <v>AI 다국어 번역 기술이 적용된 외국인 노동자 정보 공유 플랫폼</v>
      </c>
      <c r="G117" s="38" t="str">
        <f>IFERROR(VLOOKUP($B117,대상!$B:$AC,MATCH(G$2,대상!$1:$1,0)-1,FALSE),"")</f>
        <v/>
      </c>
      <c r="H117" s="33">
        <f>IFERROR(VLOOKUP($B117,[1]평가!$B:$Z,MATCH(LEFT(H$2,2),[1]평가!$7:$7,0)-1,FALSE),"")</f>
        <v>0</v>
      </c>
      <c r="I117" s="36">
        <f>IFERROR(VLOOKUP($B117,[1]평가!$B:$Z,MATCH(LEFT(I$2,2),[1]평가!$7:$7,0)-1,FALSE),"")</f>
        <v>73</v>
      </c>
      <c r="J117" s="36">
        <f>IFERROR(VLOOKUP($B117,[1]평가!$B:$Z,MATCH(LEFT(J$2,2),[1]평가!$7:$7,0)-1,FALSE),"")</f>
        <v>70</v>
      </c>
      <c r="K117" s="33">
        <f>IFERROR(VLOOKUP($B117,[2]평가!$B:$Z,MATCH(LEFT(K$2,2),[2]평가!$7:$7,0)-1,FALSE),"")</f>
        <v>0</v>
      </c>
      <c r="L117" s="36">
        <f>IFERROR(VLOOKUP($B117,[2]평가!$B:$Z,MATCH(LEFT(L$2,2),[2]평가!$7:$7,0)-1,FALSE),"")</f>
        <v>71</v>
      </c>
      <c r="M117" s="39">
        <f>IFERROR(VLOOKUP($B117,[2]평가!$B:$Z,MATCH(LEFT(M$2,2),[2]평가!$7:$7,0)-1,FALSE),"")</f>
        <v>115</v>
      </c>
      <c r="N117" s="33">
        <f>IFERROR(VLOOKUP($B117,[3]평가!$B:$Z,MATCH(LEFT(N$2,2),[3]평가!$7:$7,0)-1,FALSE),"")</f>
        <v>0</v>
      </c>
      <c r="O117" s="36">
        <f>IFERROR(VLOOKUP($B117,[3]평가!$B:$Z,MATCH(LEFT(O$2,2),[3]평가!$7:$7,0)-1,FALSE),"")</f>
        <v>79</v>
      </c>
      <c r="P117" s="39">
        <f>IFERROR(VLOOKUP($B117,[3]평가!$B:$Z,MATCH(LEFT(P$2,2),[3]평가!$7:$7,0)-1,FALSE),"")</f>
        <v>61</v>
      </c>
      <c r="Q117" s="33">
        <f>IFERROR(VLOOKUP($B117,[4]평가!$B:$Z,MATCH(LEFT(Q$2,2),[4]평가!$7:$7,0)-1,FALSE),"")</f>
        <v>0</v>
      </c>
      <c r="R117" s="36">
        <f>IFERROR(VLOOKUP($B117,[4]평가!$B:$Z,MATCH(LEFT(R$2,2),[4]평가!$7:$7,0)-1,FALSE),"")</f>
        <v>85</v>
      </c>
      <c r="S117" s="39">
        <f>IFERROR(VLOOKUP($B117,[4]평가!$B:$Z,MATCH(LEFT(S$2,2),[4]평가!$7:$7,0)-1,FALSE),"")</f>
        <v>37</v>
      </c>
      <c r="T117" s="33">
        <f>IFERROR(VLOOKUP($B117,[5]평가!$B:$Z,MATCH(LEFT(T$2,2),[5]평가!$7:$7,0)-1,FALSE),"")</f>
        <v>0</v>
      </c>
      <c r="U117" s="36">
        <f>IFERROR(VLOOKUP($B117,[5]평가!$B:$Z,MATCH(LEFT(U$2,2),[5]평가!$7:$7,0)-1,FALSE),"")</f>
        <v>69</v>
      </c>
      <c r="V117" s="39">
        <f>IFERROR(VLOOKUP($B117,[5]평가!$B:$Z,MATCH(LEFT(V$2,2),[5]평가!$7:$7,0)-1,FALSE),"")</f>
        <v>165</v>
      </c>
      <c r="W117" s="33">
        <f>IFERROR(VLOOKUP($B117,대상!$B:$AD,MATCH(W$2,대상!$1:$1,0)-1,FALSE),"")</f>
        <v>0</v>
      </c>
      <c r="X117" s="20">
        <f>IF(ISBLANK(B117),"",T$1-COUNTIF(H117:V117,"회피"))</f>
        <v>5</v>
      </c>
      <c r="Y117" s="21">
        <f>IF($T$1=X117,(SUM(I117,L117,O117,R117,U117)-MIN(I117,L117,O117,R117,U117)-MAX(I117,L117,O117,R117,U117))/($T$1-2),SUM(I117,L117,O117,R117,U117/X117))</f>
        <v>74.333333333333329</v>
      </c>
      <c r="Z117" s="40">
        <f>IFERROR(VLOOKUP($B117,대상!$B:$AD,MATCH(Z$2,대상!$1:$1,0)-1,FALSE),0)</f>
        <v>0</v>
      </c>
      <c r="AA117" s="41">
        <f>IFERROR(IF(W117="면제","100"+Z117,Y117+Z117),"")</f>
        <v>74.333333333333329</v>
      </c>
      <c r="AB117" s="35" t="str">
        <f>IF(OR(W117="면제",N(Y117)=0),"",IF(AA117&lt;60,"과락",""))</f>
        <v/>
      </c>
      <c r="AC117" s="54">
        <f>IF(N(AA117)=0,"",RANK(AA117,AA$3:AA$202))</f>
        <v>114</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①초기고객 및 시장진입위한 구체적 마케팅 방안 수립 및 초기고객에 대한 명확한 정의와 수익화 모델에 대한 추가 보완이 요구됨.  _x000D_②외국인 노동자 시장에 대한 조사는 잘 진행되어 있음. 진입하고자 하는 시장은 향후 성장성이 높지만 사업화에 있어서는 다소 난이도가 있는 분야임. 해당 시장에서의 시장진입과 더불어 리딩 기업이 될 수 있는 체계적인 전략 수립은 필요해 보임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_x000D_④외국인 노동자에게 일터 정보 공유 데이터 플랫폼을 기획단계이며 특화부분, 기술력 입증 평가하기 위한 경쟁자분석과 벤치마킹이 필요하지만 없음, 수익구조에 대한 구체적 안정성이 필요함 일자리연계, 중도 퇴직자 고용연계 등 플랫폼에서 활용, 가용한 소스의 연결로 수익 구조 개선이 필요함 _x000D_⑤창업동기와 문제인식은 비교적 명확하게 제시 되었음. 다만 사업화를 위한 전략의 구체성은 다소 부족해 보임.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104</v>
      </c>
      <c r="B118" s="2">
        <v>20429021</v>
      </c>
      <c r="C118" s="38" t="str">
        <f>IFERROR(VLOOKUP($B118,대상!$B:$AC,MATCH(C$2,대상!$1:$1,0)-1,FALSE),"")</f>
        <v>지역기반</v>
      </c>
      <c r="D118" s="38" t="str">
        <f>IFERROR(VLOOKUP($B118,대상!$B:$AC,MATCH(D$2,대상!$1:$1,0)-1,FALSE),"")</f>
        <v>김민철</v>
      </c>
      <c r="E118" s="36" t="str">
        <f>IFERROR(VLOOKUP($B118,대상!$B:$AC,MATCH(E$2,대상!$1:$1,0)-1,FALSE),"")</f>
        <v>정보ㆍ통신3</v>
      </c>
      <c r="F118" s="38" t="str">
        <f>IFERROR(VLOOKUP($B118,대상!$B:$AC,MATCH(F$2,대상!$1:$1,0)-1,FALSE),"")</f>
        <v>기업 분석데이터를 바탕으로 분석형 AI 및 LLM이 적용된 B2B기업 중개플랫폼</v>
      </c>
      <c r="G118" s="38" t="str">
        <f>IFERROR(VLOOKUP($B118,대상!$B:$AC,MATCH(G$2,대상!$1:$1,0)-1,FALSE),"")</f>
        <v/>
      </c>
      <c r="H118" s="33">
        <f>IFERROR(VLOOKUP($B118,[1]평가!$B:$Z,MATCH(LEFT(H$2,2),[1]평가!$7:$7,0)-1,FALSE),"")</f>
        <v>0</v>
      </c>
      <c r="I118" s="36">
        <f>IFERROR(VLOOKUP($B118,[1]평가!$B:$Z,MATCH(LEFT(I$2,2),[1]평가!$7:$7,0)-1,FALSE),"")</f>
        <v>65</v>
      </c>
      <c r="J118" s="36">
        <f>IFERROR(VLOOKUP($B118,[1]평가!$B:$Z,MATCH(LEFT(J$2,2),[1]평가!$7:$7,0)-1,FALSE),"")</f>
        <v>192</v>
      </c>
      <c r="K118" s="33">
        <f>IFERROR(VLOOKUP($B118,[2]평가!$B:$Z,MATCH(LEFT(K$2,2),[2]평가!$7:$7,0)-1,FALSE),"")</f>
        <v>0</v>
      </c>
      <c r="L118" s="36">
        <f>IFERROR(VLOOKUP($B118,[2]평가!$B:$Z,MATCH(LEFT(L$2,2),[2]평가!$7:$7,0)-1,FALSE),"")</f>
        <v>74</v>
      </c>
      <c r="M118" s="39">
        <f>IFERROR(VLOOKUP($B118,[2]평가!$B:$Z,MATCH(LEFT(M$2,2),[2]평가!$7:$7,0)-1,FALSE),"")</f>
        <v>88</v>
      </c>
      <c r="N118" s="33">
        <f>IFERROR(VLOOKUP($B118,[3]평가!$B:$Z,MATCH(LEFT(N$2,2),[3]평가!$7:$7,0)-1,FALSE),"")</f>
        <v>0</v>
      </c>
      <c r="O118" s="36">
        <f>IFERROR(VLOOKUP($B118,[3]평가!$B:$Z,MATCH(LEFT(O$2,2),[3]평가!$7:$7,0)-1,FALSE),"")</f>
        <v>78</v>
      </c>
      <c r="P118" s="39">
        <f>IFERROR(VLOOKUP($B118,[3]평가!$B:$Z,MATCH(LEFT(P$2,2),[3]평가!$7:$7,0)-1,FALSE),"")</f>
        <v>114</v>
      </c>
      <c r="Q118" s="33">
        <f>IFERROR(VLOOKUP($B118,[4]평가!$B:$Z,MATCH(LEFT(Q$2,2),[4]평가!$7:$7,0)-1,FALSE),"")</f>
        <v>0</v>
      </c>
      <c r="R118" s="36">
        <f>IFERROR(VLOOKUP($B118,[4]평가!$B:$Z,MATCH(LEFT(R$2,2),[4]평가!$7:$7,0)-1,FALSE),"")</f>
        <v>79</v>
      </c>
      <c r="S118" s="39">
        <f>IFERROR(VLOOKUP($B118,[4]평가!$B:$Z,MATCH(LEFT(S$2,2),[4]평가!$7:$7,0)-1,FALSE),"")</f>
        <v>72</v>
      </c>
      <c r="T118" s="33">
        <f>IFERROR(VLOOKUP($B118,[5]평가!$B:$Z,MATCH(LEFT(T$2,2),[5]평가!$7:$7,0)-1,FALSE),"")</f>
        <v>0</v>
      </c>
      <c r="U118" s="36">
        <f>IFERROR(VLOOKUP($B118,[5]평가!$B:$Z,MATCH(LEFT(U$2,2),[5]평가!$7:$7,0)-1,FALSE),"")</f>
        <v>71</v>
      </c>
      <c r="V118" s="39">
        <f>IFERROR(VLOOKUP($B118,[5]평가!$B:$Z,MATCH(LEFT(V$2,2),[5]평가!$7:$7,0)-1,FALSE),"")</f>
        <v>156</v>
      </c>
      <c r="W118" s="33">
        <f>IFERROR(VLOOKUP($B118,대상!$B:$AD,MATCH(W$2,대상!$1:$1,0)-1,FALSE),"")</f>
        <v>0</v>
      </c>
      <c r="X118" s="20">
        <f>IF(ISBLANK(B118),"",T$1-COUNTIF(H118:V118,"회피"))</f>
        <v>5</v>
      </c>
      <c r="Y118" s="21">
        <f>IF($T$1=X118,(SUM(I118,L118,O118,R118,U118)-MIN(I118,L118,O118,R118,U118)-MAX(I118,L118,O118,R118,U118))/($T$1-2),SUM(I118,L118,O118,R118,U118/X118))</f>
        <v>74.333333333333329</v>
      </c>
      <c r="Z118" s="40">
        <f>IFERROR(VLOOKUP($B118,대상!$B:$AD,MATCH(Z$2,대상!$1:$1,0)-1,FALSE),0)</f>
        <v>0</v>
      </c>
      <c r="AA118" s="41">
        <f>IFERROR(IF(W118="면제","100"+Z118,Y118+Z118),"")</f>
        <v>74.333333333333329</v>
      </c>
      <c r="AB118" s="35" t="str">
        <f>IF(OR(W118="면제",N(Y118)=0),"",IF(AA118&lt;60,"과락",""))</f>
        <v/>
      </c>
      <c r="AC118" s="54">
        <f>IF(N(AA118)=0,"",RANK(AA118,AA$3:AA$202))</f>
        <v>114</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①시장의 수요변화와 고객의 니즈를 지속 파악하여 개발 로드맵에 반영해주기 바람.초기고객확보 및 초기시장진입전략을 구체화항 추진바람. _x000D_②mvp를 통한 레퍼런스 확보 등의 시장 경쟁력 검증이 필요해 보이며, 유사 서비스들에 대한 분석 기반 자사의 특화된 강점이 어필 되면 좋음 _x000D_③시장진입대상과 수익구조가 비교적 명확하게 제시되었음.
그리고 사업계획의 방향성은 적절한것으로 판단됨.
시장진입전략의 구체성이 다소 부족하다고 판단됨. _x000D_④B2B매칭 및 영업관리 플랫폼 기획단계이며 특화부분, 기술력 입증 평가하기 위한 경쟁자분석과 벤치마킹이 부족하며 수익에 대한 구체적 보완이 필요함 _x000D_⑤창업 동기와 문제인식은 비교적 명확하게 제시되었음. 다만 매출 발생 경로와 시장 진입 전략의 구체성은 다소 부족한 것으로 보임.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121</v>
      </c>
      <c r="B119" s="2">
        <v>20417374</v>
      </c>
      <c r="C119" s="38" t="str">
        <f>IFERROR(VLOOKUP($B119,대상!$B:$AC,MATCH(C$2,대상!$1:$1,0)-1,FALSE),"")</f>
        <v>지역기반</v>
      </c>
      <c r="D119" s="38" t="str">
        <f>IFERROR(VLOOKUP($B119,대상!$B:$AC,MATCH(D$2,대상!$1:$1,0)-1,FALSE),"")</f>
        <v>김정수</v>
      </c>
      <c r="E119" s="36" t="str">
        <f>IFERROR(VLOOKUP($B119,대상!$B:$AC,MATCH(E$2,대상!$1:$1,0)-1,FALSE),"")</f>
        <v>정보ㆍ통신3</v>
      </c>
      <c r="F119" s="38" t="str">
        <f>IFERROR(VLOOKUP($B119,대상!$B:$AC,MATCH(F$2,대상!$1:$1,0)-1,FALSE),"")</f>
        <v xml:space="preserve">타투&amp;반영구 시술 산업 위생관리와 시술 기록 관리 플랫폼 서비스 </v>
      </c>
      <c r="G119" s="38" t="str">
        <f>IFERROR(VLOOKUP($B119,대상!$B:$AC,MATCH(G$2,대상!$1:$1,0)-1,FALSE),"")</f>
        <v/>
      </c>
      <c r="H119" s="33">
        <f>IFERROR(VLOOKUP($B119,[1]평가!$B:$Z,MATCH(LEFT(H$2,2),[1]평가!$7:$7,0)-1,FALSE),"")</f>
        <v>0</v>
      </c>
      <c r="I119" s="36">
        <f>IFERROR(VLOOKUP($B119,[1]평가!$B:$Z,MATCH(LEFT(I$2,2),[1]평가!$7:$7,0)-1,FALSE),"")</f>
        <v>73</v>
      </c>
      <c r="J119" s="36">
        <f>IFERROR(VLOOKUP($B119,[1]평가!$B:$Z,MATCH(LEFT(J$2,2),[1]평가!$7:$7,0)-1,FALSE),"")</f>
        <v>70</v>
      </c>
      <c r="K119" s="33">
        <f>IFERROR(VLOOKUP($B119,[2]평가!$B:$Z,MATCH(LEFT(K$2,2),[2]평가!$7:$7,0)-1,FALSE),"")</f>
        <v>0</v>
      </c>
      <c r="L119" s="36">
        <f>IFERROR(VLOOKUP($B119,[2]평가!$B:$Z,MATCH(LEFT(L$2,2),[2]평가!$7:$7,0)-1,FALSE),"")</f>
        <v>72</v>
      </c>
      <c r="M119" s="39">
        <f>IFERROR(VLOOKUP($B119,[2]평가!$B:$Z,MATCH(LEFT(M$2,2),[2]평가!$7:$7,0)-1,FALSE),"")</f>
        <v>102</v>
      </c>
      <c r="N119" s="33">
        <f>IFERROR(VLOOKUP($B119,[3]평가!$B:$Z,MATCH(LEFT(N$2,2),[3]평가!$7:$7,0)-1,FALSE),"")</f>
        <v>0</v>
      </c>
      <c r="O119" s="36">
        <f>IFERROR(VLOOKUP($B119,[3]평가!$B:$Z,MATCH(LEFT(O$2,2),[3]평가!$7:$7,0)-1,FALSE),"")</f>
        <v>77</v>
      </c>
      <c r="P119" s="39">
        <f>IFERROR(VLOOKUP($B119,[3]평가!$B:$Z,MATCH(LEFT(P$2,2),[3]평가!$7:$7,0)-1,FALSE),"")</f>
        <v>123</v>
      </c>
      <c r="Q119" s="33">
        <f>IFERROR(VLOOKUP($B119,[4]평가!$B:$Z,MATCH(LEFT(Q$2,2),[4]평가!$7:$7,0)-1,FALSE),"")</f>
        <v>0</v>
      </c>
      <c r="R119" s="36">
        <f>IFERROR(VLOOKUP($B119,[4]평가!$B:$Z,MATCH(LEFT(R$2,2),[4]평가!$7:$7,0)-1,FALSE),"")</f>
        <v>73</v>
      </c>
      <c r="S119" s="39">
        <f>IFERROR(VLOOKUP($B119,[4]평가!$B:$Z,MATCH(LEFT(S$2,2),[4]평가!$7:$7,0)-1,FALSE),"")</f>
        <v>123</v>
      </c>
      <c r="T119" s="33">
        <f>IFERROR(VLOOKUP($B119,[5]평가!$B:$Z,MATCH(LEFT(T$2,2),[5]평가!$7:$7,0)-1,FALSE),"")</f>
        <v>0</v>
      </c>
      <c r="U119" s="36">
        <f>IFERROR(VLOOKUP($B119,[5]평가!$B:$Z,MATCH(LEFT(U$2,2),[5]평가!$7:$7,0)-1,FALSE),"")</f>
        <v>79</v>
      </c>
      <c r="V119" s="39">
        <f>IFERROR(VLOOKUP($B119,[5]평가!$B:$Z,MATCH(LEFT(V$2,2),[5]평가!$7:$7,0)-1,FALSE),"")</f>
        <v>70</v>
      </c>
      <c r="W119" s="33">
        <f>IFERROR(VLOOKUP($B119,대상!$B:$AD,MATCH(W$2,대상!$1:$1,0)-1,FALSE),"")</f>
        <v>0</v>
      </c>
      <c r="X119" s="20">
        <f>IF(ISBLANK(B119),"",T$1-COUNTIF(H119:V119,"회피"))</f>
        <v>5</v>
      </c>
      <c r="Y119" s="21">
        <f>IF($T$1=X119,(SUM(I119,L119,O119,R119,U119)-MIN(I119,L119,O119,R119,U119)-MAX(I119,L119,O119,R119,U119))/($T$1-2),SUM(I119,L119,O119,R119,U119/X119))</f>
        <v>74.333333333333329</v>
      </c>
      <c r="Z119" s="40">
        <f>IFERROR(VLOOKUP($B119,대상!$B:$AD,MATCH(Z$2,대상!$1:$1,0)-1,FALSE),0)</f>
        <v>0</v>
      </c>
      <c r="AA119" s="41">
        <f>IFERROR(IF(W119="면제","100"+Z119,Y119+Z119),"")</f>
        <v>74.333333333333329</v>
      </c>
      <c r="AB119" s="35" t="str">
        <f>IF(OR(W119="면제",N(Y119)=0),"",IF(AA119&lt;60,"과락",""))</f>
        <v/>
      </c>
      <c r="AC119" s="54">
        <f>IF(N(AA119)=0,"",RANK(AA119,AA$3:AA$202))</f>
        <v>114</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①사업의 특성상 개인정보보호에 대한 안정적 장치가 필요하며 영세사업자들이 대부분으로 서비스의 수용성에 대한 사전 검토를 기반으로 개발 로드맵 수립이 피요함. _x000D_②반영구 시술 교육기관 시장은 작아보이므로 지속 확장이 가능한 뷰티 분야 특화 CRM 솔루션으로의 포지셔닝을 확대해 나갈 수 있는 전략도 고민해볼 필요가 있음. 수익을 극대화 할 수 있는 수익모델은 필요해 보임 _x000D_③아이템의 개발 배경과 목표 시장이 명확하게 설정되어 사업의 전반적인 방향성은 
적정하게 판단됨. 다만, 데이터 보안 및 민감 정보 리스크 부분에 대한 점이 우려됨. _x000D_④반영구 타투 시술 및 디자인 기록의 디지털 관리 플랫폼 기획단계이며 특화부분, 기술력 입증 평가하기 위한 경쟁자분석과 벤치마킹이 부족하며 수익에 대한 구체적 보완이 필요함 _x000D_⑤창업 아이템 사업화에 대한 구매 확약서를 제시하고 있음. 다만 서비스 기능 및 초기 사용자에 대한 데이터 확보 방안에 구체성이 다소 부족함.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123</v>
      </c>
      <c r="B120" s="2">
        <v>20411834</v>
      </c>
      <c r="C120" s="38" t="str">
        <f>IFERROR(VLOOKUP($B120,대상!$B:$AC,MATCH(C$2,대상!$1:$1,0)-1,FALSE),"")</f>
        <v>지역기반</v>
      </c>
      <c r="D120" s="38" t="str">
        <f>IFERROR(VLOOKUP($B120,대상!$B:$AC,MATCH(D$2,대상!$1:$1,0)-1,FALSE),"")</f>
        <v>최철웅</v>
      </c>
      <c r="E120" s="36" t="str">
        <f>IFERROR(VLOOKUP($B120,대상!$B:$AC,MATCH(E$2,대상!$1:$1,0)-1,FALSE),"")</f>
        <v>정보ㆍ통신3</v>
      </c>
      <c r="F120" s="38" t="str">
        <f>IFERROR(VLOOKUP($B120,대상!$B:$AC,MATCH(F$2,대상!$1:$1,0)-1,FALSE),"")</f>
        <v>초간편+고효율+저비용 지도 기반 숏폼 마케팅 솔루션 &amp;quot;JUSTREET&amp;quot;</v>
      </c>
      <c r="G120" s="38" t="str">
        <f>IFERROR(VLOOKUP($B120,대상!$B:$AC,MATCH(G$2,대상!$1:$1,0)-1,FALSE),"")</f>
        <v/>
      </c>
      <c r="H120" s="33">
        <f>IFERROR(VLOOKUP($B120,[1]평가!$B:$Z,MATCH(LEFT(H$2,2),[1]평가!$7:$7,0)-1,FALSE),"")</f>
        <v>0</v>
      </c>
      <c r="I120" s="36">
        <f>IFERROR(VLOOKUP($B120,[1]평가!$B:$Z,MATCH(LEFT(I$2,2),[1]평가!$7:$7,0)-1,FALSE),"")</f>
        <v>73</v>
      </c>
      <c r="J120" s="36">
        <f>IFERROR(VLOOKUP($B120,[1]평가!$B:$Z,MATCH(LEFT(J$2,2),[1]평가!$7:$7,0)-1,FALSE),"")</f>
        <v>70</v>
      </c>
      <c r="K120" s="33">
        <f>IFERROR(VLOOKUP($B120,[2]평가!$B:$Z,MATCH(LEFT(K$2,2),[2]평가!$7:$7,0)-1,FALSE),"")</f>
        <v>0</v>
      </c>
      <c r="L120" s="36">
        <f>IFERROR(VLOOKUP($B120,[2]평가!$B:$Z,MATCH(LEFT(L$2,2),[2]평가!$7:$7,0)-1,FALSE),"")</f>
        <v>74</v>
      </c>
      <c r="M120" s="39">
        <f>IFERROR(VLOOKUP($B120,[2]평가!$B:$Z,MATCH(LEFT(M$2,2),[2]평가!$7:$7,0)-1,FALSE),"")</f>
        <v>88</v>
      </c>
      <c r="N120" s="33">
        <f>IFERROR(VLOOKUP($B120,[3]평가!$B:$Z,MATCH(LEFT(N$2,2),[3]평가!$7:$7,0)-1,FALSE),"")</f>
        <v>0</v>
      </c>
      <c r="O120" s="36">
        <f>IFERROR(VLOOKUP($B120,[3]평가!$B:$Z,MATCH(LEFT(O$2,2),[3]평가!$7:$7,0)-1,FALSE),"")</f>
        <v>69</v>
      </c>
      <c r="P120" s="39">
        <f>IFERROR(VLOOKUP($B120,[3]평가!$B:$Z,MATCH(LEFT(P$2,2),[3]평가!$7:$7,0)-1,FALSE),"")</f>
        <v>141</v>
      </c>
      <c r="Q120" s="33">
        <f>IFERROR(VLOOKUP($B120,[4]평가!$B:$Z,MATCH(LEFT(Q$2,2),[4]평가!$7:$7,0)-1,FALSE),"")</f>
        <v>0</v>
      </c>
      <c r="R120" s="36">
        <f>IFERROR(VLOOKUP($B120,[4]평가!$B:$Z,MATCH(LEFT(R$2,2),[4]평가!$7:$7,0)-1,FALSE),"")</f>
        <v>79</v>
      </c>
      <c r="S120" s="39">
        <f>IFERROR(VLOOKUP($B120,[4]평가!$B:$Z,MATCH(LEFT(S$2,2),[4]평가!$7:$7,0)-1,FALSE),"")</f>
        <v>72</v>
      </c>
      <c r="T120" s="33">
        <f>IFERROR(VLOOKUP($B120,[5]평가!$B:$Z,MATCH(LEFT(T$2,2),[5]평가!$7:$7,0)-1,FALSE),"")</f>
        <v>0</v>
      </c>
      <c r="U120" s="36">
        <f>IFERROR(VLOOKUP($B120,[5]평가!$B:$Z,MATCH(LEFT(U$2,2),[5]평가!$7:$7,0)-1,FALSE),"")</f>
        <v>76</v>
      </c>
      <c r="V120" s="39">
        <f>IFERROR(VLOOKUP($B120,[5]평가!$B:$Z,MATCH(LEFT(V$2,2),[5]평가!$7:$7,0)-1,FALSE),"")</f>
        <v>101</v>
      </c>
      <c r="W120" s="33">
        <f>IFERROR(VLOOKUP($B120,대상!$B:$AD,MATCH(W$2,대상!$1:$1,0)-1,FALSE),"")</f>
        <v>0</v>
      </c>
      <c r="X120" s="20">
        <f>IF(ISBLANK(B120),"",T$1-COUNTIF(H120:V120,"회피"))</f>
        <v>5</v>
      </c>
      <c r="Y120" s="21">
        <f>IF($T$1=X120,(SUM(I120,L120,O120,R120,U120)-MIN(I120,L120,O120,R120,U120)-MAX(I120,L120,O120,R120,U120))/($T$1-2),SUM(I120,L120,O120,R120,U120/X120))</f>
        <v>74.333333333333329</v>
      </c>
      <c r="Z120" s="40">
        <f>IFERROR(VLOOKUP($B120,대상!$B:$AD,MATCH(Z$2,대상!$1:$1,0)-1,FALSE),0)</f>
        <v>0</v>
      </c>
      <c r="AA120" s="41">
        <f>IFERROR(IF(W120="면제","100"+Z120,Y120+Z120),"")</f>
        <v>74.333333333333329</v>
      </c>
      <c r="AB120" s="35" t="str">
        <f>IF(OR(W120="면제",N(Y120)=0),"",IF(AA120&lt;60,"과락",""))</f>
        <v/>
      </c>
      <c r="AC120" s="54">
        <f>IF(N(AA120)=0,"",RANK(AA120,AA$3:AA$202))</f>
        <v>114</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①조기에 MVP완성하여 시장의 피드백확인과정이 선행되기 바람.시장의 수요와 현장 니즈의 변화를 반영한 초기고객 및 시장진입전략 구체화 필요함. _x000D_②트렌드를 반영한 창업아이디어가 돋보이며, mvp 성과도 일부 나오고 있는 등 초기 시장진입 가능성은 높아 보이나 중장기적 생존 관점에서의 자사만의 진입장벽 구축을 위해 기술적인 부분 등을 강화해 나갈 필요 있어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_x000D_④지도 기반, 숏폼 큐레이션, 리워드 서비스를 통합하여 서비스하는 기획단계이며 특화부분, 기술력 입증 평가하기 위한 경쟁자분석과 벤치마킹이 부족하며 수익에 대한 구체적 보완이 필요함 _x000D_⑤아이템의 핵심 기능과 활용 방안이 구체적으로 정리되어있음. 다만 목푷시장을 위한 시청자 고객 유치방안이 중요할 것으로 판단되며 다양한 고객 유치 방안 제시는 다소 부족해 보임.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18</v>
      </c>
      <c r="B121" s="2">
        <v>20425810</v>
      </c>
      <c r="C121" s="38" t="str">
        <f>IFERROR(VLOOKUP($B121,대상!$B:$AC,MATCH(C$2,대상!$1:$1,0)-1,FALSE),"")</f>
        <v>지역기반</v>
      </c>
      <c r="D121" s="38" t="str">
        <f>IFERROR(VLOOKUP($B121,대상!$B:$AC,MATCH(D$2,대상!$1:$1,0)-1,FALSE),"")</f>
        <v>백현우</v>
      </c>
      <c r="E121" s="36" t="str">
        <f>IFERROR(VLOOKUP($B121,대상!$B:$AC,MATCH(E$2,대상!$1:$1,0)-1,FALSE),"")</f>
        <v>정보ㆍ통신3</v>
      </c>
      <c r="F121" s="38" t="str">
        <f>IFERROR(VLOOKUP($B121,대상!$B:$AC,MATCH(F$2,대상!$1:$1,0)-1,FALSE),"")</f>
        <v>AI 기반 ETF 인컴 최적화 플랫폼</v>
      </c>
      <c r="G121" s="38" t="str">
        <f>IFERROR(VLOOKUP($B121,대상!$B:$AC,MATCH(G$2,대상!$1:$1,0)-1,FALSE),"")</f>
        <v/>
      </c>
      <c r="H121" s="33">
        <f>IFERROR(VLOOKUP($B121,[1]평가!$B:$Z,MATCH(LEFT(H$2,2),[1]평가!$7:$7,0)-1,FALSE),"")</f>
        <v>0</v>
      </c>
      <c r="I121" s="36">
        <f>IFERROR(VLOOKUP($B121,[1]평가!$B:$Z,MATCH(LEFT(I$2,2),[1]평가!$7:$7,0)-1,FALSE),"")</f>
        <v>74</v>
      </c>
      <c r="J121" s="36">
        <f>IFERROR(VLOOKUP($B121,[1]평가!$B:$Z,MATCH(LEFT(J$2,2),[1]평가!$7:$7,0)-1,FALSE),"")</f>
        <v>63</v>
      </c>
      <c r="K121" s="33">
        <f>IFERROR(VLOOKUP($B121,[2]평가!$B:$Z,MATCH(LEFT(K$2,2),[2]평가!$7:$7,0)-1,FALSE),"")</f>
        <v>0</v>
      </c>
      <c r="L121" s="36">
        <f>IFERROR(VLOOKUP($B121,[2]평가!$B:$Z,MATCH(LEFT(L$2,2),[2]평가!$7:$7,0)-1,FALSE),"")</f>
        <v>61</v>
      </c>
      <c r="M121" s="39">
        <f>IFERROR(VLOOKUP($B121,[2]평가!$B:$Z,MATCH(LEFT(M$2,2),[2]평가!$7:$7,0)-1,FALSE),"")</f>
        <v>189</v>
      </c>
      <c r="N121" s="33">
        <f>IFERROR(VLOOKUP($B121,[3]평가!$B:$Z,MATCH(LEFT(N$2,2),[3]평가!$7:$7,0)-1,FALSE),"")</f>
        <v>0</v>
      </c>
      <c r="O121" s="36">
        <f>IFERROR(VLOOKUP($B121,[3]평가!$B:$Z,MATCH(LEFT(O$2,2),[3]평가!$7:$7,0)-1,FALSE),"")</f>
        <v>82</v>
      </c>
      <c r="P121" s="39">
        <f>IFERROR(VLOOKUP($B121,[3]평가!$B:$Z,MATCH(LEFT(P$2,2),[3]평가!$7:$7,0)-1,FALSE),"")</f>
        <v>55</v>
      </c>
      <c r="Q121" s="33">
        <f>IFERROR(VLOOKUP($B121,[4]평가!$B:$Z,MATCH(LEFT(Q$2,2),[4]평가!$7:$7,0)-1,FALSE),"")</f>
        <v>0</v>
      </c>
      <c r="R121" s="36">
        <f>IFERROR(VLOOKUP($B121,[4]평가!$B:$Z,MATCH(LEFT(R$2,2),[4]평가!$7:$7,0)-1,FALSE),"")</f>
        <v>86</v>
      </c>
      <c r="S121" s="39">
        <f>IFERROR(VLOOKUP($B121,[4]평가!$B:$Z,MATCH(LEFT(S$2,2),[4]평가!$7:$7,0)-1,FALSE),"")</f>
        <v>29</v>
      </c>
      <c r="T121" s="33">
        <f>IFERROR(VLOOKUP($B121,[5]평가!$B:$Z,MATCH(LEFT(T$2,2),[5]평가!$7:$7,0)-1,FALSE),"")</f>
        <v>0</v>
      </c>
      <c r="U121" s="36">
        <f>IFERROR(VLOOKUP($B121,[5]평가!$B:$Z,MATCH(LEFT(U$2,2),[5]평가!$7:$7,0)-1,FALSE),"")</f>
        <v>66</v>
      </c>
      <c r="V121" s="39">
        <f>IFERROR(VLOOKUP($B121,[5]평가!$B:$Z,MATCH(LEFT(V$2,2),[5]평가!$7:$7,0)-1,FALSE),"")</f>
        <v>188</v>
      </c>
      <c r="W121" s="33">
        <f>IFERROR(VLOOKUP($B121,대상!$B:$AD,MATCH(W$2,대상!$1:$1,0)-1,FALSE),"")</f>
        <v>0</v>
      </c>
      <c r="X121" s="20">
        <f>IF(ISBLANK(B121),"",T$1-COUNTIF(H121:V121,"회피"))</f>
        <v>5</v>
      </c>
      <c r="Y121" s="21">
        <f>IF($T$1=X121,(SUM(I121,L121,O121,R121,U121)-MIN(I121,L121,O121,R121,U121)-MAX(I121,L121,O121,R121,U121))/($T$1-2),SUM(I121,L121,O121,R121,U121/X121))</f>
        <v>74</v>
      </c>
      <c r="Z121" s="40">
        <f>IFERROR(VLOOKUP($B121,대상!$B:$AD,MATCH(Z$2,대상!$1:$1,0)-1,FALSE),0)</f>
        <v>0</v>
      </c>
      <c r="AA121" s="41">
        <f>IFERROR(IF(W121="면제","100"+Z121,Y121+Z121),"")</f>
        <v>74</v>
      </c>
      <c r="AB121" s="35" t="str">
        <f>IF(OR(W121="면제",N(Y121)=0),"",IF(AA121&lt;60,"과락",""))</f>
        <v/>
      </c>
      <c r="AC121" s="54">
        <f>IF(N(AA121)=0,"",RANK(AA121,AA$3:AA$202))</f>
        <v>119</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①시장의 변화에 대한 서비스의 유효성은 인정됨. 시장의 니즈를 반영한 서비스제공 방향설정이 필요하고 이에따른 개발관현 구체적 로드맵이 수립필요 _x000D_②사업 전체 및 협약기간 내 성과창출 방안에 대해 기술적인 부분에만 치중되어 있는데 사업적인 성과창출 부분도 제시될 필요가 있으며, 매출 발생 가능성을 높이기 위한 전략도 보완되어야 함 _x000D_③아이템의 기술적 특징과 개발 방향이 명확하게 기술되어 사업의 전반적인 취지를 쉽게 파악할 수 있음. 또한, 설정된 사업화 경로 역시 전체적인 흐름상 적정하게 판단됨. _x000D_④대표들의 역량이 뛰어나며 사업구성과 실현가능성, 초기시장 범위 및 수익분석이 탄탄하나 경쟁사 분석 및 기존 프로그램에 대한 정보기재가 부족함 _x000D_⑤창업아이템에 대한 개발 내용은 다소 구체적이나 수익모델을 위한 사업화 전략은 다소 부족해 보임.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93</v>
      </c>
      <c r="B122" s="2">
        <v>20432351</v>
      </c>
      <c r="C122" s="38" t="str">
        <f>IFERROR(VLOOKUP($B122,대상!$B:$AC,MATCH(C$2,대상!$1:$1,0)-1,FALSE),"")</f>
        <v>지역기반</v>
      </c>
      <c r="D122" s="38" t="str">
        <f>IFERROR(VLOOKUP($B122,대상!$B:$AC,MATCH(D$2,대상!$1:$1,0)-1,FALSE),"")</f>
        <v>양휘찬</v>
      </c>
      <c r="E122" s="36" t="str">
        <f>IFERROR(VLOOKUP($B122,대상!$B:$AC,MATCH(E$2,대상!$1:$1,0)-1,FALSE),"")</f>
        <v>정보ㆍ통신3</v>
      </c>
      <c r="F122" s="38" t="str">
        <f>IFERROR(VLOOKUP($B122,대상!$B:$AC,MATCH(F$2,대상!$1:$1,0)-1,FALSE),"")</f>
        <v>인터넷방송 편집자를 위한 국내최초 챗봇형 롱폼 편집점 추천 시스템 개발</v>
      </c>
      <c r="G122" s="38" t="str">
        <f>IFERROR(VLOOKUP($B122,대상!$B:$AC,MATCH(G$2,대상!$1:$1,0)-1,FALSE),"")</f>
        <v/>
      </c>
      <c r="H122" s="33">
        <f>IFERROR(VLOOKUP($B122,[1]평가!$B:$Z,MATCH(LEFT(H$2,2),[1]평가!$7:$7,0)-1,FALSE),"")</f>
        <v>0</v>
      </c>
      <c r="I122" s="36">
        <f>IFERROR(VLOOKUP($B122,[1]평가!$B:$Z,MATCH(LEFT(I$2,2),[1]평가!$7:$7,0)-1,FALSE),"")</f>
        <v>64</v>
      </c>
      <c r="J122" s="36">
        <f>IFERROR(VLOOKUP($B122,[1]평가!$B:$Z,MATCH(LEFT(J$2,2),[1]평가!$7:$7,0)-1,FALSE),"")</f>
        <v>193</v>
      </c>
      <c r="K122" s="33">
        <f>IFERROR(VLOOKUP($B122,[2]평가!$B:$Z,MATCH(LEFT(K$2,2),[2]평가!$7:$7,0)-1,FALSE),"")</f>
        <v>0</v>
      </c>
      <c r="L122" s="36">
        <f>IFERROR(VLOOKUP($B122,[2]평가!$B:$Z,MATCH(LEFT(L$2,2),[2]평가!$7:$7,0)-1,FALSE),"")</f>
        <v>68</v>
      </c>
      <c r="M122" s="39">
        <f>IFERROR(VLOOKUP($B122,[2]평가!$B:$Z,MATCH(LEFT(M$2,2),[2]평가!$7:$7,0)-1,FALSE),"")</f>
        <v>146</v>
      </c>
      <c r="N122" s="33">
        <f>IFERROR(VLOOKUP($B122,[3]평가!$B:$Z,MATCH(LEFT(N$2,2),[3]평가!$7:$7,0)-1,FALSE),"")</f>
        <v>0</v>
      </c>
      <c r="O122" s="36">
        <f>IFERROR(VLOOKUP($B122,[3]평가!$B:$Z,MATCH(LEFT(O$2,2),[3]평가!$7:$7,0)-1,FALSE),"")</f>
        <v>79</v>
      </c>
      <c r="P122" s="39">
        <f>IFERROR(VLOOKUP($B122,[3]평가!$B:$Z,MATCH(LEFT(P$2,2),[3]평가!$7:$7,0)-1,FALSE),"")</f>
        <v>61</v>
      </c>
      <c r="Q122" s="33">
        <f>IFERROR(VLOOKUP($B122,[4]평가!$B:$Z,MATCH(LEFT(Q$2,2),[4]평가!$7:$7,0)-1,FALSE),"")</f>
        <v>0</v>
      </c>
      <c r="R122" s="36">
        <f>IFERROR(VLOOKUP($B122,[4]평가!$B:$Z,MATCH(LEFT(R$2,2),[4]평가!$7:$7,0)-1,FALSE),"")</f>
        <v>75</v>
      </c>
      <c r="S122" s="39">
        <f>IFERROR(VLOOKUP($B122,[4]평가!$B:$Z,MATCH(LEFT(S$2,2),[4]평가!$7:$7,0)-1,FALSE),"")</f>
        <v>106</v>
      </c>
      <c r="T122" s="33">
        <f>IFERROR(VLOOKUP($B122,[5]평가!$B:$Z,MATCH(LEFT(T$2,2),[5]평가!$7:$7,0)-1,FALSE),"")</f>
        <v>0</v>
      </c>
      <c r="U122" s="36">
        <f>IFERROR(VLOOKUP($B122,[5]평가!$B:$Z,MATCH(LEFT(U$2,2),[5]평가!$7:$7,0)-1,FALSE),"")</f>
        <v>92</v>
      </c>
      <c r="V122" s="39">
        <f>IFERROR(VLOOKUP($B122,[5]평가!$B:$Z,MATCH(LEFT(V$2,2),[5]평가!$7:$7,0)-1,FALSE),"")</f>
        <v>5</v>
      </c>
      <c r="W122" s="33">
        <f>IFERROR(VLOOKUP($B122,대상!$B:$AD,MATCH(W$2,대상!$1:$1,0)-1,FALSE),"")</f>
        <v>0</v>
      </c>
      <c r="X122" s="20">
        <f>IF(ISBLANK(B122),"",T$1-COUNTIF(H122:V122,"회피"))</f>
        <v>5</v>
      </c>
      <c r="Y122" s="21">
        <f>IF($T$1=X122,(SUM(I122,L122,O122,R122,U122)-MIN(I122,L122,O122,R122,U122)-MAX(I122,L122,O122,R122,U122))/($T$1-2),SUM(I122,L122,O122,R122,U122/X122))</f>
        <v>74</v>
      </c>
      <c r="Z122" s="40">
        <f>IFERROR(VLOOKUP($B122,대상!$B:$AD,MATCH(Z$2,대상!$1:$1,0)-1,FALSE),0)</f>
        <v>0</v>
      </c>
      <c r="AA122" s="41">
        <f>IFERROR(IF(W122="면제","100"+Z122,Y122+Z122),"")</f>
        <v>74</v>
      </c>
      <c r="AB122" s="35" t="str">
        <f>IF(OR(W122="면제",N(Y122)=0),"",IF(AA122&lt;60,"과락",""))</f>
        <v/>
      </c>
      <c r="AC122" s="54">
        <f>IF(N(AA122)=0,"",RANK(AA122,AA$3:AA$202))</f>
        <v>119</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①초기시장 진입관련 30%의 시장점유율 달성위한 구체적 시장진입방안 수립 필요/시장의 변화와 니즈를반영한 서비스 개발 로드맵 수립필요 _x000D_②편집점 결과일치율과 사용자 만족도를 끌어올릴 수 있는 방안 마련이 가장 중요해 보임. 타겟과 목표는 잘 세워져있으나, 이를 위한 구체적인 방안 제시는 다소 아쉬움. _x000D_③시장진입대상과 수익구조가 비교적 명확하게 제시되었음.
그리고 사업계획의 방향성은 적절한것으로 판단됨.
시장진입전략의 구체성이 다소 부족하다고 판단됨. _x000D_④AI기반 유튜브 편집점과 피드백을 통한 편집점 예측 프로그램 기획단계이며 특화부분, 기술력 입증 평가하기 위한 경쟁자분석과 벤치마킹이 부족하며 수익에 대한 구체적 보완이 필요함 _x000D_⑤창업 아이템의 개발 배경과 목적이 비교적 명확하게 기술되어 있으며 경쟁자의 분석으로 기술 경쟁력과 사업성과가 높아보임.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138</v>
      </c>
      <c r="B123" s="2">
        <v>20430358</v>
      </c>
      <c r="C123" s="38" t="str">
        <f>IFERROR(VLOOKUP($B123,대상!$B:$AC,MATCH(C$2,대상!$1:$1,0)-1,FALSE),"")</f>
        <v>지역기반</v>
      </c>
      <c r="D123" s="38" t="str">
        <f>IFERROR(VLOOKUP($B123,대상!$B:$AC,MATCH(D$2,대상!$1:$1,0)-1,FALSE),"")</f>
        <v>여상</v>
      </c>
      <c r="E123" s="36" t="str">
        <f>IFERROR(VLOOKUP($B123,대상!$B:$AC,MATCH(E$2,대상!$1:$1,0)-1,FALSE),"")</f>
        <v>정보ㆍ통신3</v>
      </c>
      <c r="F123" s="38" t="str">
        <f>IFERROR(VLOOKUP($B123,대상!$B:$AC,MATCH(F$2,대상!$1:$1,0)-1,FALSE),"")</f>
        <v>지역 소상공인의 광고 접근성 문제 해결을 위한, 전단지 게시판 디지털 전환(DX) 기반 아파트 공용 키오스크 서비스</v>
      </c>
      <c r="G123" s="38" t="str">
        <f>IFERROR(VLOOKUP($B123,대상!$B:$AC,MATCH(G$2,대상!$1:$1,0)-1,FALSE),"")</f>
        <v/>
      </c>
      <c r="H123" s="33">
        <f>IFERROR(VLOOKUP($B123,[1]평가!$B:$Z,MATCH(LEFT(H$2,2),[1]평가!$7:$7,0)-1,FALSE),"")</f>
        <v>0</v>
      </c>
      <c r="I123" s="36">
        <f>IFERROR(VLOOKUP($B123,[1]평가!$B:$Z,MATCH(LEFT(I$2,2),[1]평가!$7:$7,0)-1,FALSE),"")</f>
        <v>73</v>
      </c>
      <c r="J123" s="36">
        <f>IFERROR(VLOOKUP($B123,[1]평가!$B:$Z,MATCH(LEFT(J$2,2),[1]평가!$7:$7,0)-1,FALSE),"")</f>
        <v>70</v>
      </c>
      <c r="K123" s="33">
        <f>IFERROR(VLOOKUP($B123,[2]평가!$B:$Z,MATCH(LEFT(K$2,2),[2]평가!$7:$7,0)-1,FALSE),"")</f>
        <v>0</v>
      </c>
      <c r="L123" s="36">
        <f>IFERROR(VLOOKUP($B123,[2]평가!$B:$Z,MATCH(LEFT(L$2,2),[2]평가!$7:$7,0)-1,FALSE),"")</f>
        <v>84</v>
      </c>
      <c r="M123" s="39">
        <f>IFERROR(VLOOKUP($B123,[2]평가!$B:$Z,MATCH(LEFT(M$2,2),[2]평가!$7:$7,0)-1,FALSE),"")</f>
        <v>26</v>
      </c>
      <c r="N123" s="33">
        <f>IFERROR(VLOOKUP($B123,[3]평가!$B:$Z,MATCH(LEFT(N$2,2),[3]평가!$7:$7,0)-1,FALSE),"")</f>
        <v>0</v>
      </c>
      <c r="O123" s="36">
        <f>IFERROR(VLOOKUP($B123,[3]평가!$B:$Z,MATCH(LEFT(O$2,2),[3]평가!$7:$7,0)-1,FALSE),"")</f>
        <v>69</v>
      </c>
      <c r="P123" s="39">
        <f>IFERROR(VLOOKUP($B123,[3]평가!$B:$Z,MATCH(LEFT(P$2,2),[3]평가!$7:$7,0)-1,FALSE),"")</f>
        <v>141</v>
      </c>
      <c r="Q123" s="33">
        <f>IFERROR(VLOOKUP($B123,[4]평가!$B:$Z,MATCH(LEFT(Q$2,2),[4]평가!$7:$7,0)-1,FALSE),"")</f>
        <v>0</v>
      </c>
      <c r="R123" s="36">
        <f>IFERROR(VLOOKUP($B123,[4]평가!$B:$Z,MATCH(LEFT(R$2,2),[4]평가!$7:$7,0)-1,FALSE),"")</f>
        <v>69</v>
      </c>
      <c r="S123" s="39">
        <f>IFERROR(VLOOKUP($B123,[4]평가!$B:$Z,MATCH(LEFT(S$2,2),[4]평가!$7:$7,0)-1,FALSE),"")</f>
        <v>150</v>
      </c>
      <c r="T123" s="33">
        <f>IFERROR(VLOOKUP($B123,[5]평가!$B:$Z,MATCH(LEFT(T$2,2),[5]평가!$7:$7,0)-1,FALSE),"")</f>
        <v>0</v>
      </c>
      <c r="U123" s="36">
        <f>IFERROR(VLOOKUP($B123,[5]평가!$B:$Z,MATCH(LEFT(U$2,2),[5]평가!$7:$7,0)-1,FALSE),"")</f>
        <v>80</v>
      </c>
      <c r="V123" s="39">
        <f>IFERROR(VLOOKUP($B123,[5]평가!$B:$Z,MATCH(LEFT(V$2,2),[5]평가!$7:$7,0)-1,FALSE),"")</f>
        <v>57</v>
      </c>
      <c r="W123" s="33">
        <f>IFERROR(VLOOKUP($B123,대상!$B:$AD,MATCH(W$2,대상!$1:$1,0)-1,FALSE),"")</f>
        <v>0</v>
      </c>
      <c r="X123" s="20">
        <f>IF(ISBLANK(B123),"",T$1-COUNTIF(H123:V123,"회피"))</f>
        <v>5</v>
      </c>
      <c r="Y123" s="21">
        <f>IF($T$1=X123,(SUM(I123,L123,O123,R123,U123)-MIN(I123,L123,O123,R123,U123)-MAX(I123,L123,O123,R123,U123))/($T$1-2),SUM(I123,L123,O123,R123,U123/X123))</f>
        <v>74</v>
      </c>
      <c r="Z123" s="40">
        <f>IFERROR(VLOOKUP($B123,대상!$B:$AD,MATCH(Z$2,대상!$1:$1,0)-1,FALSE),0)</f>
        <v>0</v>
      </c>
      <c r="AA123" s="41">
        <f>IFERROR(IF(W123="면제","100"+Z123,Y123+Z123),"")</f>
        <v>74</v>
      </c>
      <c r="AB123" s="35" t="str">
        <f>IF(OR(W123="면제",N(Y123)=0),"",IF(AA123&lt;60,"과락",""))</f>
        <v/>
      </c>
      <c r="AC123" s="54">
        <f>IF(N(AA123)=0,"",RANK(AA123,AA$3:AA$202))</f>
        <v>119</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①후발주자로서 유사경쟁서비스와의 차별화 요소를 지속발굴하고 초기고객확보 및 초기시장 진입위한 마케팅전략 구체화 요망함 _x000D_②아파트 등에서는 수요는 있어 보이나, 비용적인 허들은 존재해 보임. 광고 측면에서는 아파트 대상  광고 디스플레이를 운영하는 대형 경쟁사가 있는데 이 기업과 어떻게 차별성을 가져갈지가 중요할 것으로 보임. 초기  cmp를 위한 자금 확보도 상당히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_x000D_④전단지 게시판 디지털 전환 기반 아파트 공용 키오스크 서비스 기획단계이며 특화부분, 기술력 입증 평가하기 위한 경쟁자분석과 벤치마킹이 부족하며 수익에 대한 구체적 보완이 필요함 _x000D_⑤창업동기와 문제인식은 비교적 명확하게 제시되었음. 졍쟁 제품 대비 차별화 요소에 대한 내용 기술이 다소 부족하게 기술이 되어 있음.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76</v>
      </c>
      <c r="B124" s="2">
        <v>20424957</v>
      </c>
      <c r="C124" s="38" t="str">
        <f>IFERROR(VLOOKUP($B124,대상!$B:$AC,MATCH(C$2,대상!$1:$1,0)-1,FALSE),"")</f>
        <v>지역기반</v>
      </c>
      <c r="D124" s="38" t="str">
        <f>IFERROR(VLOOKUP($B124,대상!$B:$AC,MATCH(D$2,대상!$1:$1,0)-1,FALSE),"")</f>
        <v>김대영</v>
      </c>
      <c r="E124" s="36" t="str">
        <f>IFERROR(VLOOKUP($B124,대상!$B:$AC,MATCH(E$2,대상!$1:$1,0)-1,FALSE),"")</f>
        <v>정보ㆍ통신3</v>
      </c>
      <c r="F124" s="38" t="str">
        <f>IFERROR(VLOOKUP($B124,대상!$B:$AC,MATCH(F$2,대상!$1:$1,0)-1,FALSE),"")</f>
        <v>AI기반 중소 K-beauty 브랜드 글로벌 링크 플랫폼</v>
      </c>
      <c r="G124" s="38" t="str">
        <f>IFERROR(VLOOKUP($B124,대상!$B:$AC,MATCH(G$2,대상!$1:$1,0)-1,FALSE),"")</f>
        <v/>
      </c>
      <c r="H124" s="33">
        <f>IFERROR(VLOOKUP($B124,[1]평가!$B:$Z,MATCH(LEFT(H$2,2),[1]평가!$7:$7,0)-1,FALSE),"")</f>
        <v>0</v>
      </c>
      <c r="I124" s="36">
        <f>IFERROR(VLOOKUP($B124,[1]평가!$B:$Z,MATCH(LEFT(I$2,2),[1]평가!$7:$7,0)-1,FALSE),"")</f>
        <v>86</v>
      </c>
      <c r="J124" s="36">
        <f>IFERROR(VLOOKUP($B124,[1]평가!$B:$Z,MATCH(LEFT(J$2,2),[1]평가!$7:$7,0)-1,FALSE),"")</f>
        <v>17</v>
      </c>
      <c r="K124" s="33">
        <f>IFERROR(VLOOKUP($B124,[2]평가!$B:$Z,MATCH(LEFT(K$2,2),[2]평가!$7:$7,0)-1,FALSE),"")</f>
        <v>0</v>
      </c>
      <c r="L124" s="36">
        <f>IFERROR(VLOOKUP($B124,[2]평가!$B:$Z,MATCH(LEFT(L$2,2),[2]평가!$7:$7,0)-1,FALSE),"")</f>
        <v>67</v>
      </c>
      <c r="M124" s="39">
        <f>IFERROR(VLOOKUP($B124,[2]평가!$B:$Z,MATCH(LEFT(M$2,2),[2]평가!$7:$7,0)-1,FALSE),"")</f>
        <v>158</v>
      </c>
      <c r="N124" s="33">
        <f>IFERROR(VLOOKUP($B124,[3]평가!$B:$Z,MATCH(LEFT(N$2,2),[3]평가!$7:$7,0)-1,FALSE),"")</f>
        <v>0</v>
      </c>
      <c r="O124" s="36">
        <f>IFERROR(VLOOKUP($B124,[3]평가!$B:$Z,MATCH(LEFT(O$2,2),[3]평가!$7:$7,0)-1,FALSE),"")</f>
        <v>77</v>
      </c>
      <c r="P124" s="39">
        <f>IFERROR(VLOOKUP($B124,[3]평가!$B:$Z,MATCH(LEFT(P$2,2),[3]평가!$7:$7,0)-1,FALSE),"")</f>
        <v>123</v>
      </c>
      <c r="Q124" s="33">
        <f>IFERROR(VLOOKUP($B124,[4]평가!$B:$Z,MATCH(LEFT(Q$2,2),[4]평가!$7:$7,0)-1,FALSE),"")</f>
        <v>0</v>
      </c>
      <c r="R124" s="36">
        <f>IFERROR(VLOOKUP($B124,[4]평가!$B:$Z,MATCH(LEFT(R$2,2),[4]평가!$7:$7,0)-1,FALSE),"")</f>
        <v>63</v>
      </c>
      <c r="S124" s="39">
        <f>IFERROR(VLOOKUP($B124,[4]평가!$B:$Z,MATCH(LEFT(S$2,2),[4]평가!$7:$7,0)-1,FALSE),"")</f>
        <v>182</v>
      </c>
      <c r="T124" s="33">
        <f>IFERROR(VLOOKUP($B124,[5]평가!$B:$Z,MATCH(LEFT(T$2,2),[5]평가!$7:$7,0)-1,FALSE),"")</f>
        <v>0</v>
      </c>
      <c r="U124" s="36">
        <f>IFERROR(VLOOKUP($B124,[5]평가!$B:$Z,MATCH(LEFT(U$2,2),[5]평가!$7:$7,0)-1,FALSE),"")</f>
        <v>77</v>
      </c>
      <c r="V124" s="39">
        <f>IFERROR(VLOOKUP($B124,[5]평가!$B:$Z,MATCH(LEFT(V$2,2),[5]평가!$7:$7,0)-1,FALSE),"")</f>
        <v>93</v>
      </c>
      <c r="W124" s="33">
        <f>IFERROR(VLOOKUP($B124,대상!$B:$AD,MATCH(W$2,대상!$1:$1,0)-1,FALSE),"")</f>
        <v>0</v>
      </c>
      <c r="X124" s="20">
        <f>IF(ISBLANK(B124),"",T$1-COUNTIF(H124:V124,"회피"))</f>
        <v>5</v>
      </c>
      <c r="Y124" s="21">
        <f>IF($T$1=X124,(SUM(I124,L124,O124,R124,U124)-MIN(I124,L124,O124,R124,U124)-MAX(I124,L124,O124,R124,U124))/($T$1-2),SUM(I124,L124,O124,R124,U124/X124))</f>
        <v>73.666666666666671</v>
      </c>
      <c r="Z124" s="40">
        <f>IFERROR(VLOOKUP($B124,대상!$B:$AD,MATCH(Z$2,대상!$1:$1,0)-1,FALSE),0)</f>
        <v>0</v>
      </c>
      <c r="AA124" s="41">
        <f>IFERROR(IF(W124="면제","100"+Z124,Y124+Z124),"")</f>
        <v>73.666666666666671</v>
      </c>
      <c r="AB124" s="35" t="str">
        <f>IF(OR(W124="면제",N(Y124)=0),"",IF(AA124&lt;60,"과락",""))</f>
        <v/>
      </c>
      <c r="AC124" s="54">
        <f>IF(N(AA124)=0,"",RANK(AA124,AA$3:AA$202))</f>
        <v>122</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①시장의 수요가 존재함을 인지하나 구체화된 시장규모의 분석이 필요하며 향후 시장확대위한 서비스 포트폴리오의 다양화방안 수립 필요함 _x000D_②전체적인 사업계획은 잘 수립이 되어 있어 보이나, 각 항목별로 구체적인 내용으로 실현가능성을 설득할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중소 뷰티 브랜드 글로벌 링크 플랫폼 기획단계이며 특화부분, 기술력 입증 평가하기 위한 경쟁자분석과 벤치마킹이 없음 수익에 대한 구체적 보완이 필요함 _x000D_⑤창업 아이템의 대한 비즈니스 모델, 사업화 전략을 제시하고 있음. 다만 기술우위에 대한 차별화 및 구체성은 다소 부족해 보임.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174</v>
      </c>
      <c r="B125" s="2">
        <v>20417844</v>
      </c>
      <c r="C125" s="38" t="str">
        <f>IFERROR(VLOOKUP($B125,대상!$B:$AC,MATCH(C$2,대상!$1:$1,0)-1,FALSE),"")</f>
        <v>지역기반</v>
      </c>
      <c r="D125" s="38" t="str">
        <f>IFERROR(VLOOKUP($B125,대상!$B:$AC,MATCH(D$2,대상!$1:$1,0)-1,FALSE),"")</f>
        <v>한승엽</v>
      </c>
      <c r="E125" s="36" t="str">
        <f>IFERROR(VLOOKUP($B125,대상!$B:$AC,MATCH(E$2,대상!$1:$1,0)-1,FALSE),"")</f>
        <v>정보ㆍ통신3</v>
      </c>
      <c r="F125" s="38" t="str">
        <f>IFERROR(VLOOKUP($B125,대상!$B:$AC,MATCH(F$2,대상!$1:$1,0)-1,FALSE),"")</f>
        <v>국제 표준 정량 데이터를 학습한 AI 기반 커피 향미 설계 및 원두 공급 · 추출 통합 솔루션, 브루와이(BrewAI)</v>
      </c>
      <c r="G125" s="38" t="str">
        <f>IFERROR(VLOOKUP($B125,대상!$B:$AC,MATCH(G$2,대상!$1:$1,0)-1,FALSE),"")</f>
        <v/>
      </c>
      <c r="H125" s="33">
        <f>IFERROR(VLOOKUP($B125,[1]평가!$B:$Z,MATCH(LEFT(H$2,2),[1]평가!$7:$7,0)-1,FALSE),"")</f>
        <v>0</v>
      </c>
      <c r="I125" s="36">
        <f>IFERROR(VLOOKUP($B125,[1]평가!$B:$Z,MATCH(LEFT(I$2,2),[1]평가!$7:$7,0)-1,FALSE),"")</f>
        <v>73</v>
      </c>
      <c r="J125" s="36">
        <f>IFERROR(VLOOKUP($B125,[1]평가!$B:$Z,MATCH(LEFT(J$2,2),[1]평가!$7:$7,0)-1,FALSE),"")</f>
        <v>70</v>
      </c>
      <c r="K125" s="33">
        <f>IFERROR(VLOOKUP($B125,[2]평가!$B:$Z,MATCH(LEFT(K$2,2),[2]평가!$7:$7,0)-1,FALSE),"")</f>
        <v>0</v>
      </c>
      <c r="L125" s="36">
        <f>IFERROR(VLOOKUP($B125,[2]평가!$B:$Z,MATCH(LEFT(L$2,2),[2]평가!$7:$7,0)-1,FALSE),"")</f>
        <v>70</v>
      </c>
      <c r="M125" s="39">
        <f>IFERROR(VLOOKUP($B125,[2]평가!$B:$Z,MATCH(LEFT(M$2,2),[2]평가!$7:$7,0)-1,FALSE),"")</f>
        <v>120</v>
      </c>
      <c r="N125" s="33">
        <f>IFERROR(VLOOKUP($B125,[3]평가!$B:$Z,MATCH(LEFT(N$2,2),[3]평가!$7:$7,0)-1,FALSE),"")</f>
        <v>0</v>
      </c>
      <c r="O125" s="36">
        <f>IFERROR(VLOOKUP($B125,[3]평가!$B:$Z,MATCH(LEFT(O$2,2),[3]평가!$7:$7,0)-1,FALSE),"")</f>
        <v>77</v>
      </c>
      <c r="P125" s="39">
        <f>IFERROR(VLOOKUP($B125,[3]평가!$B:$Z,MATCH(LEFT(P$2,2),[3]평가!$7:$7,0)-1,FALSE),"")</f>
        <v>123</v>
      </c>
      <c r="Q125" s="33">
        <f>IFERROR(VLOOKUP($B125,[4]평가!$B:$Z,MATCH(LEFT(Q$2,2),[4]평가!$7:$7,0)-1,FALSE),"")</f>
        <v>0</v>
      </c>
      <c r="R125" s="36">
        <f>IFERROR(VLOOKUP($B125,[4]평가!$B:$Z,MATCH(LEFT(R$2,2),[4]평가!$7:$7,0)-1,FALSE),"")</f>
        <v>75</v>
      </c>
      <c r="S125" s="39">
        <f>IFERROR(VLOOKUP($B125,[4]평가!$B:$Z,MATCH(LEFT(S$2,2),[4]평가!$7:$7,0)-1,FALSE),"")</f>
        <v>106</v>
      </c>
      <c r="T125" s="33">
        <f>IFERROR(VLOOKUP($B125,[5]평가!$B:$Z,MATCH(LEFT(T$2,2),[5]평가!$7:$7,0)-1,FALSE),"")</f>
        <v>0</v>
      </c>
      <c r="U125" s="36">
        <f>IFERROR(VLOOKUP($B125,[5]평가!$B:$Z,MATCH(LEFT(U$2,2),[5]평가!$7:$7,0)-1,FALSE),"")</f>
        <v>73</v>
      </c>
      <c r="V125" s="39">
        <f>IFERROR(VLOOKUP($B125,[5]평가!$B:$Z,MATCH(LEFT(V$2,2),[5]평가!$7:$7,0)-1,FALSE),"")</f>
        <v>137</v>
      </c>
      <c r="W125" s="33">
        <f>IFERROR(VLOOKUP($B125,대상!$B:$AD,MATCH(W$2,대상!$1:$1,0)-1,FALSE),"")</f>
        <v>0</v>
      </c>
      <c r="X125" s="20">
        <f>IF(ISBLANK(B125),"",T$1-COUNTIF(H125:V125,"회피"))</f>
        <v>5</v>
      </c>
      <c r="Y125" s="21">
        <f>IF($T$1=X125,(SUM(I125,L125,O125,R125,U125)-MIN(I125,L125,O125,R125,U125)-MAX(I125,L125,O125,R125,U125))/($T$1-2),SUM(I125,L125,O125,R125,U125/X125))</f>
        <v>73.666666666666671</v>
      </c>
      <c r="Z125" s="40">
        <f>IFERROR(VLOOKUP($B125,대상!$B:$AD,MATCH(Z$2,대상!$1:$1,0)-1,FALSE),0)</f>
        <v>0</v>
      </c>
      <c r="AA125" s="41">
        <f>IFERROR(IF(W125="면제","100"+Z125,Y125+Z125),"")</f>
        <v>73.666666666666671</v>
      </c>
      <c r="AB125" s="35" t="str">
        <f>IF(OR(W125="면제",N(Y125)=0),"",IF(AA125&lt;60,"과락",""))</f>
        <v/>
      </c>
      <c r="AC125" s="54">
        <f>IF(N(AA125)=0,"",RANK(AA125,AA$3:AA$202))</f>
        <v>122</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①커피로스터리관련 AI기반 시장수요 및 고객수용성분석을 기반으로 시장규모를 예측할 수 있는 데이터 확보와 초기시장규모를 예상할 필요가 있음. _x000D_②로스팅 Ai 자동화 등 AI 기술구현 방법과 세부 기능 등 AI 개발 방안이 구체적이지 않음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_x000D_④AI기반 커피 향미 설계 및 원두 공급 추출 통합 솔루션 기획단계이며 특화부분, 기술력 입증 평가하기 위한 경쟁자분석과 벤치마킹이 부족하며 수익에 대한 구체적 보완이 필요함 _x000D_⑤대표자의 관련 경험과 전문성은 일정부분 확인 되며 다만 사업화를 위한 매출경로에 대한 다각화 방안과 AI 추출과 관련하여 다소 구체성은 부족해 보임.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189</v>
      </c>
      <c r="B126" s="2">
        <v>20432101</v>
      </c>
      <c r="C126" s="38" t="str">
        <f>IFERROR(VLOOKUP($B126,대상!$B:$AC,MATCH(C$2,대상!$1:$1,0)-1,FALSE),"")</f>
        <v>지역기반</v>
      </c>
      <c r="D126" s="38" t="str">
        <f>IFERROR(VLOOKUP($B126,대상!$B:$AC,MATCH(D$2,대상!$1:$1,0)-1,FALSE),"")</f>
        <v>박상준</v>
      </c>
      <c r="E126" s="36" t="str">
        <f>IFERROR(VLOOKUP($B126,대상!$B:$AC,MATCH(E$2,대상!$1:$1,0)-1,FALSE),"")</f>
        <v>정보ㆍ통신3</v>
      </c>
      <c r="F126" s="38" t="str">
        <f>IFERROR(VLOOKUP($B126,대상!$B:$AC,MATCH(F$2,대상!$1:$1,0)-1,FALSE),"")</f>
        <v>노어 고도화를 통한 웹·앱 구축 생산성 향상 및 구조 표준화 프레임워크 구축</v>
      </c>
      <c r="G126" s="38" t="str">
        <f>IFERROR(VLOOKUP($B126,대상!$B:$AC,MATCH(G$2,대상!$1:$1,0)-1,FALSE),"")</f>
        <v/>
      </c>
      <c r="H126" s="33">
        <f>IFERROR(VLOOKUP($B126,[1]평가!$B:$Z,MATCH(LEFT(H$2,2),[1]평가!$7:$7,0)-1,FALSE),"")</f>
        <v>0</v>
      </c>
      <c r="I126" s="36">
        <f>IFERROR(VLOOKUP($B126,[1]평가!$B:$Z,MATCH(LEFT(I$2,2),[1]평가!$7:$7,0)-1,FALSE),"")</f>
        <v>80</v>
      </c>
      <c r="J126" s="36">
        <f>IFERROR(VLOOKUP($B126,[1]평가!$B:$Z,MATCH(LEFT(J$2,2),[1]평가!$7:$7,0)-1,FALSE),"")</f>
        <v>34</v>
      </c>
      <c r="K126" s="33">
        <f>IFERROR(VLOOKUP($B126,[2]평가!$B:$Z,MATCH(LEFT(K$2,2),[2]평가!$7:$7,0)-1,FALSE),"")</f>
        <v>0</v>
      </c>
      <c r="L126" s="36">
        <f>IFERROR(VLOOKUP($B126,[2]평가!$B:$Z,MATCH(LEFT(L$2,2),[2]평가!$7:$7,0)-1,FALSE),"")</f>
        <v>67</v>
      </c>
      <c r="M126" s="39">
        <f>IFERROR(VLOOKUP($B126,[2]평가!$B:$Z,MATCH(LEFT(M$2,2),[2]평가!$7:$7,0)-1,FALSE),"")</f>
        <v>158</v>
      </c>
      <c r="N126" s="33">
        <f>IFERROR(VLOOKUP($B126,[3]평가!$B:$Z,MATCH(LEFT(N$2,2),[3]평가!$7:$7,0)-1,FALSE),"")</f>
        <v>0</v>
      </c>
      <c r="O126" s="36">
        <f>IFERROR(VLOOKUP($B126,[3]평가!$B:$Z,MATCH(LEFT(O$2,2),[3]평가!$7:$7,0)-1,FALSE),"")</f>
        <v>88</v>
      </c>
      <c r="P126" s="39">
        <f>IFERROR(VLOOKUP($B126,[3]평가!$B:$Z,MATCH(LEFT(P$2,2),[3]평가!$7:$7,0)-1,FALSE),"")</f>
        <v>20</v>
      </c>
      <c r="Q126" s="33">
        <f>IFERROR(VLOOKUP($B126,[4]평가!$B:$Z,MATCH(LEFT(Q$2,2),[4]평가!$7:$7,0)-1,FALSE),"")</f>
        <v>0</v>
      </c>
      <c r="R126" s="36">
        <f>IFERROR(VLOOKUP($B126,[4]평가!$B:$Z,MATCH(LEFT(R$2,2),[4]평가!$7:$7,0)-1,FALSE),"")</f>
        <v>66</v>
      </c>
      <c r="S126" s="39">
        <f>IFERROR(VLOOKUP($B126,[4]평가!$B:$Z,MATCH(LEFT(S$2,2),[4]평가!$7:$7,0)-1,FALSE),"")</f>
        <v>167</v>
      </c>
      <c r="T126" s="33">
        <f>IFERROR(VLOOKUP($B126,[5]평가!$B:$Z,MATCH(LEFT(T$2,2),[5]평가!$7:$7,0)-1,FALSE),"")</f>
        <v>0</v>
      </c>
      <c r="U126" s="36">
        <f>IFERROR(VLOOKUP($B126,[5]평가!$B:$Z,MATCH(LEFT(U$2,2),[5]평가!$7:$7,0)-1,FALSE),"")</f>
        <v>74</v>
      </c>
      <c r="V126" s="39">
        <f>IFERROR(VLOOKUP($B126,[5]평가!$B:$Z,MATCH(LEFT(V$2,2),[5]평가!$7:$7,0)-1,FALSE),"")</f>
        <v>123</v>
      </c>
      <c r="W126" s="33">
        <f>IFERROR(VLOOKUP($B126,대상!$B:$AD,MATCH(W$2,대상!$1:$1,0)-1,FALSE),"")</f>
        <v>0</v>
      </c>
      <c r="X126" s="20">
        <f>IF(ISBLANK(B126),"",T$1-COUNTIF(H126:V126,"회피"))</f>
        <v>5</v>
      </c>
      <c r="Y126" s="21">
        <f>IF($T$1=X126,(SUM(I126,L126,O126,R126,U126)-MIN(I126,L126,O126,R126,U126)-MAX(I126,L126,O126,R126,U126))/($T$1-2),SUM(I126,L126,O126,R126,U126/X126))</f>
        <v>73.666666666666671</v>
      </c>
      <c r="Z126" s="40">
        <f>IFERROR(VLOOKUP($B126,대상!$B:$AD,MATCH(Z$2,대상!$1:$1,0)-1,FALSE),0)</f>
        <v>0</v>
      </c>
      <c r="AA126" s="41">
        <f>IFERROR(IF(W126="면제","100"+Z126,Y126+Z126),"")</f>
        <v>73.666666666666671</v>
      </c>
      <c r="AB126" s="35" t="str">
        <f>IF(OR(W126="면제",N(Y126)=0),"",IF(AA126&lt;60,"과락",""))</f>
        <v/>
      </c>
      <c r="AC126" s="54">
        <f>IF(N(AA126)=0,"",RANK(AA126,AA$3:AA$202))</f>
        <v>122</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①목표한 서비스 개발과 사업화를 위한 사전 리스크를 분석하여 이에대한 헤징방안을 수립하고 투자유치위한 IR게획을 구체화하여 수립 바람. _x000D_②창업아이템의 준비도와 구현계획에 대해 다소 구체적이지 않음 _x000D_③목표 시장의 설정과 수익 모델의 구조가 명확하게 제시되어 사업의 실질적인 수익 창출 가능성이 높음. 전반적인 사업 계획의 흐름과 방향성이 적정하게 설계되었음. _x000D_④AI 연계 기반 구축 기획단계이며 특화부분, 기술력 입증 평가하기 위한 경쟁자분석과 벤치마킹이 부족하며 수익에 대한 구체적 보완이 필요함 _x000D_⑤창업아이템의 배경과 목적이 비교적 명확하게 제시되어 있음. 다만 목표 매출을 위한 사업화 전략의 차별성과  해당 아이템 및 기술분야의 네트워킹의 구체성은 다소 부족해 보임.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194</v>
      </c>
      <c r="B127" s="2">
        <v>20431373</v>
      </c>
      <c r="C127" s="38" t="str">
        <f>IFERROR(VLOOKUP($B127,대상!$B:$AC,MATCH(C$2,대상!$1:$1,0)-1,FALSE),"")</f>
        <v>지역기반</v>
      </c>
      <c r="D127" s="38" t="str">
        <f>IFERROR(VLOOKUP($B127,대상!$B:$AC,MATCH(D$2,대상!$1:$1,0)-1,FALSE),"")</f>
        <v>박병준</v>
      </c>
      <c r="E127" s="36" t="str">
        <f>IFERROR(VLOOKUP($B127,대상!$B:$AC,MATCH(E$2,대상!$1:$1,0)-1,FALSE),"")</f>
        <v>정보ㆍ통신3</v>
      </c>
      <c r="F127" s="38" t="str">
        <f>IFERROR(VLOOKUP($B127,대상!$B:$AC,MATCH(F$2,대상!$1:$1,0)-1,FALSE),"")</f>
        <v>AI 시뮬레이션 게임을 통한 아동 청소년 사회정서학습 : Global Mind School</v>
      </c>
      <c r="G127" s="38" t="str">
        <f>IFERROR(VLOOKUP($B127,대상!$B:$AC,MATCH(G$2,대상!$1:$1,0)-1,FALSE),"")</f>
        <v/>
      </c>
      <c r="H127" s="33">
        <f>IFERROR(VLOOKUP($B127,[1]평가!$B:$Z,MATCH(LEFT(H$2,2),[1]평가!$7:$7,0)-1,FALSE),"")</f>
        <v>0</v>
      </c>
      <c r="I127" s="36">
        <f>IFERROR(VLOOKUP($B127,[1]평가!$B:$Z,MATCH(LEFT(I$2,2),[1]평가!$7:$7,0)-1,FALSE),"")</f>
        <v>68</v>
      </c>
      <c r="J127" s="36">
        <f>IFERROR(VLOOKUP($B127,[1]평가!$B:$Z,MATCH(LEFT(J$2,2),[1]평가!$7:$7,0)-1,FALSE),"")</f>
        <v>148</v>
      </c>
      <c r="K127" s="33">
        <f>IFERROR(VLOOKUP($B127,[2]평가!$B:$Z,MATCH(LEFT(K$2,2),[2]평가!$7:$7,0)-1,FALSE),"")</f>
        <v>0</v>
      </c>
      <c r="L127" s="36">
        <f>IFERROR(VLOOKUP($B127,[2]평가!$B:$Z,MATCH(LEFT(L$2,2),[2]평가!$7:$7,0)-1,FALSE),"")</f>
        <v>80</v>
      </c>
      <c r="M127" s="39">
        <f>IFERROR(VLOOKUP($B127,[2]평가!$B:$Z,MATCH(LEFT(M$2,2),[2]평가!$7:$7,0)-1,FALSE),"")</f>
        <v>47</v>
      </c>
      <c r="N127" s="33">
        <f>IFERROR(VLOOKUP($B127,[3]평가!$B:$Z,MATCH(LEFT(N$2,2),[3]평가!$7:$7,0)-1,FALSE),"")</f>
        <v>0</v>
      </c>
      <c r="O127" s="36">
        <f>IFERROR(VLOOKUP($B127,[3]평가!$B:$Z,MATCH(LEFT(O$2,2),[3]평가!$7:$7,0)-1,FALSE),"")</f>
        <v>79</v>
      </c>
      <c r="P127" s="39">
        <f>IFERROR(VLOOKUP($B127,[3]평가!$B:$Z,MATCH(LEFT(P$2,2),[3]평가!$7:$7,0)-1,FALSE),"")</f>
        <v>61</v>
      </c>
      <c r="Q127" s="33">
        <f>IFERROR(VLOOKUP($B127,[4]평가!$B:$Z,MATCH(LEFT(Q$2,2),[4]평가!$7:$7,0)-1,FALSE),"")</f>
        <v>0</v>
      </c>
      <c r="R127" s="36">
        <f>IFERROR(VLOOKUP($B127,[4]평가!$B:$Z,MATCH(LEFT(R$2,2),[4]평가!$7:$7,0)-1,FALSE),"")</f>
        <v>64</v>
      </c>
      <c r="S127" s="39">
        <f>IFERROR(VLOOKUP($B127,[4]평가!$B:$Z,MATCH(LEFT(S$2,2),[4]평가!$7:$7,0)-1,FALSE),"")</f>
        <v>178</v>
      </c>
      <c r="T127" s="33">
        <f>IFERROR(VLOOKUP($B127,[5]평가!$B:$Z,MATCH(LEFT(T$2,2),[5]평가!$7:$7,0)-1,FALSE),"")</f>
        <v>0</v>
      </c>
      <c r="U127" s="36">
        <f>IFERROR(VLOOKUP($B127,[5]평가!$B:$Z,MATCH(LEFT(U$2,2),[5]평가!$7:$7,0)-1,FALSE),"")</f>
        <v>74</v>
      </c>
      <c r="V127" s="39">
        <f>IFERROR(VLOOKUP($B127,[5]평가!$B:$Z,MATCH(LEFT(V$2,2),[5]평가!$7:$7,0)-1,FALSE),"")</f>
        <v>123</v>
      </c>
      <c r="W127" s="33">
        <f>IFERROR(VLOOKUP($B127,대상!$B:$AD,MATCH(W$2,대상!$1:$1,0)-1,FALSE),"")</f>
        <v>0</v>
      </c>
      <c r="X127" s="20">
        <f>IF(ISBLANK(B127),"",T$1-COUNTIF(H127:V127,"회피"))</f>
        <v>5</v>
      </c>
      <c r="Y127" s="21">
        <f>IF($T$1=X127,(SUM(I127,L127,O127,R127,U127)-MIN(I127,L127,O127,R127,U127)-MAX(I127,L127,O127,R127,U127))/($T$1-2),SUM(I127,L127,O127,R127,U127/X127))</f>
        <v>73.666666666666671</v>
      </c>
      <c r="Z127" s="40">
        <f>IFERROR(VLOOKUP($B127,대상!$B:$AD,MATCH(Z$2,대상!$1:$1,0)-1,FALSE),0)</f>
        <v>0</v>
      </c>
      <c r="AA127" s="41">
        <f>IFERROR(IF(W127="면제","100"+Z127,Y127+Z127),"")</f>
        <v>73.666666666666671</v>
      </c>
      <c r="AB127" s="35" t="str">
        <f>IF(OR(W127="면제",N(Y127)=0),"",IF(AA127&lt;60,"과락",""))</f>
        <v/>
      </c>
      <c r="AC127" s="54">
        <f>IF(N(AA127)=0,"",RANK(AA127,AA$3:AA$202))</f>
        <v>122</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①서비스개발 로드맵을 명확히하고 teaming에 대한 보완이 필요함.시장의 수요 및 고객의 요구사항 변화에 대한 면밀한 분석과 이를 기반으로한 시장규모와 성장전략에 대한 수치화가 필요함 _x000D_②국제학교 대상의 시장침투 전략 및 포지셔닝은 좋으나 이를 실현할 구체적인 전략 수립과 제시가 다소 부족하게 제시되어 사업성에 대한 판단이 다소 어려운 부분이 있음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_x000D_④AI기반 사회정서학습 시뮬레이션 게임 플랫폼 기획단계이며 특화부분, 기술력 입증 평가하기 위한 경쟁자분석과 벤치마킹이 부족하며 수익에 대한 구체적 보완이 필요함 _x000D_⑤시장 진입 대상과 수익구조가 비교적 명확하게 제시 되었음. 다만 사업화를 추진할 수 있는 내부역량은 다소 부족해 보임.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3</v>
      </c>
      <c r="B128" s="2">
        <v>20421554</v>
      </c>
      <c r="C128" s="38" t="str">
        <f>IFERROR(VLOOKUP($B128,대상!$B:$AC,MATCH(C$2,대상!$1:$1,0)-1,FALSE),"")</f>
        <v>지역기반</v>
      </c>
      <c r="D128" s="38" t="str">
        <f>IFERROR(VLOOKUP($B128,대상!$B:$AC,MATCH(D$2,대상!$1:$1,0)-1,FALSE),"")</f>
        <v>이수미</v>
      </c>
      <c r="E128" s="36" t="str">
        <f>IFERROR(VLOOKUP($B128,대상!$B:$AC,MATCH(E$2,대상!$1:$1,0)-1,FALSE),"")</f>
        <v>정보ㆍ통신3</v>
      </c>
      <c r="F128" s="38" t="str">
        <f>IFERROR(VLOOKUP($B128,대상!$B:$AC,MATCH(F$2,대상!$1:$1,0)-1,FALSE),"")</f>
        <v>굿거리, 자진모리, 휘모리 등 한국 장단을 반영한 MusicGen 파인튜닝 AI 기술이 적용된 글로벌 크리에이터 맞춤형 저작권 프리 국악 사운드 생성 플랫폼, K-Gugak Beat</v>
      </c>
      <c r="G128" s="38" t="str">
        <f>IFERROR(VLOOKUP($B128,대상!$B:$AC,MATCH(G$2,대상!$1:$1,0)-1,FALSE),"")</f>
        <v/>
      </c>
      <c r="H128" s="33">
        <f>IFERROR(VLOOKUP($B128,[1]평가!$B:$Z,MATCH(LEFT(H$2,2),[1]평가!$7:$7,0)-1,FALSE),"")</f>
        <v>0</v>
      </c>
      <c r="I128" s="36">
        <f>IFERROR(VLOOKUP($B128,[1]평가!$B:$Z,MATCH(LEFT(I$2,2),[1]평가!$7:$7,0)-1,FALSE),"")</f>
        <v>75</v>
      </c>
      <c r="J128" s="36">
        <f>IFERROR(VLOOKUP($B128,[1]평가!$B:$Z,MATCH(LEFT(J$2,2),[1]평가!$7:$7,0)-1,FALSE),"")</f>
        <v>51</v>
      </c>
      <c r="K128" s="33">
        <f>IFERROR(VLOOKUP($B128,[2]평가!$B:$Z,MATCH(LEFT(K$2,2),[2]평가!$7:$7,0)-1,FALSE),"")</f>
        <v>0</v>
      </c>
      <c r="L128" s="36">
        <f>IFERROR(VLOOKUP($B128,[2]평가!$B:$Z,MATCH(LEFT(L$2,2),[2]평가!$7:$7,0)-1,FALSE),"")</f>
        <v>67</v>
      </c>
      <c r="M128" s="39">
        <f>IFERROR(VLOOKUP($B128,[2]평가!$B:$Z,MATCH(LEFT(M$2,2),[2]평가!$7:$7,0)-1,FALSE),"")</f>
        <v>158</v>
      </c>
      <c r="N128" s="33">
        <f>IFERROR(VLOOKUP($B128,[3]평가!$B:$Z,MATCH(LEFT(N$2,2),[3]평가!$7:$7,0)-1,FALSE),"")</f>
        <v>0</v>
      </c>
      <c r="O128" s="36">
        <f>IFERROR(VLOOKUP($B128,[3]평가!$B:$Z,MATCH(LEFT(O$2,2),[3]평가!$7:$7,0)-1,FALSE),"")</f>
        <v>69</v>
      </c>
      <c r="P128" s="39">
        <f>IFERROR(VLOOKUP($B128,[3]평가!$B:$Z,MATCH(LEFT(P$2,2),[3]평가!$7:$7,0)-1,FALSE),"")</f>
        <v>141</v>
      </c>
      <c r="Q128" s="33">
        <f>IFERROR(VLOOKUP($B128,[4]평가!$B:$Z,MATCH(LEFT(Q$2,2),[4]평가!$7:$7,0)-1,FALSE),"")</f>
        <v>0</v>
      </c>
      <c r="R128" s="36">
        <f>IFERROR(VLOOKUP($B128,[4]평가!$B:$Z,MATCH(LEFT(R$2,2),[4]평가!$7:$7,0)-1,FALSE),"")</f>
        <v>80</v>
      </c>
      <c r="S128" s="39">
        <f>IFERROR(VLOOKUP($B128,[4]평가!$B:$Z,MATCH(LEFT(S$2,2),[4]평가!$7:$7,0)-1,FALSE),"")</f>
        <v>69</v>
      </c>
      <c r="T128" s="33">
        <f>IFERROR(VLOOKUP($B128,[5]평가!$B:$Z,MATCH(LEFT(T$2,2),[5]평가!$7:$7,0)-1,FALSE),"")</f>
        <v>0</v>
      </c>
      <c r="U128" s="36">
        <f>IFERROR(VLOOKUP($B128,[5]평가!$B:$Z,MATCH(LEFT(U$2,2),[5]평가!$7:$7,0)-1,FALSE),"")</f>
        <v>76</v>
      </c>
      <c r="V128" s="39">
        <f>IFERROR(VLOOKUP($B128,[5]평가!$B:$Z,MATCH(LEFT(V$2,2),[5]평가!$7:$7,0)-1,FALSE),"")</f>
        <v>101</v>
      </c>
      <c r="W128" s="33">
        <f>IFERROR(VLOOKUP($B128,대상!$B:$AD,MATCH(W$2,대상!$1:$1,0)-1,FALSE),"")</f>
        <v>0</v>
      </c>
      <c r="X128" s="20">
        <f>IF(ISBLANK(B128),"",T$1-COUNTIF(H128:V128,"회피"))</f>
        <v>5</v>
      </c>
      <c r="Y128" s="21">
        <f>IF($T$1=X128,(SUM(I128,L128,O128,R128,U128)-MIN(I128,L128,O128,R128,U128)-MAX(I128,L128,O128,R128,U128))/($T$1-2),SUM(I128,L128,O128,R128,U128/X128))</f>
        <v>73.333333333333329</v>
      </c>
      <c r="Z128" s="40">
        <f>IFERROR(VLOOKUP($B128,대상!$B:$AD,MATCH(Z$2,대상!$1:$1,0)-1,FALSE),0)</f>
        <v>0</v>
      </c>
      <c r="AA128" s="41">
        <f>IFERROR(IF(W128="면제","100"+Z128,Y128+Z128),"")</f>
        <v>73.333333333333329</v>
      </c>
      <c r="AB128" s="35" t="str">
        <f>IF(OR(W128="면제",N(Y128)=0),"",IF(AA128&lt;60,"과락",""))</f>
        <v/>
      </c>
      <c r="AC128" s="54">
        <f>IF(N(AA128)=0,"",RANK(AA128,AA$3:AA$202))</f>
        <v>126</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①시장의 니즈를 반영한 서비스제공 방향설정이 필요하고 이에따른 개발관현 구체적 로드맵이 수립필요 _x000D_②해당 시장에서의 니즈에 대해서는 공감하나 실현가능성 판단 측면에서의 서비스 플로우 등 서비스가 어떻게 제공되고 산출물이 어떤것인지에 대한 이해도를 높이기 위한 내용 보완은 필요해 보임 _x000D_③아이템의 기술 개요와 개발방향은 이해하기 쉽게 작성되었음.
그리고 사업계획의 방향성은 적절한것으로 판단됨.
시장진입전략의 구체성이 다소 부족하다고 판단됨. _x000D_④포괄적 사업계획의 구성이 좋고 시기적 적합한 비즈니스 모델이지만 상용적 효용가치는 상대적으로 부족하여 BM모델을 비영리나 국악원 납품 또는 협력으로 생존력을 높이는 방안이 아니라면 실현가능 구현력과 비용구성이 적절하지 않아 보임 _x000D_⑤경쟁 제품 대비 차별화 요소를 비교적 명확하게 제시,함. BM 방향은 적정하나 사업화 논리는 일부 보완이 필요함.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83</v>
      </c>
      <c r="B129" s="2">
        <v>20432050</v>
      </c>
      <c r="C129" s="38" t="str">
        <f>IFERROR(VLOOKUP($B129,대상!$B:$AC,MATCH(C$2,대상!$1:$1,0)-1,FALSE),"")</f>
        <v>지역기반</v>
      </c>
      <c r="D129" s="38" t="str">
        <f>IFERROR(VLOOKUP($B129,대상!$B:$AC,MATCH(D$2,대상!$1:$1,0)-1,FALSE),"")</f>
        <v>임도연</v>
      </c>
      <c r="E129" s="36" t="str">
        <f>IFERROR(VLOOKUP($B129,대상!$B:$AC,MATCH(E$2,대상!$1:$1,0)-1,FALSE),"")</f>
        <v>정보ㆍ통신3</v>
      </c>
      <c r="F129" s="38" t="str">
        <f>IFERROR(VLOOKUP($B129,대상!$B:$AC,MATCH(F$2,대상!$1:$1,0)-1,FALSE),"")</f>
        <v>화훼 소상공인을 위한 AI 기반 매입·경영 관리 플랫폼</v>
      </c>
      <c r="G129" s="38" t="str">
        <f>IFERROR(VLOOKUP($B129,대상!$B:$AC,MATCH(G$2,대상!$1:$1,0)-1,FALSE),"")</f>
        <v/>
      </c>
      <c r="H129" s="33">
        <f>IFERROR(VLOOKUP($B129,[1]평가!$B:$Z,MATCH(LEFT(H$2,2),[1]평가!$7:$7,0)-1,FALSE),"")</f>
        <v>0</v>
      </c>
      <c r="I129" s="36">
        <f>IFERROR(VLOOKUP($B129,[1]평가!$B:$Z,MATCH(LEFT(I$2,2),[1]평가!$7:$7,0)-1,FALSE),"")</f>
        <v>67</v>
      </c>
      <c r="J129" s="36">
        <f>IFERROR(VLOOKUP($B129,[1]평가!$B:$Z,MATCH(LEFT(J$2,2),[1]평가!$7:$7,0)-1,FALSE),"")</f>
        <v>166</v>
      </c>
      <c r="K129" s="33">
        <f>IFERROR(VLOOKUP($B129,[2]평가!$B:$Z,MATCH(LEFT(K$2,2),[2]평가!$7:$7,0)-1,FALSE),"")</f>
        <v>0</v>
      </c>
      <c r="L129" s="36">
        <f>IFERROR(VLOOKUP($B129,[2]평가!$B:$Z,MATCH(LEFT(L$2,2),[2]평가!$7:$7,0)-1,FALSE),"")</f>
        <v>70</v>
      </c>
      <c r="M129" s="39">
        <f>IFERROR(VLOOKUP($B129,[2]평가!$B:$Z,MATCH(LEFT(M$2,2),[2]평가!$7:$7,0)-1,FALSE),"")</f>
        <v>120</v>
      </c>
      <c r="N129" s="33">
        <f>IFERROR(VLOOKUP($B129,[3]평가!$B:$Z,MATCH(LEFT(N$2,2),[3]평가!$7:$7,0)-1,FALSE),"")</f>
        <v>0</v>
      </c>
      <c r="O129" s="36">
        <f>IFERROR(VLOOKUP($B129,[3]평가!$B:$Z,MATCH(LEFT(O$2,2),[3]평가!$7:$7,0)-1,FALSE),"")</f>
        <v>69</v>
      </c>
      <c r="P129" s="39">
        <f>IFERROR(VLOOKUP($B129,[3]평가!$B:$Z,MATCH(LEFT(P$2,2),[3]평가!$7:$7,0)-1,FALSE),"")</f>
        <v>141</v>
      </c>
      <c r="Q129" s="33">
        <f>IFERROR(VLOOKUP($B129,[4]평가!$B:$Z,MATCH(LEFT(Q$2,2),[4]평가!$7:$7,0)-1,FALSE),"")</f>
        <v>0</v>
      </c>
      <c r="R129" s="36">
        <f>IFERROR(VLOOKUP($B129,[4]평가!$B:$Z,MATCH(LEFT(R$2,2),[4]평가!$7:$7,0)-1,FALSE),"")</f>
        <v>81</v>
      </c>
      <c r="S129" s="39">
        <f>IFERROR(VLOOKUP($B129,[4]평가!$B:$Z,MATCH(LEFT(S$2,2),[4]평가!$7:$7,0)-1,FALSE),"")</f>
        <v>60</v>
      </c>
      <c r="T129" s="33">
        <f>IFERROR(VLOOKUP($B129,[5]평가!$B:$Z,MATCH(LEFT(T$2,2),[5]평가!$7:$7,0)-1,FALSE),"")</f>
        <v>0</v>
      </c>
      <c r="U129" s="36">
        <f>IFERROR(VLOOKUP($B129,[5]평가!$B:$Z,MATCH(LEFT(U$2,2),[5]평가!$7:$7,0)-1,FALSE),"")</f>
        <v>81</v>
      </c>
      <c r="V129" s="39">
        <f>IFERROR(VLOOKUP($B129,[5]평가!$B:$Z,MATCH(LEFT(V$2,2),[5]평가!$7:$7,0)-1,FALSE),"")</f>
        <v>49</v>
      </c>
      <c r="W129" s="33">
        <f>IFERROR(VLOOKUP($B129,대상!$B:$AD,MATCH(W$2,대상!$1:$1,0)-1,FALSE),"")</f>
        <v>0</v>
      </c>
      <c r="X129" s="20">
        <f>IF(ISBLANK(B129),"",T$1-COUNTIF(H129:V129,"회피"))</f>
        <v>5</v>
      </c>
      <c r="Y129" s="21">
        <f>IF($T$1=X129,(SUM(I129,L129,O129,R129,U129)-MIN(I129,L129,O129,R129,U129)-MAX(I129,L129,O129,R129,U129))/($T$1-2),SUM(I129,L129,O129,R129,U129/X129))</f>
        <v>73.333333333333329</v>
      </c>
      <c r="Z129" s="40">
        <f>IFERROR(VLOOKUP($B129,대상!$B:$AD,MATCH(Z$2,대상!$1:$1,0)-1,FALSE),0)</f>
        <v>0</v>
      </c>
      <c r="AA129" s="41">
        <f>IFERROR(IF(W129="면제","100"+Z129,Y129+Z129),"")</f>
        <v>73.333333333333329</v>
      </c>
      <c r="AB129" s="35" t="str">
        <f>IF(OR(W129="면제",N(Y129)=0),"",IF(AA129&lt;60,"과락",""))</f>
        <v/>
      </c>
      <c r="AC129" s="54">
        <f>IF(N(AA129)=0,"",RANK(AA129,AA$3:AA$202))</f>
        <v>126</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①화훼시장의  니즈와 변호를 면밀히 분석하여 이를 시장의 규모와 성장전략에 반영하기위한 시장진입전략 및 마케팅 전략 수립 필요함. 고객에게 제공되는 가치에 대한 시장수용성관점의 분석추가 요망됨 _x000D_②아직 디지털 전환이 완전히 이루어지지 않은 화훼 시장을 타겟으로 대표자의 경험치를 기반으로 창업아이디어를 잡은 것이 좋음. 시장진입가능성 있어보임.  Mvp 를 통한 시장성 테스트 필요해 보이며 다소 매출 확보 규모가 작을 것으로 보이는데 이를 극복할 방안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_x000D_④화훼 소상공인을 위한 AI기반 매입경영 관리 모바일 앱 기획단계이며 특화부분, 기술력 입증 평가하기 위한 경쟁자분석과 벤치마킹이 없음 수익에 대한 구체적 보완이 필요함 _x000D_⑤기술 구현과 사업화 계획 간 연결성에 대한 기술이 되어 있으며 다만 OCR 개선과 누적된 데이터로 AI 모델을 개발하는 것이 중요할 것으로 판단되며 협약기간내 3명 고용 계획을 가지고 있음.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92</v>
      </c>
      <c r="B130" s="2">
        <v>20418041</v>
      </c>
      <c r="C130" s="38" t="str">
        <f>IFERROR(VLOOKUP($B130,대상!$B:$AC,MATCH(C$2,대상!$1:$1,0)-1,FALSE),"")</f>
        <v>지역기반</v>
      </c>
      <c r="D130" s="38" t="str">
        <f>IFERROR(VLOOKUP($B130,대상!$B:$AC,MATCH(D$2,대상!$1:$1,0)-1,FALSE),"")</f>
        <v>우병호</v>
      </c>
      <c r="E130" s="36" t="str">
        <f>IFERROR(VLOOKUP($B130,대상!$B:$AC,MATCH(E$2,대상!$1:$1,0)-1,FALSE),"")</f>
        <v>정보ㆍ통신3</v>
      </c>
      <c r="F130" s="38" t="str">
        <f>IFERROR(VLOOKUP($B130,대상!$B:$AC,MATCH(F$2,대상!$1:$1,0)-1,FALSE),"")</f>
        <v>AI 기반 러시아어권 재한 외국인 정착지원 플랫폼 (KOMOSHNIK &amp; KOSNOVA)</v>
      </c>
      <c r="G130" s="38" t="str">
        <f>IFERROR(VLOOKUP($B130,대상!$B:$AC,MATCH(G$2,대상!$1:$1,0)-1,FALSE),"")</f>
        <v/>
      </c>
      <c r="H130" s="33">
        <f>IFERROR(VLOOKUP($B130,[1]평가!$B:$Z,MATCH(LEFT(H$2,2),[1]평가!$7:$7,0)-1,FALSE),"")</f>
        <v>0</v>
      </c>
      <c r="I130" s="36">
        <f>IFERROR(VLOOKUP($B130,[1]평가!$B:$Z,MATCH(LEFT(I$2,2),[1]평가!$7:$7,0)-1,FALSE),"")</f>
        <v>64</v>
      </c>
      <c r="J130" s="36">
        <f>IFERROR(VLOOKUP($B130,[1]평가!$B:$Z,MATCH(LEFT(J$2,2),[1]평가!$7:$7,0)-1,FALSE),"")</f>
        <v>193</v>
      </c>
      <c r="K130" s="33">
        <f>IFERROR(VLOOKUP($B130,[2]평가!$B:$Z,MATCH(LEFT(K$2,2),[2]평가!$7:$7,0)-1,FALSE),"")</f>
        <v>0</v>
      </c>
      <c r="L130" s="36">
        <f>IFERROR(VLOOKUP($B130,[2]평가!$B:$Z,MATCH(LEFT(L$2,2),[2]평가!$7:$7,0)-1,FALSE),"")</f>
        <v>80</v>
      </c>
      <c r="M130" s="39">
        <f>IFERROR(VLOOKUP($B130,[2]평가!$B:$Z,MATCH(LEFT(M$2,2),[2]평가!$7:$7,0)-1,FALSE),"")</f>
        <v>47</v>
      </c>
      <c r="N130" s="33">
        <f>IFERROR(VLOOKUP($B130,[3]평가!$B:$Z,MATCH(LEFT(N$2,2),[3]평가!$7:$7,0)-1,FALSE),"")</f>
        <v>0</v>
      </c>
      <c r="O130" s="36">
        <f>IFERROR(VLOOKUP($B130,[3]평가!$B:$Z,MATCH(LEFT(O$2,2),[3]평가!$7:$7,0)-1,FALSE),"")</f>
        <v>79</v>
      </c>
      <c r="P130" s="39">
        <f>IFERROR(VLOOKUP($B130,[3]평가!$B:$Z,MATCH(LEFT(P$2,2),[3]평가!$7:$7,0)-1,FALSE),"")</f>
        <v>61</v>
      </c>
      <c r="Q130" s="33">
        <f>IFERROR(VLOOKUP($B130,[4]평가!$B:$Z,MATCH(LEFT(Q$2,2),[4]평가!$7:$7,0)-1,FALSE),"")</f>
        <v>0</v>
      </c>
      <c r="R130" s="36">
        <f>IFERROR(VLOOKUP($B130,[4]평가!$B:$Z,MATCH(LEFT(R$2,2),[4]평가!$7:$7,0)-1,FALSE),"")</f>
        <v>63</v>
      </c>
      <c r="S130" s="39">
        <f>IFERROR(VLOOKUP($B130,[4]평가!$B:$Z,MATCH(LEFT(S$2,2),[4]평가!$7:$7,0)-1,FALSE),"")</f>
        <v>182</v>
      </c>
      <c r="T130" s="33">
        <f>IFERROR(VLOOKUP($B130,[5]평가!$B:$Z,MATCH(LEFT(T$2,2),[5]평가!$7:$7,0)-1,FALSE),"")</f>
        <v>0</v>
      </c>
      <c r="U130" s="36">
        <f>IFERROR(VLOOKUP($B130,[5]평가!$B:$Z,MATCH(LEFT(U$2,2),[5]평가!$7:$7,0)-1,FALSE),"")</f>
        <v>77</v>
      </c>
      <c r="V130" s="39">
        <f>IFERROR(VLOOKUP($B130,[5]평가!$B:$Z,MATCH(LEFT(V$2,2),[5]평가!$7:$7,0)-1,FALSE),"")</f>
        <v>93</v>
      </c>
      <c r="W130" s="33">
        <f>IFERROR(VLOOKUP($B130,대상!$B:$AD,MATCH(W$2,대상!$1:$1,0)-1,FALSE),"")</f>
        <v>0</v>
      </c>
      <c r="X130" s="20">
        <f>IF(ISBLANK(B130),"",T$1-COUNTIF(H130:V130,"회피"))</f>
        <v>5</v>
      </c>
      <c r="Y130" s="21">
        <f>IF($T$1=X130,(SUM(I130,L130,O130,R130,U130)-MIN(I130,L130,O130,R130,U130)-MAX(I130,L130,O130,R130,U130))/($T$1-2),SUM(I130,L130,O130,R130,U130/X130))</f>
        <v>73.333333333333329</v>
      </c>
      <c r="Z130" s="40">
        <f>IFERROR(VLOOKUP($B130,대상!$B:$AD,MATCH(Z$2,대상!$1:$1,0)-1,FALSE),0)</f>
        <v>0</v>
      </c>
      <c r="AA130" s="41">
        <f>IFERROR(IF(W130="면제","100"+Z130,Y130+Z130),"")</f>
        <v>73.333333333333329</v>
      </c>
      <c r="AB130" s="35" t="str">
        <f>IF(OR(W130="면제",N(Y130)=0),"",IF(AA130&lt;60,"과락",""))</f>
        <v/>
      </c>
      <c r="AC130" s="54">
        <f>IF(N(AA130)=0,"",RANK(AA130,AA$3:AA$202))</f>
        <v>126</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①시장의 니즈를 반영한 현재 및 향후의 시장규모에 대한 객관적 데이터확보사 선행되고 이에 기반한서비스 개발 로드맵과 초기시장 진입전략의 구체화가 필요함 _x000D_②러시아권 특화 포지셔닝 및 시장분석이 잘 되어 있음. 보유 특허 등 성과 보유함. AI 기반 모바일 앱 서비스에 대한 구체적인 실현 방안에 대해서는 제시가 다소 약함. _x000D_③시장진입대상과 수익구조가 비교적 명확하게 제시되었음.
그리고 사업계획의 방향성은 적절한것으로 판단됨.
시장진입전략의 구체성이 다소 부족하다고 판단됨. _x000D_④러시아권 외국인을 위한 AI정착지원 앱 기획단계이며 특화부분, 기술력 입증 평가하기 위한 경쟁자분석과 벤치마킹이 부족하며 수익에 대한 구체적 보완이 필요함 _x000D_⑤개발 완료 및 서비스 런칭 단계로 매출액이 발생학고 있고 OCR 기능 고도화 계획을 가지고 있음. 러시아를 대상으로 사용자 확대를 위한 구체성은 다소 부족해 보임.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136</v>
      </c>
      <c r="B131" s="2">
        <v>20422739</v>
      </c>
      <c r="C131" s="38" t="str">
        <f>IFERROR(VLOOKUP($B131,대상!$B:$AC,MATCH(C$2,대상!$1:$1,0)-1,FALSE),"")</f>
        <v>지역기반</v>
      </c>
      <c r="D131" s="38" t="str">
        <f>IFERROR(VLOOKUP($B131,대상!$B:$AC,MATCH(D$2,대상!$1:$1,0)-1,FALSE),"")</f>
        <v>김광정</v>
      </c>
      <c r="E131" s="36" t="str">
        <f>IFERROR(VLOOKUP($B131,대상!$B:$AC,MATCH(E$2,대상!$1:$1,0)-1,FALSE),"")</f>
        <v>정보ㆍ통신3</v>
      </c>
      <c r="F131" s="38" t="str">
        <f>IFERROR(VLOOKUP($B131,대상!$B:$AC,MATCH(F$2,대상!$1:$1,0)-1,FALSE),"")</f>
        <v>OBS 플러그인 기반 방송 연동 버추얼 크리에이터 굿즈 커머스 자동화 플랫폼</v>
      </c>
      <c r="G131" s="38" t="str">
        <f>IFERROR(VLOOKUP($B131,대상!$B:$AC,MATCH(G$2,대상!$1:$1,0)-1,FALSE),"")</f>
        <v/>
      </c>
      <c r="H131" s="33">
        <f>IFERROR(VLOOKUP($B131,[1]평가!$B:$Z,MATCH(LEFT(H$2,2),[1]평가!$7:$7,0)-1,FALSE),"")</f>
        <v>0</v>
      </c>
      <c r="I131" s="36">
        <f>IFERROR(VLOOKUP($B131,[1]평가!$B:$Z,MATCH(LEFT(I$2,2),[1]평가!$7:$7,0)-1,FALSE),"")</f>
        <v>73</v>
      </c>
      <c r="J131" s="36">
        <f>IFERROR(VLOOKUP($B131,[1]평가!$B:$Z,MATCH(LEFT(J$2,2),[1]평가!$7:$7,0)-1,FALSE),"")</f>
        <v>51</v>
      </c>
      <c r="K131" s="33">
        <f>IFERROR(VLOOKUP($B131,[2]평가!$B:$Z,MATCH(LEFT(K$2,2),[2]평가!$7:$7,0)-1,FALSE),"")</f>
        <v>0</v>
      </c>
      <c r="L131" s="36">
        <f>IFERROR(VLOOKUP($B131,[2]평가!$B:$Z,MATCH(LEFT(L$2,2),[2]평가!$7:$7,0)-1,FALSE),"")</f>
        <v>80</v>
      </c>
      <c r="M131" s="39">
        <f>IFERROR(VLOOKUP($B131,[2]평가!$B:$Z,MATCH(LEFT(M$2,2),[2]평가!$7:$7,0)-1,FALSE),"")</f>
        <v>39</v>
      </c>
      <c r="N131" s="33">
        <f>IFERROR(VLOOKUP($B131,[3]평가!$B:$Z,MATCH(LEFT(N$2,2),[3]평가!$7:$7,0)-1,FALSE),"")</f>
        <v>0</v>
      </c>
      <c r="O131" s="36">
        <f>IFERROR(VLOOKUP($B131,[3]평가!$B:$Z,MATCH(LEFT(O$2,2),[3]평가!$7:$7,0)-1,FALSE),"")</f>
        <v>67</v>
      </c>
      <c r="P131" s="39">
        <f>IFERROR(VLOOKUP($B131,[3]평가!$B:$Z,MATCH(LEFT(P$2,2),[3]평가!$7:$7,0)-1,FALSE),"")</f>
        <v>141</v>
      </c>
      <c r="Q131" s="33">
        <f>IFERROR(VLOOKUP($B131,[4]평가!$B:$Z,MATCH(LEFT(Q$2,2),[4]평가!$7:$7,0)-1,FALSE),"")</f>
        <v>0</v>
      </c>
      <c r="R131" s="36">
        <f>IFERROR(VLOOKUP($B131,[4]평가!$B:$Z,MATCH(LEFT(R$2,2),[4]평가!$7:$7,0)-1,FALSE),"")</f>
        <v>68</v>
      </c>
      <c r="S131" s="39">
        <f>IFERROR(VLOOKUP($B131,[4]평가!$B:$Z,MATCH(LEFT(S$2,2),[4]평가!$7:$7,0)-1,FALSE),"")</f>
        <v>146</v>
      </c>
      <c r="T131" s="33">
        <f>IFERROR(VLOOKUP($B131,[5]평가!$B:$Z,MATCH(LEFT(T$2,2),[5]평가!$7:$7,0)-1,FALSE),"")</f>
        <v>0</v>
      </c>
      <c r="U131" s="36">
        <f>IFERROR(VLOOKUP($B131,[5]평가!$B:$Z,MATCH(LEFT(U$2,2),[5]평가!$7:$7,0)-1,FALSE),"")</f>
        <v>73</v>
      </c>
      <c r="V131" s="39">
        <f>IFERROR(VLOOKUP($B131,[5]평가!$B:$Z,MATCH(LEFT(V$2,2),[5]평가!$7:$7,0)-1,FALSE),"")</f>
        <v>113</v>
      </c>
      <c r="W131" s="33">
        <f>IFERROR(VLOOKUP($B131,대상!$B:$AD,MATCH(W$2,대상!$1:$1,0)-1,FALSE),"")</f>
        <v>0</v>
      </c>
      <c r="X131" s="20">
        <f>IF(ISBLANK(B131),"",T$1-COUNTIF(H131:V131,"회피"))</f>
        <v>5</v>
      </c>
      <c r="Y131" s="21">
        <f>IF($T$1=X131,(SUM(I131,L131,O131,R131,U131)-MIN(I131,L131,O131,R131,U131)-MAX(I131,L131,O131,R131,U131))/($T$1-2),SUM(I131,L131,O131,R131,U131/X131))</f>
        <v>71.333333333333329</v>
      </c>
      <c r="Z131" s="40">
        <f>IFERROR(VLOOKUP($B131,대상!$B:$AD,MATCH(Z$2,대상!$1:$1,0)-1,FALSE),0)</f>
        <v>2</v>
      </c>
      <c r="AA131" s="41">
        <f>IFERROR(IF(W131="면제","100"+Z131,Y131+Z131),"")</f>
        <v>73.333333333333329</v>
      </c>
      <c r="AB131" s="35" t="str">
        <f>IF(OR(W131="면제",N(Y131)=0),"",IF(AA131&lt;60,"과락",""))</f>
        <v/>
      </c>
      <c r="AC131" s="54">
        <f>IF(N(AA131)=0,"",RANK(AA131,AA$3:AA$202))</f>
        <v>126</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①국내외 시장확장위한 마케팅 전략 고도화 및 전문역량 확보방안 수립. 시장 수요반영한 성능개선로드맵 구체화 필요 _x000D_②글로벌 버추얼 크리에이터 및 굿즈 관련시장은 지속적은 성장이 있을것으로 보이고 해당 시장시장에서 일부 성과를 발생중으로 가능성 있어보임. 초기시장 진입은 가능해 보이나 성과 창출 부분에 있어서의 세밀한 전략 수립과 실행단 설계는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_x000D_④버추얼 크리에이터의 스트리밍 방송을 통한 커머스판매 솔루션 기획단계이며 특화부분, 기술력 입증 평가하기 위한 경쟁자분석과 벤치마킹이 부족하며 수익에 대한 구체적 보완이 필요함 _x000D_⑤창업아이템의 개발 배경과 목적이 비교적 명확하게 제시되어 있음. 다만 해외 시장의 사업화를 위한 실증 검증을 위한 구체적인 실행방안이 다소 부족해 보임.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188</v>
      </c>
      <c r="B132" s="2">
        <v>20422134</v>
      </c>
      <c r="C132" s="38" t="str">
        <f>IFERROR(VLOOKUP($B132,대상!$B:$AC,MATCH(C$2,대상!$1:$1,0)-1,FALSE),"")</f>
        <v>지역기반</v>
      </c>
      <c r="D132" s="38" t="str">
        <f>IFERROR(VLOOKUP($B132,대상!$B:$AC,MATCH(D$2,대상!$1:$1,0)-1,FALSE),"")</f>
        <v>김재문</v>
      </c>
      <c r="E132" s="36" t="str">
        <f>IFERROR(VLOOKUP($B132,대상!$B:$AC,MATCH(E$2,대상!$1:$1,0)-1,FALSE),"")</f>
        <v>정보ㆍ통신3</v>
      </c>
      <c r="F132" s="38" t="str">
        <f>IFERROR(VLOOKUP($B132,대상!$B:$AC,MATCH(F$2,대상!$1:$1,0)-1,FALSE),"")</f>
        <v>외국인 장기체류형 K-로드트립 올인원 예약 플랫폼 - AI 컨시어지 기반 캠핑카 공유 모빌리티</v>
      </c>
      <c r="G132" s="38" t="str">
        <f>IFERROR(VLOOKUP($B132,대상!$B:$AC,MATCH(G$2,대상!$1:$1,0)-1,FALSE),"")</f>
        <v/>
      </c>
      <c r="H132" s="33">
        <f>IFERROR(VLOOKUP($B132,[1]평가!$B:$Z,MATCH(LEFT(H$2,2),[1]평가!$7:$7,0)-1,FALSE),"")</f>
        <v>0</v>
      </c>
      <c r="I132" s="36">
        <f>IFERROR(VLOOKUP($B132,[1]평가!$B:$Z,MATCH(LEFT(I$2,2),[1]평가!$7:$7,0)-1,FALSE),"")</f>
        <v>73</v>
      </c>
      <c r="J132" s="36">
        <f>IFERROR(VLOOKUP($B132,[1]평가!$B:$Z,MATCH(LEFT(J$2,2),[1]평가!$7:$7,0)-1,FALSE),"")</f>
        <v>70</v>
      </c>
      <c r="K132" s="33">
        <f>IFERROR(VLOOKUP($B132,[2]평가!$B:$Z,MATCH(LEFT(K$2,2),[2]평가!$7:$7,0)-1,FALSE),"")</f>
        <v>0</v>
      </c>
      <c r="L132" s="36">
        <f>IFERROR(VLOOKUP($B132,[2]평가!$B:$Z,MATCH(LEFT(L$2,2),[2]평가!$7:$7,0)-1,FALSE),"")</f>
        <v>68</v>
      </c>
      <c r="M132" s="39">
        <f>IFERROR(VLOOKUP($B132,[2]평가!$B:$Z,MATCH(LEFT(M$2,2),[2]평가!$7:$7,0)-1,FALSE),"")</f>
        <v>146</v>
      </c>
      <c r="N132" s="33">
        <f>IFERROR(VLOOKUP($B132,[3]평가!$B:$Z,MATCH(LEFT(N$2,2),[3]평가!$7:$7,0)-1,FALSE),"")</f>
        <v>0</v>
      </c>
      <c r="O132" s="36">
        <f>IFERROR(VLOOKUP($B132,[3]평가!$B:$Z,MATCH(LEFT(O$2,2),[3]평가!$7:$7,0)-1,FALSE),"")</f>
        <v>84</v>
      </c>
      <c r="P132" s="39">
        <f>IFERROR(VLOOKUP($B132,[3]평가!$B:$Z,MATCH(LEFT(P$2,2),[3]평가!$7:$7,0)-1,FALSE),"")</f>
        <v>43</v>
      </c>
      <c r="Q132" s="33">
        <f>IFERROR(VLOOKUP($B132,[4]평가!$B:$Z,MATCH(LEFT(Q$2,2),[4]평가!$7:$7,0)-1,FALSE),"")</f>
        <v>0</v>
      </c>
      <c r="R132" s="36">
        <f>IFERROR(VLOOKUP($B132,[4]평가!$B:$Z,MATCH(LEFT(R$2,2),[4]평가!$7:$7,0)-1,FALSE),"")</f>
        <v>72</v>
      </c>
      <c r="S132" s="39">
        <f>IFERROR(VLOOKUP($B132,[4]평가!$B:$Z,MATCH(LEFT(S$2,2),[4]평가!$7:$7,0)-1,FALSE),"")</f>
        <v>132</v>
      </c>
      <c r="T132" s="33">
        <f>IFERROR(VLOOKUP($B132,[5]평가!$B:$Z,MATCH(LEFT(T$2,2),[5]평가!$7:$7,0)-1,FALSE),"")</f>
        <v>0</v>
      </c>
      <c r="U132" s="36">
        <f>IFERROR(VLOOKUP($B132,[5]평가!$B:$Z,MATCH(LEFT(U$2,2),[5]평가!$7:$7,0)-1,FALSE),"")</f>
        <v>75</v>
      </c>
      <c r="V132" s="39">
        <f>IFERROR(VLOOKUP($B132,[5]평가!$B:$Z,MATCH(LEFT(V$2,2),[5]평가!$7:$7,0)-1,FALSE),"")</f>
        <v>113</v>
      </c>
      <c r="W132" s="33">
        <f>IFERROR(VLOOKUP($B132,대상!$B:$AD,MATCH(W$2,대상!$1:$1,0)-1,FALSE),"")</f>
        <v>0</v>
      </c>
      <c r="X132" s="20">
        <f>IF(ISBLANK(B132),"",T$1-COUNTIF(H132:V132,"회피"))</f>
        <v>5</v>
      </c>
      <c r="Y132" s="21">
        <f>IF($T$1=X132,(SUM(I132,L132,O132,R132,U132)-MIN(I132,L132,O132,R132,U132)-MAX(I132,L132,O132,R132,U132))/($T$1-2),SUM(I132,L132,O132,R132,U132/X132))</f>
        <v>73.333333333333329</v>
      </c>
      <c r="Z132" s="40">
        <f>IFERROR(VLOOKUP($B132,대상!$B:$AD,MATCH(Z$2,대상!$1:$1,0)-1,FALSE),0)</f>
        <v>0</v>
      </c>
      <c r="AA132" s="41">
        <f>IFERROR(IF(W132="면제","100"+Z132,Y132+Z132),"")</f>
        <v>73.333333333333329</v>
      </c>
      <c r="AB132" s="35" t="str">
        <f>IF(OR(W132="면제",N(Y132)=0),"",IF(AA132&lt;60,"과락",""))</f>
        <v/>
      </c>
      <c r="AC132" s="54">
        <f>IF(N(AA132)=0,"",RANK(AA132,AA$3:AA$202))</f>
        <v>126</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①시장의 수요 및 고객의 요구사항 변화에 대한 면밀한 분석과 이를 기반으로한 시장규모와 성장전략에 대한 수치화가 필요함 _x000D_②비즈니스 모델과 수익모델을 연관시켜 매출 확보 가능성에 대한 로드맵 제시가 구체화 되면 좋음 _x000D_③면허 호환, 사고 처리, 유지보수 등 운영 리스크와 법적 규제가 존재하므로 이를 체계적으로 관리할 수 있는 사업 구조 설계가 성장의 핵심이라고 판단됨. 위험 요소를 보완하여 정교한 실행 전략을 통해 외국인 관광객의 니즈를 관통하며 실질적인 매출과 사업 확장성을 동시에 확보할 수 있다고 전망됨. _x000D_④AI컨시어지 기반 캠핑카 호스트 전용 운영관리 시스템 기획단계이며 특화부분, 기술력 입증 평가하기 위한 경쟁자분석과 벤치마킹이 부족하며 수익에 대한 구체적 보완이 필요함 _x000D_⑤목표시장의 반응을 통해 시장진입 가능성은 일부 확인할 수 있음. 해당 서비스의 차별화 기능과 데이터 분석 모델 개발에 대한 나용은 다소 구체성이 부족해 보임.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192</v>
      </c>
      <c r="B133" s="2">
        <v>20425910</v>
      </c>
      <c r="C133" s="38" t="str">
        <f>IFERROR(VLOOKUP($B133,대상!$B:$AC,MATCH(C$2,대상!$1:$1,0)-1,FALSE),"")</f>
        <v>지역기반</v>
      </c>
      <c r="D133" s="38" t="str">
        <f>IFERROR(VLOOKUP($B133,대상!$B:$AC,MATCH(D$2,대상!$1:$1,0)-1,FALSE),"")</f>
        <v>차소윤</v>
      </c>
      <c r="E133" s="36" t="str">
        <f>IFERROR(VLOOKUP($B133,대상!$B:$AC,MATCH(E$2,대상!$1:$1,0)-1,FALSE),"")</f>
        <v>정보ㆍ통신3</v>
      </c>
      <c r="F133" s="38" t="str">
        <f>IFERROR(VLOOKUP($B133,대상!$B:$AC,MATCH(F$2,대상!$1:$1,0)-1,FALSE),"")</f>
        <v>AI 가디언 기반의 의사결정 최적화 및 K_컨텐츠 피지털(Phygital) 플랫폼 :  [ Fruits Galaxy]</v>
      </c>
      <c r="G133" s="38" t="str">
        <f>IFERROR(VLOOKUP($B133,대상!$B:$AC,MATCH(G$2,대상!$1:$1,0)-1,FALSE),"")</f>
        <v/>
      </c>
      <c r="H133" s="33">
        <f>IFERROR(VLOOKUP($B133,[1]평가!$B:$Z,MATCH(LEFT(H$2,2),[1]평가!$7:$7,0)-1,FALSE),"")</f>
        <v>0</v>
      </c>
      <c r="I133" s="36">
        <f>IFERROR(VLOOKUP($B133,[1]평가!$B:$Z,MATCH(LEFT(I$2,2),[1]평가!$7:$7,0)-1,FALSE),"")</f>
        <v>67</v>
      </c>
      <c r="J133" s="36">
        <f>IFERROR(VLOOKUP($B133,[1]평가!$B:$Z,MATCH(LEFT(J$2,2),[1]평가!$7:$7,0)-1,FALSE),"")</f>
        <v>166</v>
      </c>
      <c r="K133" s="33">
        <f>IFERROR(VLOOKUP($B133,[2]평가!$B:$Z,MATCH(LEFT(K$2,2),[2]평가!$7:$7,0)-1,FALSE),"")</f>
        <v>0</v>
      </c>
      <c r="L133" s="36">
        <f>IFERROR(VLOOKUP($B133,[2]평가!$B:$Z,MATCH(LEFT(L$2,2),[2]평가!$7:$7,0)-1,FALSE),"")</f>
        <v>83</v>
      </c>
      <c r="M133" s="39">
        <f>IFERROR(VLOOKUP($B133,[2]평가!$B:$Z,MATCH(LEFT(M$2,2),[2]평가!$7:$7,0)-1,FALSE),"")</f>
        <v>34</v>
      </c>
      <c r="N133" s="33">
        <f>IFERROR(VLOOKUP($B133,[3]평가!$B:$Z,MATCH(LEFT(N$2,2),[3]평가!$7:$7,0)-1,FALSE),"")</f>
        <v>0</v>
      </c>
      <c r="O133" s="36">
        <f>IFERROR(VLOOKUP($B133,[3]평가!$B:$Z,MATCH(LEFT(O$2,2),[3]평가!$7:$7,0)-1,FALSE),"")</f>
        <v>79</v>
      </c>
      <c r="P133" s="39">
        <f>IFERROR(VLOOKUP($B133,[3]평가!$B:$Z,MATCH(LEFT(P$2,2),[3]평가!$7:$7,0)-1,FALSE),"")</f>
        <v>61</v>
      </c>
      <c r="Q133" s="33">
        <f>IFERROR(VLOOKUP($B133,[4]평가!$B:$Z,MATCH(LEFT(Q$2,2),[4]평가!$7:$7,0)-1,FALSE),"")</f>
        <v>0</v>
      </c>
      <c r="R133" s="36">
        <f>IFERROR(VLOOKUP($B133,[4]평가!$B:$Z,MATCH(LEFT(R$2,2),[4]평가!$7:$7,0)-1,FALSE),"")</f>
        <v>62</v>
      </c>
      <c r="S133" s="39">
        <f>IFERROR(VLOOKUP($B133,[4]평가!$B:$Z,MATCH(LEFT(S$2,2),[4]평가!$7:$7,0)-1,FALSE),"")</f>
        <v>186</v>
      </c>
      <c r="T133" s="33">
        <f>IFERROR(VLOOKUP($B133,[5]평가!$B:$Z,MATCH(LEFT(T$2,2),[5]평가!$7:$7,0)-1,FALSE),"")</f>
        <v>0</v>
      </c>
      <c r="U133" s="36">
        <f>IFERROR(VLOOKUP($B133,[5]평가!$B:$Z,MATCH(LEFT(U$2,2),[5]평가!$7:$7,0)-1,FALSE),"")</f>
        <v>74</v>
      </c>
      <c r="V133" s="39">
        <f>IFERROR(VLOOKUP($B133,[5]평가!$B:$Z,MATCH(LEFT(V$2,2),[5]평가!$7:$7,0)-1,FALSE),"")</f>
        <v>123</v>
      </c>
      <c r="W133" s="33">
        <f>IFERROR(VLOOKUP($B133,대상!$B:$AD,MATCH(W$2,대상!$1:$1,0)-1,FALSE),"")</f>
        <v>0</v>
      </c>
      <c r="X133" s="20">
        <f>IF(ISBLANK(B133),"",T$1-COUNTIF(H133:V133,"회피"))</f>
        <v>5</v>
      </c>
      <c r="Y133" s="21">
        <f>IF($T$1=X133,(SUM(I133,L133,O133,R133,U133)-MIN(I133,L133,O133,R133,U133)-MAX(I133,L133,O133,R133,U133))/($T$1-2),SUM(I133,L133,O133,R133,U133/X133))</f>
        <v>73.333333333333329</v>
      </c>
      <c r="Z133" s="40">
        <f>IFERROR(VLOOKUP($B133,대상!$B:$AD,MATCH(Z$2,대상!$1:$1,0)-1,FALSE),0)</f>
        <v>0</v>
      </c>
      <c r="AA133" s="41">
        <f>IFERROR(IF(W133="면제","100"+Z133,Y133+Z133),"")</f>
        <v>73.333333333333329</v>
      </c>
      <c r="AB133" s="35" t="str">
        <f>IF(OR(W133="면제",N(Y133)=0),"",IF(AA133&lt;60,"과락",""))</f>
        <v/>
      </c>
      <c r="AC133" s="54">
        <f>IF(N(AA133)=0,"",RANK(AA133,AA$3:AA$202))</f>
        <v>126</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①시장의 요구사항과 시장의 변화를 면밀히 분석하여 서비스의 수용성을 확인하고 이를 반영한 서비스 개발 방향성을 수립해주기 바람. _x000D_②창업아이템의 구현 방안이 다소 구체적이지 않고 전체 로드맵을 성과 창출 단계와 연결하여 제시되면 좋을 것임 _x000D_③목표 시장과 수익 구조가 명확히 설정되어, 실제 수익을 창출할 수 있는 사업적 가능성을 확보하였음. 사업 계획의 전반적인 흐름과 방향성이 논리적으로 설계되어 안정적인 추진 기반을 갖추고 있음. 다만, 높은 완성도 대비 세부 실행 방안의 구체성을 보강한다면 사업의 실효성을 더욱 높일 수 있다고 판단됨. _x000D_④AI가디언 기반의 의사결정 최적화 및 피지털 플랫폼 기획단계이며 특화부분, 기술력 입증 평가하기 위한 경쟁자분석과 벤치마킹이 부족하며 수익에 대한 구체적 보완이 필요함 _x000D_⑤창업 아이템의 개발 배경과 목적은 비교적 명확하게 제시되었음. 다만 사업화를 위한 리사이클 제품 내용, 경쟁사 분석과 차별화 계획은 다소 부족해 보임.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11</v>
      </c>
      <c r="B134" s="2">
        <v>20426844</v>
      </c>
      <c r="C134" s="38" t="str">
        <f>IFERROR(VLOOKUP($B134,대상!$B:$AC,MATCH(C$2,대상!$1:$1,0)-1,FALSE),"")</f>
        <v>지역기반</v>
      </c>
      <c r="D134" s="38" t="str">
        <f>IFERROR(VLOOKUP($B134,대상!$B:$AC,MATCH(D$2,대상!$1:$1,0)-1,FALSE),"")</f>
        <v>하중한</v>
      </c>
      <c r="E134" s="36" t="str">
        <f>IFERROR(VLOOKUP($B134,대상!$B:$AC,MATCH(E$2,대상!$1:$1,0)-1,FALSE),"")</f>
        <v>정보ㆍ통신3</v>
      </c>
      <c r="F134" s="38" t="str">
        <f>IFERROR(VLOOKUP($B134,대상!$B:$AC,MATCH(F$2,대상!$1:$1,0)-1,FALSE),"")</f>
        <v>AI를 활용한 드론산업 매칭 마켓플레이스 플랫폼</v>
      </c>
      <c r="G134" s="38" t="str">
        <f>IFERROR(VLOOKUP($B134,대상!$B:$AC,MATCH(G$2,대상!$1:$1,0)-1,FALSE),"")</f>
        <v/>
      </c>
      <c r="H134" s="33">
        <f>IFERROR(VLOOKUP($B134,[1]평가!$B:$Z,MATCH(LEFT(H$2,2),[1]평가!$7:$7,0)-1,FALSE),"")</f>
        <v>0</v>
      </c>
      <c r="I134" s="36">
        <f>IFERROR(VLOOKUP($B134,[1]평가!$B:$Z,MATCH(LEFT(I$2,2),[1]평가!$7:$7,0)-1,FALSE),"")</f>
        <v>73</v>
      </c>
      <c r="J134" s="36">
        <f>IFERROR(VLOOKUP($B134,[1]평가!$B:$Z,MATCH(LEFT(J$2,2),[1]평가!$7:$7,0)-1,FALSE),"")</f>
        <v>70</v>
      </c>
      <c r="K134" s="33">
        <f>IFERROR(VLOOKUP($B134,[2]평가!$B:$Z,MATCH(LEFT(K$2,2),[2]평가!$7:$7,0)-1,FALSE),"")</f>
        <v>0</v>
      </c>
      <c r="L134" s="36">
        <f>IFERROR(VLOOKUP($B134,[2]평가!$B:$Z,MATCH(LEFT(L$2,2),[2]평가!$7:$7,0)-1,FALSE),"")</f>
        <v>67</v>
      </c>
      <c r="M134" s="39">
        <f>IFERROR(VLOOKUP($B134,[2]평가!$B:$Z,MATCH(LEFT(M$2,2),[2]평가!$7:$7,0)-1,FALSE),"")</f>
        <v>158</v>
      </c>
      <c r="N134" s="33">
        <f>IFERROR(VLOOKUP($B134,[3]평가!$B:$Z,MATCH(LEFT(N$2,2),[3]평가!$7:$7,0)-1,FALSE),"")</f>
        <v>0</v>
      </c>
      <c r="O134" s="36">
        <f>IFERROR(VLOOKUP($B134,[3]평가!$B:$Z,MATCH(LEFT(O$2,2),[3]평가!$7:$7,0)-1,FALSE),"")</f>
        <v>78</v>
      </c>
      <c r="P134" s="39">
        <f>IFERROR(VLOOKUP($B134,[3]평가!$B:$Z,MATCH(LEFT(P$2,2),[3]평가!$7:$7,0)-1,FALSE),"")</f>
        <v>114</v>
      </c>
      <c r="Q134" s="33">
        <f>IFERROR(VLOOKUP($B134,[4]평가!$B:$Z,MATCH(LEFT(Q$2,2),[4]평가!$7:$7,0)-1,FALSE),"")</f>
        <v>0</v>
      </c>
      <c r="R134" s="36">
        <f>IFERROR(VLOOKUP($B134,[4]평가!$B:$Z,MATCH(LEFT(R$2,2),[4]평가!$7:$7,0)-1,FALSE),"")</f>
        <v>77</v>
      </c>
      <c r="S134" s="39">
        <f>IFERROR(VLOOKUP($B134,[4]평가!$B:$Z,MATCH(LEFT(S$2,2),[4]평가!$7:$7,0)-1,FALSE),"")</f>
        <v>96</v>
      </c>
      <c r="T134" s="33">
        <f>IFERROR(VLOOKUP($B134,[5]평가!$B:$Z,MATCH(LEFT(T$2,2),[5]평가!$7:$7,0)-1,FALSE),"")</f>
        <v>0</v>
      </c>
      <c r="U134" s="36">
        <f>IFERROR(VLOOKUP($B134,[5]평가!$B:$Z,MATCH(LEFT(U$2,2),[5]평가!$7:$7,0)-1,FALSE),"")</f>
        <v>69</v>
      </c>
      <c r="V134" s="39">
        <f>IFERROR(VLOOKUP($B134,[5]평가!$B:$Z,MATCH(LEFT(V$2,2),[5]평가!$7:$7,0)-1,FALSE),"")</f>
        <v>165</v>
      </c>
      <c r="W134" s="33">
        <f>IFERROR(VLOOKUP($B134,대상!$B:$AD,MATCH(W$2,대상!$1:$1,0)-1,FALSE),"")</f>
        <v>0</v>
      </c>
      <c r="X134" s="20">
        <f>IF(ISBLANK(B134),"",T$1-COUNTIF(H134:V134,"회피"))</f>
        <v>5</v>
      </c>
      <c r="Y134" s="21">
        <f>IF($T$1=X134,(SUM(I134,L134,O134,R134,U134)-MIN(I134,L134,O134,R134,U134)-MAX(I134,L134,O134,R134,U134))/($T$1-2),SUM(I134,L134,O134,R134,U134/X134))</f>
        <v>73</v>
      </c>
      <c r="Z134" s="40">
        <f>IFERROR(VLOOKUP($B134,대상!$B:$AD,MATCH(Z$2,대상!$1:$1,0)-1,FALSE),0)</f>
        <v>0</v>
      </c>
      <c r="AA134" s="41">
        <f>IFERROR(IF(W134="면제","100"+Z134,Y134+Z134),"")</f>
        <v>73</v>
      </c>
      <c r="AB134" s="35" t="str">
        <f>IF(OR(W134="면제",N(Y134)=0),"",IF(AA134&lt;60,"과락",""))</f>
        <v/>
      </c>
      <c r="AC134" s="54">
        <f>IF(N(AA134)=0,"",RANK(AA134,AA$3:AA$202))</f>
        <v>132</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①시장의 잠재적 요구사항과 시장규모에 대한 객관적 데이터 확보필요하며 이를 기반으로 성장전략 구체화 방안수립 필요함 _x000D_②수익모델에 대해서는 잘 전략을 수립한것 같으나, 시장 진입 및 매출 확보 가능성에 대해서는 보완될 필요가 있어보임 _x000D_③경쟁사 대비 차별화 요소를 제시한 점은 긍정적으로 평가됨.
다만, 팀 차원의 역할 분담과 핵심 인력구성은 다소 구체성이 부족함. _x000D_④대표자의 역량은 뛰어나며 드론 플랫폼에 대한 구체적 경쟁자 분석이 부족하여 시장문제에 대한 일반화의 오류가 걱정되며 경쟁자분석을 통한 문제와 시장가격, 기술에 대한 조사가 필요해 보임 _x000D_⑤대표자의 관련 경험과 전문성은 일정 부분 확인되나 차별화 포인트인 매칭에 대한 개발 내용은 다소 제한적으로 나타나 있으며 수익 모델에 내용도 부족해 보임.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19</v>
      </c>
      <c r="B135" s="2">
        <v>20438360</v>
      </c>
      <c r="C135" s="38" t="str">
        <f>IFERROR(VLOOKUP($B135,대상!$B:$AC,MATCH(C$2,대상!$1:$1,0)-1,FALSE),"")</f>
        <v>지역기반</v>
      </c>
      <c r="D135" s="38" t="str">
        <f>IFERROR(VLOOKUP($B135,대상!$B:$AC,MATCH(D$2,대상!$1:$1,0)-1,FALSE),"")</f>
        <v>이채림</v>
      </c>
      <c r="E135" s="36" t="str">
        <f>IFERROR(VLOOKUP($B135,대상!$B:$AC,MATCH(E$2,대상!$1:$1,0)-1,FALSE),"")</f>
        <v>정보ㆍ통신3</v>
      </c>
      <c r="F135" s="38" t="str">
        <f>IFERROR(VLOOKUP($B135,대상!$B:$AC,MATCH(F$2,대상!$1:$1,0)-1,FALSE),"")</f>
        <v>소기업형 지능형 경영관리 및 리포팅 자동화 SaaS, AXIS</v>
      </c>
      <c r="G135" s="38" t="str">
        <f>IFERROR(VLOOKUP($B135,대상!$B:$AC,MATCH(G$2,대상!$1:$1,0)-1,FALSE),"")</f>
        <v/>
      </c>
      <c r="H135" s="33">
        <f>IFERROR(VLOOKUP($B135,[1]평가!$B:$Z,MATCH(LEFT(H$2,2),[1]평가!$7:$7,0)-1,FALSE),"")</f>
        <v>0</v>
      </c>
      <c r="I135" s="36">
        <f>IFERROR(VLOOKUP($B135,[1]평가!$B:$Z,MATCH(LEFT(I$2,2),[1]평가!$7:$7,0)-1,FALSE),"")</f>
        <v>72</v>
      </c>
      <c r="J135" s="36">
        <f>IFERROR(VLOOKUP($B135,[1]평가!$B:$Z,MATCH(LEFT(J$2,2),[1]평가!$7:$7,0)-1,FALSE),"")</f>
        <v>127</v>
      </c>
      <c r="K135" s="33">
        <f>IFERROR(VLOOKUP($B135,[2]평가!$B:$Z,MATCH(LEFT(K$2,2),[2]평가!$7:$7,0)-1,FALSE),"")</f>
        <v>0</v>
      </c>
      <c r="L135" s="36">
        <f>IFERROR(VLOOKUP($B135,[2]평가!$B:$Z,MATCH(LEFT(L$2,2),[2]평가!$7:$7,0)-1,FALSE),"")</f>
        <v>66</v>
      </c>
      <c r="M135" s="39">
        <f>IFERROR(VLOOKUP($B135,[2]평가!$B:$Z,MATCH(LEFT(M$2,2),[2]평가!$7:$7,0)-1,FALSE),"")</f>
        <v>166</v>
      </c>
      <c r="N135" s="33">
        <f>IFERROR(VLOOKUP($B135,[3]평가!$B:$Z,MATCH(LEFT(N$2,2),[3]평가!$7:$7,0)-1,FALSE),"")</f>
        <v>0</v>
      </c>
      <c r="O135" s="36">
        <f>IFERROR(VLOOKUP($B135,[3]평가!$B:$Z,MATCH(LEFT(O$2,2),[3]평가!$7:$7,0)-1,FALSE),"")</f>
        <v>79</v>
      </c>
      <c r="P135" s="39">
        <f>IFERROR(VLOOKUP($B135,[3]평가!$B:$Z,MATCH(LEFT(P$2,2),[3]평가!$7:$7,0)-1,FALSE),"")</f>
        <v>61</v>
      </c>
      <c r="Q135" s="33">
        <f>IFERROR(VLOOKUP($B135,[4]평가!$B:$Z,MATCH(LEFT(Q$2,2),[4]평가!$7:$7,0)-1,FALSE),"")</f>
        <v>0</v>
      </c>
      <c r="R135" s="36">
        <f>IFERROR(VLOOKUP($B135,[4]평가!$B:$Z,MATCH(LEFT(R$2,2),[4]평가!$7:$7,0)-1,FALSE),"")</f>
        <v>85</v>
      </c>
      <c r="S135" s="39">
        <f>IFERROR(VLOOKUP($B135,[4]평가!$B:$Z,MATCH(LEFT(S$2,2),[4]평가!$7:$7,0)-1,FALSE),"")</f>
        <v>37</v>
      </c>
      <c r="T135" s="33">
        <f>IFERROR(VLOOKUP($B135,[5]평가!$B:$Z,MATCH(LEFT(T$2,2),[5]평가!$7:$7,0)-1,FALSE),"")</f>
        <v>0</v>
      </c>
      <c r="U135" s="36">
        <f>IFERROR(VLOOKUP($B135,[5]평가!$B:$Z,MATCH(LEFT(U$2,2),[5]평가!$7:$7,0)-1,FALSE),"")</f>
        <v>68</v>
      </c>
      <c r="V135" s="39">
        <f>IFERROR(VLOOKUP($B135,[5]평가!$B:$Z,MATCH(LEFT(V$2,2),[5]평가!$7:$7,0)-1,FALSE),"")</f>
        <v>173</v>
      </c>
      <c r="W135" s="33">
        <f>IFERROR(VLOOKUP($B135,대상!$B:$AD,MATCH(W$2,대상!$1:$1,0)-1,FALSE),"")</f>
        <v>0</v>
      </c>
      <c r="X135" s="20">
        <f>IF(ISBLANK(B135),"",T$1-COUNTIF(H135:V135,"회피"))</f>
        <v>5</v>
      </c>
      <c r="Y135" s="21">
        <f>IF($T$1=X135,(SUM(I135,L135,O135,R135,U135)-MIN(I135,L135,O135,R135,U135)-MAX(I135,L135,O135,R135,U135))/($T$1-2),SUM(I135,L135,O135,R135,U135/X135))</f>
        <v>73</v>
      </c>
      <c r="Z135" s="40">
        <f>IFERROR(VLOOKUP($B135,대상!$B:$AD,MATCH(Z$2,대상!$1:$1,0)-1,FALSE),0)</f>
        <v>0</v>
      </c>
      <c r="AA135" s="41">
        <f>IFERROR(IF(W135="면제","100"+Z135,Y135+Z135),"")</f>
        <v>73</v>
      </c>
      <c r="AB135" s="35" t="str">
        <f>IF(OR(W135="면제",N(Y135)=0),"",IF(AA135&lt;60,"과락",""))</f>
        <v/>
      </c>
      <c r="AC135" s="54">
        <f>IF(N(AA135)=0,"",RANK(AA135,AA$3:AA$202))</f>
        <v>132</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①소상공인대상이 필요서비스로 인지되나 유사서비스에 디한 차별화 경쟁력화보 및 초기시장진입전략에 대한 구체화 추진 요망됨. _x000D_②경쟁사 분석을 통한 자사의 특장점을 보다 내세울 필요가 있으며 초기 시장진입을 위한 전략이 다소 부족함 _x000D_③아이템의 개발 배경과 목적, 목표 시장이 명확하게 설정되어 사업의 전반적인 방향성은 적정하게 판단됨. 다만, 이미 시장에 다수의 자동 경영관리 솔루션이 보편화되어 있어, 본 아이템만의 독창적인 차별성과 경쟁 우위가 다소 부족하다고 판단됨.  _x000D_④대표의 역량이 뛰어나며 사업구성과 실현가능성, 프로그램 구성력이 탄탄하나 경쟁사 분석 및 기존 프로그램에 대한 정보기재가 부족하며 초기 유저 유입을 위한 마케팅구체성이 부족함 _x000D_⑤대표자의 경험과 전문성은 일부 확인되었으나 경쟁사 분석, 기술의 차별성에 대한 내용은 다소 부족해 보임.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48</v>
      </c>
      <c r="B136" s="2">
        <v>20431972</v>
      </c>
      <c r="C136" s="38" t="str">
        <f>IFERROR(VLOOKUP($B136,대상!$B:$AC,MATCH(C$2,대상!$1:$1,0)-1,FALSE),"")</f>
        <v>지역기반</v>
      </c>
      <c r="D136" s="38" t="str">
        <f>IFERROR(VLOOKUP($B136,대상!$B:$AC,MATCH(D$2,대상!$1:$1,0)-1,FALSE),"")</f>
        <v>이지은</v>
      </c>
      <c r="E136" s="36" t="str">
        <f>IFERROR(VLOOKUP($B136,대상!$B:$AC,MATCH(E$2,대상!$1:$1,0)-1,FALSE),"")</f>
        <v>정보ㆍ통신3</v>
      </c>
      <c r="F136" s="38" t="str">
        <f>IFERROR(VLOOKUP($B136,대상!$B:$AC,MATCH(F$2,대상!$1:$1,0)-1,FALSE),"")</f>
        <v>ai기반 데이터 운영 인사이트 표준 기능이 포함된 소셜링 플랫폼 pook</v>
      </c>
      <c r="G136" s="38" t="str">
        <f>IFERROR(VLOOKUP($B136,대상!$B:$AC,MATCH(G$2,대상!$1:$1,0)-1,FALSE),"")</f>
        <v/>
      </c>
      <c r="H136" s="33">
        <f>IFERROR(VLOOKUP($B136,[1]평가!$B:$Z,MATCH(LEFT(H$2,2),[1]평가!$7:$7,0)-1,FALSE),"")</f>
        <v>0</v>
      </c>
      <c r="I136" s="36">
        <f>IFERROR(VLOOKUP($B136,[1]평가!$B:$Z,MATCH(LEFT(I$2,2),[1]평가!$7:$7,0)-1,FALSE),"")</f>
        <v>69</v>
      </c>
      <c r="J136" s="36">
        <f>IFERROR(VLOOKUP($B136,[1]평가!$B:$Z,MATCH(LEFT(J$2,2),[1]평가!$7:$7,0)-1,FALSE),"")</f>
        <v>138</v>
      </c>
      <c r="K136" s="33">
        <f>IFERROR(VLOOKUP($B136,[2]평가!$B:$Z,MATCH(LEFT(K$2,2),[2]평가!$7:$7,0)-1,FALSE),"")</f>
        <v>0</v>
      </c>
      <c r="L136" s="36">
        <f>IFERROR(VLOOKUP($B136,[2]평가!$B:$Z,MATCH(LEFT(L$2,2),[2]평가!$7:$7,0)-1,FALSE),"")</f>
        <v>76</v>
      </c>
      <c r="M136" s="39">
        <f>IFERROR(VLOOKUP($B136,[2]평가!$B:$Z,MATCH(LEFT(M$2,2),[2]평가!$7:$7,0)-1,FALSE),"")</f>
        <v>71</v>
      </c>
      <c r="N136" s="33">
        <f>IFERROR(VLOOKUP($B136,[3]평가!$B:$Z,MATCH(LEFT(N$2,2),[3]평가!$7:$7,0)-1,FALSE),"")</f>
        <v>0</v>
      </c>
      <c r="O136" s="36">
        <f>IFERROR(VLOOKUP($B136,[3]평가!$B:$Z,MATCH(LEFT(O$2,2),[3]평가!$7:$7,0)-1,FALSE),"")</f>
        <v>77</v>
      </c>
      <c r="P136" s="39">
        <f>IFERROR(VLOOKUP($B136,[3]평가!$B:$Z,MATCH(LEFT(P$2,2),[3]평가!$7:$7,0)-1,FALSE),"")</f>
        <v>123</v>
      </c>
      <c r="Q136" s="33">
        <f>IFERROR(VLOOKUP($B136,[4]평가!$B:$Z,MATCH(LEFT(Q$2,2),[4]평가!$7:$7,0)-1,FALSE),"")</f>
        <v>0</v>
      </c>
      <c r="R136" s="36">
        <f>IFERROR(VLOOKUP($B136,[4]평가!$B:$Z,MATCH(LEFT(R$2,2),[4]평가!$7:$7,0)-1,FALSE),"")</f>
        <v>73</v>
      </c>
      <c r="S136" s="39">
        <f>IFERROR(VLOOKUP($B136,[4]평가!$B:$Z,MATCH(LEFT(S$2,2),[4]평가!$7:$7,0)-1,FALSE),"")</f>
        <v>123</v>
      </c>
      <c r="T136" s="33">
        <f>IFERROR(VLOOKUP($B136,[5]평가!$B:$Z,MATCH(LEFT(T$2,2),[5]평가!$7:$7,0)-1,FALSE),"")</f>
        <v>0</v>
      </c>
      <c r="U136" s="36">
        <f>IFERROR(VLOOKUP($B136,[5]평가!$B:$Z,MATCH(LEFT(U$2,2),[5]평가!$7:$7,0)-1,FALSE),"")</f>
        <v>70</v>
      </c>
      <c r="V136" s="39">
        <f>IFERROR(VLOOKUP($B136,[5]평가!$B:$Z,MATCH(LEFT(V$2,2),[5]평가!$7:$7,0)-1,FALSE),"")</f>
        <v>157</v>
      </c>
      <c r="W136" s="33">
        <f>IFERROR(VLOOKUP($B136,대상!$B:$AD,MATCH(W$2,대상!$1:$1,0)-1,FALSE),"")</f>
        <v>0</v>
      </c>
      <c r="X136" s="20">
        <f>IF(ISBLANK(B136),"",T$1-COUNTIF(H136:V136,"회피"))</f>
        <v>5</v>
      </c>
      <c r="Y136" s="21">
        <f>IF($T$1=X136,(SUM(I136,L136,O136,R136,U136)-MIN(I136,L136,O136,R136,U136)-MAX(I136,L136,O136,R136,U136))/($T$1-2),SUM(I136,L136,O136,R136,U136/X136))</f>
        <v>73</v>
      </c>
      <c r="Z136" s="40">
        <f>IFERROR(VLOOKUP($B136,대상!$B:$AD,MATCH(Z$2,대상!$1:$1,0)-1,FALSE),0)</f>
        <v>0</v>
      </c>
      <c r="AA136" s="41">
        <f>IFERROR(IF(W136="면제","100"+Z136,Y136+Z136),"")</f>
        <v>73</v>
      </c>
      <c r="AB136" s="35" t="str">
        <f>IF(OR(W136="면제",N(Y136)=0),"",IF(AA136&lt;60,"과락",""))</f>
        <v/>
      </c>
      <c r="AC136" s="54">
        <f>IF(N(AA136)=0,"",RANK(AA136,AA$3:AA$202))</f>
        <v>132</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①소셜 파티의 시장 변화를 반영한 시장의 수요를 면밀히 분석하고 향후 시장 확장을 위한 구체화딘 성장 전략의 수립이 필요함. _x000D_②mvp테스트 결과에 대한 세부 내용, 이용자수 확보 및 매출 확보 계획 등에 대한 전반적인 로드맵 수립이 필요해 보임 _x000D_③아이템의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 _x000D_④파티 운영관리 시스템 기획단계이며 특화부분, 기술력 입증 평가하기 위한 경쟁자분석과 벤치마킹이 필요하지만 없음, 구독형 수익으로 지속하기에는 시장의 크기와 B2B영업력에 대한 검증 및 데이터가 없음, 소그룹들의 대행 운영을 위한 단기수익 및 범위들에 대한 실행 모델들이 필요함, 현재는 파티장소업체들의 업무 운영 시스템 이상의 모델이 보이지 않음 _x000D_⑤MVP 웹사이트를 출시한 상태임. 다만 경쟁사 제품에 대한 분석이 다소 부족하며 수익방안에 대한 내용도 다소 부족해 보임.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53</v>
      </c>
      <c r="B137" s="2">
        <v>20431640</v>
      </c>
      <c r="C137" s="38" t="str">
        <f>IFERROR(VLOOKUP($B137,대상!$B:$AC,MATCH(C$2,대상!$1:$1,0)-1,FALSE),"")</f>
        <v>지역기반</v>
      </c>
      <c r="D137" s="38" t="str">
        <f>IFERROR(VLOOKUP($B137,대상!$B:$AC,MATCH(D$2,대상!$1:$1,0)-1,FALSE),"")</f>
        <v>강동현</v>
      </c>
      <c r="E137" s="36" t="str">
        <f>IFERROR(VLOOKUP($B137,대상!$B:$AC,MATCH(E$2,대상!$1:$1,0)-1,FALSE),"")</f>
        <v>정보ㆍ통신3</v>
      </c>
      <c r="F137" s="38" t="str">
        <f>IFERROR(VLOOKUP($B137,대상!$B:$AC,MATCH(F$2,대상!$1:$1,0)-1,FALSE),"")</f>
        <v>HOME MEAL  : AI매칭기술이 적용된 일상 식사 공유를 통한 글로벌 소셜 다이닝 및 관계 형성 플랫폼</v>
      </c>
      <c r="G137" s="38" t="str">
        <f>IFERROR(VLOOKUP($B137,대상!$B:$AC,MATCH(G$2,대상!$1:$1,0)-1,FALSE),"")</f>
        <v/>
      </c>
      <c r="H137" s="33">
        <f>IFERROR(VLOOKUP($B137,[1]평가!$B:$Z,MATCH(LEFT(H$2,2),[1]평가!$7:$7,0)-1,FALSE),"")</f>
        <v>0</v>
      </c>
      <c r="I137" s="36">
        <f>IFERROR(VLOOKUP($B137,[1]평가!$B:$Z,MATCH(LEFT(I$2,2),[1]평가!$7:$7,0)-1,FALSE),"")</f>
        <v>66</v>
      </c>
      <c r="J137" s="36">
        <f>IFERROR(VLOOKUP($B137,[1]평가!$B:$Z,MATCH(LEFT(J$2,2),[1]평가!$7:$7,0)-1,FALSE),"")</f>
        <v>181</v>
      </c>
      <c r="K137" s="33">
        <f>IFERROR(VLOOKUP($B137,[2]평가!$B:$Z,MATCH(LEFT(K$2,2),[2]평가!$7:$7,0)-1,FALSE),"")</f>
        <v>0</v>
      </c>
      <c r="L137" s="36">
        <f>IFERROR(VLOOKUP($B137,[2]평가!$B:$Z,MATCH(LEFT(L$2,2),[2]평가!$7:$7,0)-1,FALSE),"")</f>
        <v>66</v>
      </c>
      <c r="M137" s="39">
        <f>IFERROR(VLOOKUP($B137,[2]평가!$B:$Z,MATCH(LEFT(M$2,2),[2]평가!$7:$7,0)-1,FALSE),"")</f>
        <v>166</v>
      </c>
      <c r="N137" s="33">
        <f>IFERROR(VLOOKUP($B137,[3]평가!$B:$Z,MATCH(LEFT(N$2,2),[3]평가!$7:$7,0)-1,FALSE),"")</f>
        <v>0</v>
      </c>
      <c r="O137" s="36">
        <f>IFERROR(VLOOKUP($B137,[3]평가!$B:$Z,MATCH(LEFT(O$2,2),[3]평가!$7:$7,0)-1,FALSE),"")</f>
        <v>78</v>
      </c>
      <c r="P137" s="39">
        <f>IFERROR(VLOOKUP($B137,[3]평가!$B:$Z,MATCH(LEFT(P$2,2),[3]평가!$7:$7,0)-1,FALSE),"")</f>
        <v>114</v>
      </c>
      <c r="Q137" s="33">
        <f>IFERROR(VLOOKUP($B137,[4]평가!$B:$Z,MATCH(LEFT(Q$2,2),[4]평가!$7:$7,0)-1,FALSE),"")</f>
        <v>0</v>
      </c>
      <c r="R137" s="36">
        <f>IFERROR(VLOOKUP($B137,[4]평가!$B:$Z,MATCH(LEFT(R$2,2),[4]평가!$7:$7,0)-1,FALSE),"")</f>
        <v>75</v>
      </c>
      <c r="S137" s="39">
        <f>IFERROR(VLOOKUP($B137,[4]평가!$B:$Z,MATCH(LEFT(S$2,2),[4]평가!$7:$7,0)-1,FALSE),"")</f>
        <v>106</v>
      </c>
      <c r="T137" s="33">
        <f>IFERROR(VLOOKUP($B137,[5]평가!$B:$Z,MATCH(LEFT(T$2,2),[5]평가!$7:$7,0)-1,FALSE),"")</f>
        <v>0</v>
      </c>
      <c r="U137" s="36">
        <f>IFERROR(VLOOKUP($B137,[5]평가!$B:$Z,MATCH(LEFT(U$2,2),[5]평가!$7:$7,0)-1,FALSE),"")</f>
        <v>78</v>
      </c>
      <c r="V137" s="39">
        <f>IFERROR(VLOOKUP($B137,[5]평가!$B:$Z,MATCH(LEFT(V$2,2),[5]평가!$7:$7,0)-1,FALSE),"")</f>
        <v>79</v>
      </c>
      <c r="W137" s="33">
        <f>IFERROR(VLOOKUP($B137,대상!$B:$AD,MATCH(W$2,대상!$1:$1,0)-1,FALSE),"")</f>
        <v>0</v>
      </c>
      <c r="X137" s="20">
        <f>IF(ISBLANK(B137),"",T$1-COUNTIF(H137:V137,"회피"))</f>
        <v>5</v>
      </c>
      <c r="Y137" s="21">
        <f>IF($T$1=X137,(SUM(I137,L137,O137,R137,U137)-MIN(I137,L137,O137,R137,U137)-MAX(I137,L137,O137,R137,U137))/($T$1-2),SUM(I137,L137,O137,R137,U137/X137))</f>
        <v>73</v>
      </c>
      <c r="Z137" s="40">
        <f>IFERROR(VLOOKUP($B137,대상!$B:$AD,MATCH(Z$2,대상!$1:$1,0)-1,FALSE),0)</f>
        <v>0</v>
      </c>
      <c r="AA137" s="41">
        <f>IFERROR(IF(W137="면제","100"+Z137,Y137+Z137),"")</f>
        <v>73</v>
      </c>
      <c r="AB137" s="35" t="str">
        <f>IF(OR(W137="면제",N(Y137)=0),"",IF(AA137&lt;60,"과락",""))</f>
        <v/>
      </c>
      <c r="AC137" s="54">
        <f>IF(N(AA137)=0,"",RANK(AA137,AA$3:AA$202))</f>
        <v>132</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①시장에 존재하는 유사서비스와의 경쟁력 비교와 제공할 서비스의  고객가치에 대한 명확한 아이덴터티 수립 전략 필요함 _x000D_②한국 가정식 초대 컨셉은 신선하고 관심도도 있을 것으로 보임. 공급자인 가정수를 확보하는 부분과 언어적인 장벽 해소 방안 등을 마련할 필요가 있어보이며, 이용자수 확대에 있어서 한계성은 있어보이는데 이를 해결할 수 있는 방안도 마련될 필요가 있음 _x000D_③아이템의 개발 배경과 목표 시장이 명확하게 설정되어 사업의 전반적인 방향성은 
적정하게 판단됨. 다만, 유사한 성격의 서비스를 제공하는 기업들이 이미 다수 존재하므로, 경쟁 서비스와 차별화되는 독보적인 경쟁 우위 확보가 필요함. _x000D_④AI 매칭기술을 적용한 소셜다이닝 플래폼 서비스 기획단계이며 특화부분, 기술력 입증 평가하기 위한 경쟁자분석과 벤치마킹이 필요하지만 없음, 호스트와 게스트의 안정에 대한 신원공개 및 개인정보에 대한 부분이 크리티컬한것으로 보이지만 언급이 기계장치적 검증만 언급됨, 일반인의 가정공개와 식탁공개 초대에 대한 사회인식도 조사가 필요함 _x000D_⑤국내외 유사 서비스에 대한 내용을 제시히고 있음. 다만 사업화과 연결되는 BM모델 내용이 다소 구체성이 부족해 보임.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91</v>
      </c>
      <c r="B138" s="2">
        <v>20420132</v>
      </c>
      <c r="C138" s="38" t="str">
        <f>IFERROR(VLOOKUP($B138,대상!$B:$AC,MATCH(C$2,대상!$1:$1,0)-1,FALSE),"")</f>
        <v>지역기반</v>
      </c>
      <c r="D138" s="38" t="str">
        <f>IFERROR(VLOOKUP($B138,대상!$B:$AC,MATCH(D$2,대상!$1:$1,0)-1,FALSE),"")</f>
        <v>강종수</v>
      </c>
      <c r="E138" s="36" t="str">
        <f>IFERROR(VLOOKUP($B138,대상!$B:$AC,MATCH(E$2,대상!$1:$1,0)-1,FALSE),"")</f>
        <v>정보ㆍ통신3</v>
      </c>
      <c r="F138" s="38" t="str">
        <f>IFERROR(VLOOKUP($B138,대상!$B:$AC,MATCH(F$2,대상!$1:$1,0)-1,FALSE),"")</f>
        <v>다국어 어린이동요 유튜브 채널 [K-키즈송]</v>
      </c>
      <c r="G138" s="38" t="str">
        <f>IFERROR(VLOOKUP($B138,대상!$B:$AC,MATCH(G$2,대상!$1:$1,0)-1,FALSE),"")</f>
        <v/>
      </c>
      <c r="H138" s="33">
        <f>IFERROR(VLOOKUP($B138,[1]평가!$B:$Z,MATCH(LEFT(H$2,2),[1]평가!$7:$7,0)-1,FALSE),"")</f>
        <v>0</v>
      </c>
      <c r="I138" s="36">
        <f>IFERROR(VLOOKUP($B138,[1]평가!$B:$Z,MATCH(LEFT(I$2,2),[1]평가!$7:$7,0)-1,FALSE),"")</f>
        <v>67</v>
      </c>
      <c r="J138" s="36">
        <f>IFERROR(VLOOKUP($B138,[1]평가!$B:$Z,MATCH(LEFT(J$2,2),[1]평가!$7:$7,0)-1,FALSE),"")</f>
        <v>166</v>
      </c>
      <c r="K138" s="33">
        <f>IFERROR(VLOOKUP($B138,[2]평가!$B:$Z,MATCH(LEFT(K$2,2),[2]평가!$7:$7,0)-1,FALSE),"")</f>
        <v>0</v>
      </c>
      <c r="L138" s="36">
        <f>IFERROR(VLOOKUP($B138,[2]평가!$B:$Z,MATCH(LEFT(L$2,2),[2]평가!$7:$7,0)-1,FALSE),"")</f>
        <v>76</v>
      </c>
      <c r="M138" s="39">
        <f>IFERROR(VLOOKUP($B138,[2]평가!$B:$Z,MATCH(LEFT(M$2,2),[2]평가!$7:$7,0)-1,FALSE),"")</f>
        <v>71</v>
      </c>
      <c r="N138" s="33">
        <f>IFERROR(VLOOKUP($B138,[3]평가!$B:$Z,MATCH(LEFT(N$2,2),[3]평가!$7:$7,0)-1,FALSE),"")</f>
        <v>0</v>
      </c>
      <c r="O138" s="36">
        <f>IFERROR(VLOOKUP($B138,[3]평가!$B:$Z,MATCH(LEFT(O$2,2),[3]평가!$7:$7,0)-1,FALSE),"")</f>
        <v>79</v>
      </c>
      <c r="P138" s="39">
        <f>IFERROR(VLOOKUP($B138,[3]평가!$B:$Z,MATCH(LEFT(P$2,2),[3]평가!$7:$7,0)-1,FALSE),"")</f>
        <v>61</v>
      </c>
      <c r="Q138" s="33">
        <f>IFERROR(VLOOKUP($B138,[4]평가!$B:$Z,MATCH(LEFT(Q$2,2),[4]평가!$7:$7,0)-1,FALSE),"")</f>
        <v>0</v>
      </c>
      <c r="R138" s="36">
        <f>IFERROR(VLOOKUP($B138,[4]평가!$B:$Z,MATCH(LEFT(R$2,2),[4]평가!$7:$7,0)-1,FALSE),"")</f>
        <v>68</v>
      </c>
      <c r="S138" s="39">
        <f>IFERROR(VLOOKUP($B138,[4]평가!$B:$Z,MATCH(LEFT(S$2,2),[4]평가!$7:$7,0)-1,FALSE),"")</f>
        <v>158</v>
      </c>
      <c r="T138" s="33">
        <f>IFERROR(VLOOKUP($B138,[5]평가!$B:$Z,MATCH(LEFT(T$2,2),[5]평가!$7:$7,0)-1,FALSE),"")</f>
        <v>0</v>
      </c>
      <c r="U138" s="36">
        <f>IFERROR(VLOOKUP($B138,[5]평가!$B:$Z,MATCH(LEFT(U$2,2),[5]평가!$7:$7,0)-1,FALSE),"")</f>
        <v>75</v>
      </c>
      <c r="V138" s="39">
        <f>IFERROR(VLOOKUP($B138,[5]평가!$B:$Z,MATCH(LEFT(V$2,2),[5]평가!$7:$7,0)-1,FALSE),"")</f>
        <v>113</v>
      </c>
      <c r="W138" s="33">
        <f>IFERROR(VLOOKUP($B138,대상!$B:$AD,MATCH(W$2,대상!$1:$1,0)-1,FALSE),"")</f>
        <v>0</v>
      </c>
      <c r="X138" s="20">
        <f>IF(ISBLANK(B138),"",T$1-COUNTIF(H138:V138,"회피"))</f>
        <v>5</v>
      </c>
      <c r="Y138" s="21">
        <f>IF($T$1=X138,(SUM(I138,L138,O138,R138,U138)-MIN(I138,L138,O138,R138,U138)-MAX(I138,L138,O138,R138,U138))/($T$1-2),SUM(I138,L138,O138,R138,U138/X138))</f>
        <v>73</v>
      </c>
      <c r="Z138" s="40">
        <f>IFERROR(VLOOKUP($B138,대상!$B:$AD,MATCH(Z$2,대상!$1:$1,0)-1,FALSE),0)</f>
        <v>0</v>
      </c>
      <c r="AA138" s="41">
        <f>IFERROR(IF(W138="면제","100"+Z138,Y138+Z138),"")</f>
        <v>73</v>
      </c>
      <c r="AB138" s="35" t="str">
        <f>IF(OR(W138="면제",N(Y138)=0),"",IF(AA138&lt;60,"과락",""))</f>
        <v/>
      </c>
      <c r="AC138" s="54">
        <f>IF(N(AA138)=0,"",RANK(AA138,AA$3:AA$202))</f>
        <v>132</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①조기에 MVP완성하여 시장의 피드백확인과정이 선행되기 바람.시장의 수요와 현장 니즈의 변화를 반영한 초기고객 및 시장진입전략 구체화 필요함. _x000D_②제시한 최종산출물 달성을 위한 실현가능성한 방안들이 다소 구체적이지 않음. 고도화 및 성과창출 가능성에 대한 내용 보완이 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_x000D_④다국어 어린이 동요 유튜브 플랫폼 기획단계이며 특화부분, 기술력 입증 평가하기 위한 경쟁자분석과 벤치마킹이 부족하며 수익에 대한 구체적 보완이 필요함 _x000D_⑤경쟁 제품 대비 차별화 요소를 비교적 명확하게 기술하였음. 핵심 차별화 기능인 국가별 검색 알고리즘 최적화 및 확장방안에 대한 구체성은 다소 부족해 보임.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157</v>
      </c>
      <c r="B139" s="2">
        <v>20424289</v>
      </c>
      <c r="C139" s="38" t="str">
        <f>IFERROR(VLOOKUP($B139,대상!$B:$AC,MATCH(C$2,대상!$1:$1,0)-1,FALSE),"")</f>
        <v>지역기반</v>
      </c>
      <c r="D139" s="38" t="str">
        <f>IFERROR(VLOOKUP($B139,대상!$B:$AC,MATCH(D$2,대상!$1:$1,0)-1,FALSE),"")</f>
        <v>서영애</v>
      </c>
      <c r="E139" s="36" t="str">
        <f>IFERROR(VLOOKUP($B139,대상!$B:$AC,MATCH(E$2,대상!$1:$1,0)-1,FALSE),"")</f>
        <v>정보ㆍ통신3</v>
      </c>
      <c r="F139" s="38" t="str">
        <f>IFERROR(VLOOKUP($B139,대상!$B:$AC,MATCH(F$2,대상!$1:$1,0)-1,FALSE),"")</f>
        <v>AI 기반 크리에이터·브랜드 협업 적합도 분석 및 매칭/리포트 서비스</v>
      </c>
      <c r="G139" s="38" t="str">
        <f>IFERROR(VLOOKUP($B139,대상!$B:$AC,MATCH(G$2,대상!$1:$1,0)-1,FALSE),"")</f>
        <v/>
      </c>
      <c r="H139" s="33">
        <f>IFERROR(VLOOKUP($B139,[1]평가!$B:$Z,MATCH(LEFT(H$2,2),[1]평가!$7:$7,0)-1,FALSE),"")</f>
        <v>0</v>
      </c>
      <c r="I139" s="36">
        <f>IFERROR(VLOOKUP($B139,[1]평가!$B:$Z,MATCH(LEFT(I$2,2),[1]평가!$7:$7,0)-1,FALSE),"")</f>
        <v>66</v>
      </c>
      <c r="J139" s="36">
        <f>IFERROR(VLOOKUP($B139,[1]평가!$B:$Z,MATCH(LEFT(J$2,2),[1]평가!$7:$7,0)-1,FALSE),"")</f>
        <v>181</v>
      </c>
      <c r="K139" s="33">
        <f>IFERROR(VLOOKUP($B139,[2]평가!$B:$Z,MATCH(LEFT(K$2,2),[2]평가!$7:$7,0)-1,FALSE),"")</f>
        <v>0</v>
      </c>
      <c r="L139" s="36">
        <f>IFERROR(VLOOKUP($B139,[2]평가!$B:$Z,MATCH(LEFT(L$2,2),[2]평가!$7:$7,0)-1,FALSE),"")</f>
        <v>76</v>
      </c>
      <c r="M139" s="39">
        <f>IFERROR(VLOOKUP($B139,[2]평가!$B:$Z,MATCH(LEFT(M$2,2),[2]평가!$7:$7,0)-1,FALSE),"")</f>
        <v>71</v>
      </c>
      <c r="N139" s="33">
        <f>IFERROR(VLOOKUP($B139,[3]평가!$B:$Z,MATCH(LEFT(N$2,2),[3]평가!$7:$7,0)-1,FALSE),"")</f>
        <v>0</v>
      </c>
      <c r="O139" s="36">
        <f>IFERROR(VLOOKUP($B139,[3]평가!$B:$Z,MATCH(LEFT(O$2,2),[3]평가!$7:$7,0)-1,FALSE),"")</f>
        <v>69</v>
      </c>
      <c r="P139" s="39">
        <f>IFERROR(VLOOKUP($B139,[3]평가!$B:$Z,MATCH(LEFT(P$2,2),[3]평가!$7:$7,0)-1,FALSE),"")</f>
        <v>141</v>
      </c>
      <c r="Q139" s="33">
        <f>IFERROR(VLOOKUP($B139,[4]평가!$B:$Z,MATCH(LEFT(Q$2,2),[4]평가!$7:$7,0)-1,FALSE),"")</f>
        <v>0</v>
      </c>
      <c r="R139" s="36">
        <f>IFERROR(VLOOKUP($B139,[4]평가!$B:$Z,MATCH(LEFT(R$2,2),[4]평가!$7:$7,0)-1,FALSE),"")</f>
        <v>74</v>
      </c>
      <c r="S139" s="39">
        <f>IFERROR(VLOOKUP($B139,[4]평가!$B:$Z,MATCH(LEFT(S$2,2),[4]평가!$7:$7,0)-1,FALSE),"")</f>
        <v>115</v>
      </c>
      <c r="T139" s="33">
        <f>IFERROR(VLOOKUP($B139,[5]평가!$B:$Z,MATCH(LEFT(T$2,2),[5]평가!$7:$7,0)-1,FALSE),"")</f>
        <v>0</v>
      </c>
      <c r="U139" s="36">
        <f>IFERROR(VLOOKUP($B139,[5]평가!$B:$Z,MATCH(LEFT(U$2,2),[5]평가!$7:$7,0)-1,FALSE),"")</f>
        <v>92</v>
      </c>
      <c r="V139" s="39">
        <f>IFERROR(VLOOKUP($B139,[5]평가!$B:$Z,MATCH(LEFT(V$2,2),[5]평가!$7:$7,0)-1,FALSE),"")</f>
        <v>5</v>
      </c>
      <c r="W139" s="33">
        <f>IFERROR(VLOOKUP($B139,대상!$B:$AD,MATCH(W$2,대상!$1:$1,0)-1,FALSE),"")</f>
        <v>0</v>
      </c>
      <c r="X139" s="20">
        <f>IF(ISBLANK(B139),"",T$1-COUNTIF(H139:V139,"회피"))</f>
        <v>5</v>
      </c>
      <c r="Y139" s="21">
        <f>IF($T$1=X139,(SUM(I139,L139,O139,R139,U139)-MIN(I139,L139,O139,R139,U139)-MAX(I139,L139,O139,R139,U139))/($T$1-2),SUM(I139,L139,O139,R139,U139/X139))</f>
        <v>73</v>
      </c>
      <c r="Z139" s="40">
        <f>IFERROR(VLOOKUP($B139,대상!$B:$AD,MATCH(Z$2,대상!$1:$1,0)-1,FALSE),0)</f>
        <v>0</v>
      </c>
      <c r="AA139" s="41">
        <f>IFERROR(IF(W139="면제","100"+Z139,Y139+Z139),"")</f>
        <v>73</v>
      </c>
      <c r="AB139" s="35" t="str">
        <f>IF(OR(W139="면제",N(Y139)=0),"",IF(AA139&lt;60,"과락",""))</f>
        <v/>
      </c>
      <c r="AC139" s="54">
        <f>IF(N(AA139)=0,"",RANK(AA139,AA$3:AA$202))</f>
        <v>132</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①AI기반 유사컨텐츠제작 경쟁서비스와의 차별화 요소를 지속발굴하고 고객확장 및 버티컬 시장 확장위한 마케팅전략 구체화 요망함 _x000D_②poc 진행 등 시장성 검증 중에 있는 등 사업화가 잘 진행중인것으로 보임. 수익성 강화를 위한 수익모델에 대한 검증도 같이 진행되면 좋으며 이에 대한 성과 제시도 병행될 필요 있음 _x000D_③시장진입대상과 수익구조가 비교적 명확하게 제시되었음.
그리고 사업계획의 방향성은 적절한것으로 판단됨.
시장전략의 구체성이 다소 부족하다고 판단됨. _x000D_④AI기반 매칭 리포트 협업 운영 서비스 기획단계이며 특화부분, 기술력 입증 평가하기 위한 경쟁자분석과 벤치마킹이 부족하며 수익에 대한 구체적 보완이 필요함 _x000D_⑤창업 동기와 문제인식은 바교적 명확하게 제시되었음. 목표 매출 달성에 대한 전략 방안이 수립되어 있음.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1</v>
      </c>
      <c r="B140" s="2">
        <v>20423304</v>
      </c>
      <c r="C140" s="38" t="str">
        <f>IFERROR(VLOOKUP($B140,대상!$B:$AC,MATCH(C$2,대상!$1:$1,0)-1,FALSE),"")</f>
        <v>지역기반</v>
      </c>
      <c r="D140" s="38" t="str">
        <f>IFERROR(VLOOKUP($B140,대상!$B:$AC,MATCH(D$2,대상!$1:$1,0)-1,FALSE),"")</f>
        <v>강희준</v>
      </c>
      <c r="E140" s="36" t="str">
        <f>IFERROR(VLOOKUP($B140,대상!$B:$AC,MATCH(E$2,대상!$1:$1,0)-1,FALSE),"")</f>
        <v>정보ㆍ통신3</v>
      </c>
      <c r="F140" s="38" t="str">
        <f>IFERROR(VLOOKUP($B140,대상!$B:$AC,MATCH(F$2,대상!$1:$1,0)-1,FALSE),"")</f>
        <v>[AI 스타일 복제] 기술이 적용된 영상 전문가를 위한  ‘IP자산화’ 및 편집 자동화 엔진</v>
      </c>
      <c r="G140" s="38" t="str">
        <f>IFERROR(VLOOKUP($B140,대상!$B:$AC,MATCH(G$2,대상!$1:$1,0)-1,FALSE),"")</f>
        <v/>
      </c>
      <c r="H140" s="33">
        <f>IFERROR(VLOOKUP($B140,[1]평가!$B:$Z,MATCH(LEFT(H$2,2),[1]평가!$7:$7,0)-1,FALSE),"")</f>
        <v>0</v>
      </c>
      <c r="I140" s="36">
        <f>IFERROR(VLOOKUP($B140,[1]평가!$B:$Z,MATCH(LEFT(I$2,2),[1]평가!$7:$7,0)-1,FALSE),"")</f>
        <v>67</v>
      </c>
      <c r="J140" s="36">
        <f>IFERROR(VLOOKUP($B140,[1]평가!$B:$Z,MATCH(LEFT(J$2,2),[1]평가!$7:$7,0)-1,FALSE),"")</f>
        <v>138</v>
      </c>
      <c r="K140" s="33">
        <f>IFERROR(VLOOKUP($B140,[2]평가!$B:$Z,MATCH(LEFT(K$2,2),[2]평가!$7:$7,0)-1,FALSE),"")</f>
        <v>0</v>
      </c>
      <c r="L140" s="36">
        <f>IFERROR(VLOOKUP($B140,[2]평가!$B:$Z,MATCH(LEFT(L$2,2),[2]평가!$7:$7,0)-1,FALSE),"")</f>
        <v>72</v>
      </c>
      <c r="M140" s="39">
        <f>IFERROR(VLOOKUP($B140,[2]평가!$B:$Z,MATCH(LEFT(M$2,2),[2]평가!$7:$7,0)-1,FALSE),"")</f>
        <v>88</v>
      </c>
      <c r="N140" s="33">
        <f>IFERROR(VLOOKUP($B140,[3]평가!$B:$Z,MATCH(LEFT(N$2,2),[3]평가!$7:$7,0)-1,FALSE),"")</f>
        <v>0</v>
      </c>
      <c r="O140" s="36">
        <f>IFERROR(VLOOKUP($B140,[3]평가!$B:$Z,MATCH(LEFT(O$2,2),[3]평가!$7:$7,0)-1,FALSE),"")</f>
        <v>69</v>
      </c>
      <c r="P140" s="39">
        <f>IFERROR(VLOOKUP($B140,[3]평가!$B:$Z,MATCH(LEFT(P$2,2),[3]평가!$7:$7,0)-1,FALSE),"")</f>
        <v>137</v>
      </c>
      <c r="Q140" s="33">
        <f>IFERROR(VLOOKUP($B140,[4]평가!$B:$Z,MATCH(LEFT(Q$2,2),[4]평가!$7:$7,0)-1,FALSE),"")</f>
        <v>0</v>
      </c>
      <c r="R140" s="36">
        <f>IFERROR(VLOOKUP($B140,[4]평가!$B:$Z,MATCH(LEFT(R$2,2),[4]평가!$7:$7,0)-1,FALSE),"")</f>
        <v>84</v>
      </c>
      <c r="S140" s="39">
        <f>IFERROR(VLOOKUP($B140,[4]평가!$B:$Z,MATCH(LEFT(S$2,2),[4]평가!$7:$7,0)-1,FALSE),"")</f>
        <v>29</v>
      </c>
      <c r="T140" s="33">
        <f>IFERROR(VLOOKUP($B140,[5]평가!$B:$Z,MATCH(LEFT(T$2,2),[5]평가!$7:$7,0)-1,FALSE),"")</f>
        <v>0</v>
      </c>
      <c r="U140" s="36">
        <f>IFERROR(VLOOKUP($B140,[5]평가!$B:$Z,MATCH(LEFT(U$2,2),[5]평가!$7:$7,0)-1,FALSE),"")</f>
        <v>71</v>
      </c>
      <c r="V140" s="39">
        <f>IFERROR(VLOOKUP($B140,[5]평가!$B:$Z,MATCH(LEFT(V$2,2),[5]평가!$7:$7,0)-1,FALSE),"")</f>
        <v>137</v>
      </c>
      <c r="W140" s="33">
        <f>IFERROR(VLOOKUP($B140,대상!$B:$AD,MATCH(W$2,대상!$1:$1,0)-1,FALSE),"")</f>
        <v>0</v>
      </c>
      <c r="X140" s="20">
        <f>IF(ISBLANK(B140),"",T$1-COUNTIF(H140:V140,"회피"))</f>
        <v>5</v>
      </c>
      <c r="Y140" s="21">
        <f>IF($T$1=X140,(SUM(I140,L140,O140,R140,U140)-MIN(I140,L140,O140,R140,U140)-MAX(I140,L140,O140,R140,U140))/($T$1-2),SUM(I140,L140,O140,R140,U140/X140))</f>
        <v>70.666666666666671</v>
      </c>
      <c r="Z140" s="40">
        <f>IFERROR(VLOOKUP($B140,대상!$B:$AD,MATCH(Z$2,대상!$1:$1,0)-1,FALSE),0)</f>
        <v>2</v>
      </c>
      <c r="AA140" s="41">
        <f>IFERROR(IF(W140="면제","100"+Z140,Y140+Z140),"")</f>
        <v>72.666666666666671</v>
      </c>
      <c r="AB140" s="35" t="str">
        <f>IF(OR(W140="면제",N(Y140)=0),"",IF(AA140&lt;60,"과락",""))</f>
        <v/>
      </c>
      <c r="AC140" s="54">
        <f>IF(N(AA140)=0,"",RANK(AA140,AA$3:AA$202))</f>
        <v>138</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①개발관현 구체적 로드맵이 필요하고 초기고객 확보 와 시장진입위한 마케팅 전략 구체화 요망됨. _x000D_②현장 니즈 기반의 아이템 구상이 좋으나, 실제 실현가능성 및 제공서비스에 대한 내용 제시가 다소 부족하여 실현가능여부 및 지속성장성에 대한 판단이 어려움 _x000D_③창업아이템의 개발배경과 목적, 목표시장이 명확함. 
사업추진계획의 완성도가 양호함. 
그리고 사업계획의 방향성은 적절한것으로 판단됨.
다만, 외부자원 활용계획은 아직 다소 미진한것으로 판단됨. _x000D_④대표자역량과 기술력, 사업경혐으로 인프라가 구축되어 실현가능하지만 BM과 생존력측면의 대기업, 빅테크 글로벌기업들과 경쟁을 피하기 위한 틈새전략이 필요함 _x000D_⑤창업동기와 문제인식은 비교적 명확하게 제시 되었음. 다만 시장 규모에 대한 검증자료가 다소 부족함.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8</v>
      </c>
      <c r="B141" s="2">
        <v>20424365</v>
      </c>
      <c r="C141" s="38" t="str">
        <f>IFERROR(VLOOKUP($B141,대상!$B:$AC,MATCH(C$2,대상!$1:$1,0)-1,FALSE),"")</f>
        <v>지역기반</v>
      </c>
      <c r="D141" s="38" t="str">
        <f>IFERROR(VLOOKUP($B141,대상!$B:$AC,MATCH(D$2,대상!$1:$1,0)-1,FALSE),"")</f>
        <v>김동영</v>
      </c>
      <c r="E141" s="36" t="str">
        <f>IFERROR(VLOOKUP($B141,대상!$B:$AC,MATCH(E$2,대상!$1:$1,0)-1,FALSE),"")</f>
        <v>정보ㆍ통신3</v>
      </c>
      <c r="F141" s="38" t="str">
        <f>IFERROR(VLOOKUP($B141,대상!$B:$AC,MATCH(F$2,대상!$1:$1,0)-1,FALSE),"")</f>
        <v>실시간 면접관 리스크 차단 및 면접자 평가 AI 인터뷰 코파일럿, Castee</v>
      </c>
      <c r="G141" s="38" t="str">
        <f>IFERROR(VLOOKUP($B141,대상!$B:$AC,MATCH(G$2,대상!$1:$1,0)-1,FALSE),"")</f>
        <v/>
      </c>
      <c r="H141" s="33">
        <f>IFERROR(VLOOKUP($B141,[1]평가!$B:$Z,MATCH(LEFT(H$2,2),[1]평가!$7:$7,0)-1,FALSE),"")</f>
        <v>0</v>
      </c>
      <c r="I141" s="36">
        <f>IFERROR(VLOOKUP($B141,[1]평가!$B:$Z,MATCH(LEFT(I$2,2),[1]평가!$7:$7,0)-1,FALSE),"")</f>
        <v>73</v>
      </c>
      <c r="J141" s="36">
        <f>IFERROR(VLOOKUP($B141,[1]평가!$B:$Z,MATCH(LEFT(J$2,2),[1]평가!$7:$7,0)-1,FALSE),"")</f>
        <v>70</v>
      </c>
      <c r="K141" s="33">
        <f>IFERROR(VLOOKUP($B141,[2]평가!$B:$Z,MATCH(LEFT(K$2,2),[2]평가!$7:$7,0)-1,FALSE),"")</f>
        <v>0</v>
      </c>
      <c r="L141" s="36">
        <f>IFERROR(VLOOKUP($B141,[2]평가!$B:$Z,MATCH(LEFT(L$2,2),[2]평가!$7:$7,0)-1,FALSE),"")</f>
        <v>63</v>
      </c>
      <c r="M141" s="39">
        <f>IFERROR(VLOOKUP($B141,[2]평가!$B:$Z,MATCH(LEFT(M$2,2),[2]평가!$7:$7,0)-1,FALSE),"")</f>
        <v>182</v>
      </c>
      <c r="N141" s="33">
        <f>IFERROR(VLOOKUP($B141,[3]평가!$B:$Z,MATCH(LEFT(N$2,2),[3]평가!$7:$7,0)-1,FALSE),"")</f>
        <v>0</v>
      </c>
      <c r="O141" s="36">
        <f>IFERROR(VLOOKUP($B141,[3]평가!$B:$Z,MATCH(LEFT(O$2,2),[3]평가!$7:$7,0)-1,FALSE),"")</f>
        <v>84</v>
      </c>
      <c r="P141" s="39">
        <f>IFERROR(VLOOKUP($B141,[3]평가!$B:$Z,MATCH(LEFT(P$2,2),[3]평가!$7:$7,0)-1,FALSE),"")</f>
        <v>43</v>
      </c>
      <c r="Q141" s="33">
        <f>IFERROR(VLOOKUP($B141,[4]평가!$B:$Z,MATCH(LEFT(Q$2,2),[4]평가!$7:$7,0)-1,FALSE),"")</f>
        <v>0</v>
      </c>
      <c r="R141" s="36">
        <f>IFERROR(VLOOKUP($B141,[4]평가!$B:$Z,MATCH(LEFT(R$2,2),[4]평가!$7:$7,0)-1,FALSE),"")</f>
        <v>76</v>
      </c>
      <c r="S141" s="39">
        <f>IFERROR(VLOOKUP($B141,[4]평가!$B:$Z,MATCH(LEFT(S$2,2),[4]평가!$7:$7,0)-1,FALSE),"")</f>
        <v>101</v>
      </c>
      <c r="T141" s="33">
        <f>IFERROR(VLOOKUP($B141,[5]평가!$B:$Z,MATCH(LEFT(T$2,2),[5]평가!$7:$7,0)-1,FALSE),"")</f>
        <v>0</v>
      </c>
      <c r="U141" s="36">
        <f>IFERROR(VLOOKUP($B141,[5]평가!$B:$Z,MATCH(LEFT(U$2,2),[5]평가!$7:$7,0)-1,FALSE),"")</f>
        <v>69</v>
      </c>
      <c r="V141" s="39">
        <f>IFERROR(VLOOKUP($B141,[5]평가!$B:$Z,MATCH(LEFT(V$2,2),[5]평가!$7:$7,0)-1,FALSE),"")</f>
        <v>165</v>
      </c>
      <c r="W141" s="33">
        <f>IFERROR(VLOOKUP($B141,대상!$B:$AD,MATCH(W$2,대상!$1:$1,0)-1,FALSE),"")</f>
        <v>0</v>
      </c>
      <c r="X141" s="20">
        <f>IF(ISBLANK(B141),"",T$1-COUNTIF(H141:V141,"회피"))</f>
        <v>5</v>
      </c>
      <c r="Y141" s="21">
        <f>IF($T$1=X141,(SUM(I141,L141,O141,R141,U141)-MIN(I141,L141,O141,R141,U141)-MAX(I141,L141,O141,R141,U141))/($T$1-2),SUM(I141,L141,O141,R141,U141/X141))</f>
        <v>72.666666666666671</v>
      </c>
      <c r="Z141" s="40">
        <f>IFERROR(VLOOKUP($B141,대상!$B:$AD,MATCH(Z$2,대상!$1:$1,0)-1,FALSE),0)</f>
        <v>0</v>
      </c>
      <c r="AA141" s="41">
        <f>IFERROR(IF(W141="면제","100"+Z141,Y141+Z141),"")</f>
        <v>72.666666666666671</v>
      </c>
      <c r="AB141" s="35" t="str">
        <f>IF(OR(W141="면제",N(Y141)=0),"",IF(AA141&lt;60,"과락",""))</f>
        <v/>
      </c>
      <c r="AC141" s="54">
        <f>IF(N(AA141)=0,"",RANK(AA141,AA$3:AA$202))</f>
        <v>138</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①시장의 니즈를 반영한 서비스제공 방향설정이 필요하고 이에따른 개발관현 구체적 로드맵이 수립필요 _x000D_②수익모델이 다각화 될 필요가 있으며, 시장성 검증을 위한 레퍼런스 확보 필요 _x000D_③시장진입대상과 수익구조가 비교적 명확하게 제시되었음.
다만, 외부자원 활용계획은 아직 다소 미진한것으로 판단됨.
전반적인 사업방향은 적절해보임. _x000D_④대표자와 기술자의 역량은 높으나 시장에서 현존하는 면접관 경쟁력, 경쟁자분석이 부족하며 대기업은 자체 면접관 시스템들을 구축하여 활용하기에 중소기업들을 대상으로 더욱 저렴한 경제성을 확보하여 시장진입이 필요해 보임, 수익 및 재무계획이 부족함 _x000D_⑤대표자의 관련 경험과 전문성은 일정 부분 확인되나 시장 진입 전략의 구체성은 다소 부족해 보임.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82</v>
      </c>
      <c r="B142" s="2">
        <v>20425532</v>
      </c>
      <c r="C142" s="38" t="str">
        <f>IFERROR(VLOOKUP($B142,대상!$B:$AC,MATCH(C$2,대상!$1:$1,0)-1,FALSE),"")</f>
        <v>지역기반</v>
      </c>
      <c r="D142" s="38" t="str">
        <f>IFERROR(VLOOKUP($B142,대상!$B:$AC,MATCH(D$2,대상!$1:$1,0)-1,FALSE),"")</f>
        <v>길주영</v>
      </c>
      <c r="E142" s="36" t="str">
        <f>IFERROR(VLOOKUP($B142,대상!$B:$AC,MATCH(E$2,대상!$1:$1,0)-1,FALSE),"")</f>
        <v>정보ㆍ통신3</v>
      </c>
      <c r="F142" s="38" t="str">
        <f>IFERROR(VLOOKUP($B142,대상!$B:$AC,MATCH(F$2,대상!$1:$1,0)-1,FALSE),"")</f>
        <v>역사 콘텐츠 기반 모바일 턴제 전략 시뮬레이션 게임 서비스</v>
      </c>
      <c r="G142" s="38" t="str">
        <f>IFERROR(VLOOKUP($B142,대상!$B:$AC,MATCH(G$2,대상!$1:$1,0)-1,FALSE),"")</f>
        <v/>
      </c>
      <c r="H142" s="33">
        <f>IFERROR(VLOOKUP($B142,[1]평가!$B:$Z,MATCH(LEFT(H$2,2),[1]평가!$7:$7,0)-1,FALSE),"")</f>
        <v>0</v>
      </c>
      <c r="I142" s="36">
        <f>IFERROR(VLOOKUP($B142,[1]평가!$B:$Z,MATCH(LEFT(I$2,2),[1]평가!$7:$7,0)-1,FALSE),"")</f>
        <v>73</v>
      </c>
      <c r="J142" s="36">
        <f>IFERROR(VLOOKUP($B142,[1]평가!$B:$Z,MATCH(LEFT(J$2,2),[1]평가!$7:$7,0)-1,FALSE),"")</f>
        <v>70</v>
      </c>
      <c r="K142" s="33">
        <f>IFERROR(VLOOKUP($B142,[2]평가!$B:$Z,MATCH(LEFT(K$2,2),[2]평가!$7:$7,0)-1,FALSE),"")</f>
        <v>0</v>
      </c>
      <c r="L142" s="36">
        <f>IFERROR(VLOOKUP($B142,[2]평가!$B:$Z,MATCH(LEFT(L$2,2),[2]평가!$7:$7,0)-1,FALSE),"")</f>
        <v>68</v>
      </c>
      <c r="M142" s="39">
        <f>IFERROR(VLOOKUP($B142,[2]평가!$B:$Z,MATCH(LEFT(M$2,2),[2]평가!$7:$7,0)-1,FALSE),"")</f>
        <v>146</v>
      </c>
      <c r="N142" s="33">
        <f>IFERROR(VLOOKUP($B142,[3]평가!$B:$Z,MATCH(LEFT(N$2,2),[3]평가!$7:$7,0)-1,FALSE),"")</f>
        <v>0</v>
      </c>
      <c r="O142" s="36">
        <f>IFERROR(VLOOKUP($B142,[3]평가!$B:$Z,MATCH(LEFT(O$2,2),[3]평가!$7:$7,0)-1,FALSE),"")</f>
        <v>79</v>
      </c>
      <c r="P142" s="39">
        <f>IFERROR(VLOOKUP($B142,[3]평가!$B:$Z,MATCH(LEFT(P$2,2),[3]평가!$7:$7,0)-1,FALSE),"")</f>
        <v>61</v>
      </c>
      <c r="Q142" s="33">
        <f>IFERROR(VLOOKUP($B142,[4]평가!$B:$Z,MATCH(LEFT(Q$2,2),[4]평가!$7:$7,0)-1,FALSE),"")</f>
        <v>0</v>
      </c>
      <c r="R142" s="36">
        <f>IFERROR(VLOOKUP($B142,[4]평가!$B:$Z,MATCH(LEFT(R$2,2),[4]평가!$7:$7,0)-1,FALSE),"")</f>
        <v>77</v>
      </c>
      <c r="S142" s="39">
        <f>IFERROR(VLOOKUP($B142,[4]평가!$B:$Z,MATCH(LEFT(S$2,2),[4]평가!$7:$7,0)-1,FALSE),"")</f>
        <v>96</v>
      </c>
      <c r="T142" s="33">
        <f>IFERROR(VLOOKUP($B142,[5]평가!$B:$Z,MATCH(LEFT(T$2,2),[5]평가!$7:$7,0)-1,FALSE),"")</f>
        <v>0</v>
      </c>
      <c r="U142" s="36">
        <f>IFERROR(VLOOKUP($B142,[5]평가!$B:$Z,MATCH(LEFT(U$2,2),[5]평가!$7:$7,0)-1,FALSE),"")</f>
        <v>65</v>
      </c>
      <c r="V142" s="39">
        <f>IFERROR(VLOOKUP($B142,[5]평가!$B:$Z,MATCH(LEFT(V$2,2),[5]평가!$7:$7,0)-1,FALSE),"")</f>
        <v>193</v>
      </c>
      <c r="W142" s="33">
        <f>IFERROR(VLOOKUP($B142,대상!$B:$AD,MATCH(W$2,대상!$1:$1,0)-1,FALSE),"")</f>
        <v>0</v>
      </c>
      <c r="X142" s="20">
        <f>IF(ISBLANK(B142),"",T$1-COUNTIF(H142:V142,"회피"))</f>
        <v>5</v>
      </c>
      <c r="Y142" s="21">
        <f>IF($T$1=X142,(SUM(I142,L142,O142,R142,U142)-MIN(I142,L142,O142,R142,U142)-MAX(I142,L142,O142,R142,U142))/($T$1-2),SUM(I142,L142,O142,R142,U142/X142))</f>
        <v>72.666666666666671</v>
      </c>
      <c r="Z142" s="40">
        <f>IFERROR(VLOOKUP($B142,대상!$B:$AD,MATCH(Z$2,대상!$1:$1,0)-1,FALSE),0)</f>
        <v>0</v>
      </c>
      <c r="AA142" s="41">
        <f>IFERROR(IF(W142="면제","100"+Z142,Y142+Z142),"")</f>
        <v>72.666666666666671</v>
      </c>
      <c r="AB142" s="35" t="str">
        <f>IF(OR(W142="면제",N(Y142)=0),"",IF(AA142&lt;60,"과락",""))</f>
        <v/>
      </c>
      <c r="AC142" s="54">
        <f>IF(N(AA142)=0,"",RANK(AA142,AA$3:AA$202))</f>
        <v>138</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①게임기획에 대한 객관적 경쟁력왁보와 시장수용성 및 시장의 변화를 반영할 수있는 근거데이터 기반의 분헉 추가요망함. _x000D_②아이템 구체화 방안 및 실현가능성에 대한 내용이 다소 부족함. 핀로개척을 통한 시장확보 전략 부분도 구체화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_x000D_④한국사 배경의 모바일 턴제 전략 시뮬레이션 게임 기획단계이며 특화부분, 기술력 입증 평가하기 위한 경쟁자분석과 벤치마킹이 없음 수익에 대한 구체적 보완이 필요함 _x000D_⑤창업 동기와 문제인식은 비교적 명확하게 제시되었음. 다만 경쟁사 분석 및 수익화 방안에 대한 내용이 다소 구체성이 부족해 보임.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171</v>
      </c>
      <c r="B143" s="2">
        <v>20431207</v>
      </c>
      <c r="C143" s="38" t="str">
        <f>IFERROR(VLOOKUP($B143,대상!$B:$AC,MATCH(C$2,대상!$1:$1,0)-1,FALSE),"")</f>
        <v>지역기반</v>
      </c>
      <c r="D143" s="38" t="str">
        <f>IFERROR(VLOOKUP($B143,대상!$B:$AC,MATCH(D$2,대상!$1:$1,0)-1,FALSE),"")</f>
        <v>김운성</v>
      </c>
      <c r="E143" s="36" t="str">
        <f>IFERROR(VLOOKUP($B143,대상!$B:$AC,MATCH(E$2,대상!$1:$1,0)-1,FALSE),"")</f>
        <v>정보ㆍ통신3</v>
      </c>
      <c r="F143" s="38" t="str">
        <f>IFERROR(VLOOKUP($B143,대상!$B:$AC,MATCH(F$2,대상!$1:$1,0)-1,FALSE),"")</f>
        <v>QR 주문기반 POS 연동형 외식매장 AI시스템 ‘Xorder’</v>
      </c>
      <c r="G143" s="38" t="str">
        <f>IFERROR(VLOOKUP($B143,대상!$B:$AC,MATCH(G$2,대상!$1:$1,0)-1,FALSE),"")</f>
        <v/>
      </c>
      <c r="H143" s="33">
        <f>IFERROR(VLOOKUP($B143,[1]평가!$B:$Z,MATCH(LEFT(H$2,2),[1]평가!$7:$7,0)-1,FALSE),"")</f>
        <v>0</v>
      </c>
      <c r="I143" s="36">
        <f>IFERROR(VLOOKUP($B143,[1]평가!$B:$Z,MATCH(LEFT(I$2,2),[1]평가!$7:$7,0)-1,FALSE),"")</f>
        <v>67</v>
      </c>
      <c r="J143" s="36">
        <f>IFERROR(VLOOKUP($B143,[1]평가!$B:$Z,MATCH(LEFT(J$2,2),[1]평가!$7:$7,0)-1,FALSE),"")</f>
        <v>166</v>
      </c>
      <c r="K143" s="33">
        <f>IFERROR(VLOOKUP($B143,[2]평가!$B:$Z,MATCH(LEFT(K$2,2),[2]평가!$7:$7,0)-1,FALSE),"")</f>
        <v>0</v>
      </c>
      <c r="L143" s="36">
        <f>IFERROR(VLOOKUP($B143,[2]평가!$B:$Z,MATCH(LEFT(L$2,2),[2]평가!$7:$7,0)-1,FALSE),"")</f>
        <v>72</v>
      </c>
      <c r="M143" s="39">
        <f>IFERROR(VLOOKUP($B143,[2]평가!$B:$Z,MATCH(LEFT(M$2,2),[2]평가!$7:$7,0)-1,FALSE),"")</f>
        <v>102</v>
      </c>
      <c r="N143" s="33">
        <f>IFERROR(VLOOKUP($B143,[3]평가!$B:$Z,MATCH(LEFT(N$2,2),[3]평가!$7:$7,0)-1,FALSE),"")</f>
        <v>0</v>
      </c>
      <c r="O143" s="36">
        <f>IFERROR(VLOOKUP($B143,[3]평가!$B:$Z,MATCH(LEFT(O$2,2),[3]평가!$7:$7,0)-1,FALSE),"")</f>
        <v>65</v>
      </c>
      <c r="P143" s="39">
        <f>IFERROR(VLOOKUP($B143,[3]평가!$B:$Z,MATCH(LEFT(P$2,2),[3]평가!$7:$7,0)-1,FALSE),"")</f>
        <v>198</v>
      </c>
      <c r="Q143" s="33">
        <f>IFERROR(VLOOKUP($B143,[4]평가!$B:$Z,MATCH(LEFT(Q$2,2),[4]평가!$7:$7,0)-1,FALSE),"")</f>
        <v>0</v>
      </c>
      <c r="R143" s="36">
        <f>IFERROR(VLOOKUP($B143,[4]평가!$B:$Z,MATCH(LEFT(R$2,2),[4]평가!$7:$7,0)-1,FALSE),"")</f>
        <v>79</v>
      </c>
      <c r="S143" s="39">
        <f>IFERROR(VLOOKUP($B143,[4]평가!$B:$Z,MATCH(LEFT(S$2,2),[4]평가!$7:$7,0)-1,FALSE),"")</f>
        <v>72</v>
      </c>
      <c r="T143" s="33">
        <f>IFERROR(VLOOKUP($B143,[5]평가!$B:$Z,MATCH(LEFT(T$2,2),[5]평가!$7:$7,0)-1,FALSE),"")</f>
        <v>0</v>
      </c>
      <c r="U143" s="36">
        <f>IFERROR(VLOOKUP($B143,[5]평가!$B:$Z,MATCH(LEFT(U$2,2),[5]평가!$7:$7,0)-1,FALSE),"")</f>
        <v>80</v>
      </c>
      <c r="V143" s="39">
        <f>IFERROR(VLOOKUP($B143,[5]평가!$B:$Z,MATCH(LEFT(V$2,2),[5]평가!$7:$7,0)-1,FALSE),"")</f>
        <v>57</v>
      </c>
      <c r="W143" s="33">
        <f>IFERROR(VLOOKUP($B143,대상!$B:$AD,MATCH(W$2,대상!$1:$1,0)-1,FALSE),"")</f>
        <v>0</v>
      </c>
      <c r="X143" s="20">
        <f>IF(ISBLANK(B143),"",T$1-COUNTIF(H143:V143,"회피"))</f>
        <v>5</v>
      </c>
      <c r="Y143" s="21">
        <f>IF($T$1=X143,(SUM(I143,L143,O143,R143,U143)-MIN(I143,L143,O143,R143,U143)-MAX(I143,L143,O143,R143,U143))/($T$1-2),SUM(I143,L143,O143,R143,U143/X143))</f>
        <v>72.666666666666671</v>
      </c>
      <c r="Z143" s="40">
        <f>IFERROR(VLOOKUP($B143,대상!$B:$AD,MATCH(Z$2,대상!$1:$1,0)-1,FALSE),0)</f>
        <v>0</v>
      </c>
      <c r="AA143" s="41">
        <f>IFERROR(IF(W143="면제","100"+Z143,Y143+Z143),"")</f>
        <v>72.666666666666671</v>
      </c>
      <c r="AB143" s="35" t="str">
        <f>IF(OR(W143="면제",N(Y143)=0),"",IF(AA143&lt;60,"과락",""))</f>
        <v/>
      </c>
      <c r="AC143" s="54">
        <f>IF(N(AA143)=0,"",RANK(AA143,AA$3:AA$202))</f>
        <v>138</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①시장의 변화하는 니즈와 수용성을 지속적으로 서비스 개발 로드맵에 반영해주기바람.  _x000D_②사업화 가능성 판단을 위한 단게별 시장진입 방안을 보다 구체적으로 제시 필요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_x000D_④AI, OCR기반 POS 시스템 기획단계이며 특화부분, 기술력 입증 평가하기 위한 경쟁자분석과 벤치마킹이 부족하며 수익에 대한 구체적 보완이 필요함 _x000D_⑤창업아이템에 대한 시장진입과 수익방안이 비교적 명확하게 제시되었음. 다만 보유 기술에 개선방안은 가지고 있으나 차별성에 대한 구체성은 다소 부족해 보임.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201</v>
      </c>
      <c r="B144" s="2">
        <v>20416852</v>
      </c>
      <c r="C144" s="38" t="str">
        <f>IFERROR(VLOOKUP($B144,대상!$B:$AC,MATCH(C$2,대상!$1:$1,0)-1,FALSE),"")</f>
        <v>지역기반</v>
      </c>
      <c r="D144" s="38" t="str">
        <f>IFERROR(VLOOKUP($B144,대상!$B:$AC,MATCH(D$2,대상!$1:$1,0)-1,FALSE),"")</f>
        <v>주진수</v>
      </c>
      <c r="E144" s="36" t="str">
        <f>IFERROR(VLOOKUP($B144,대상!$B:$AC,MATCH(E$2,대상!$1:$1,0)-1,FALSE),"")</f>
        <v>정보ㆍ통신3</v>
      </c>
      <c r="F144" s="38" t="str">
        <f>IFERROR(VLOOKUP($B144,대상!$B:$AC,MATCH(F$2,대상!$1:$1,0)-1,FALSE),"")</f>
        <v>신규 아날로그 필름 제조 및 AI 플랫폼 구축 사업</v>
      </c>
      <c r="G144" s="38" t="str">
        <f>IFERROR(VLOOKUP($B144,대상!$B:$AC,MATCH(G$2,대상!$1:$1,0)-1,FALSE),"")</f>
        <v/>
      </c>
      <c r="H144" s="33">
        <f>IFERROR(VLOOKUP($B144,[1]평가!$B:$Z,MATCH(LEFT(H$2,2),[1]평가!$7:$7,0)-1,FALSE),"")</f>
        <v>0</v>
      </c>
      <c r="I144" s="36">
        <f>IFERROR(VLOOKUP($B144,[1]평가!$B:$Z,MATCH(LEFT(I$2,2),[1]평가!$7:$7,0)-1,FALSE),"")</f>
        <v>73</v>
      </c>
      <c r="J144" s="36">
        <f>IFERROR(VLOOKUP($B144,[1]평가!$B:$Z,MATCH(LEFT(J$2,2),[1]평가!$7:$7,0)-1,FALSE),"")</f>
        <v>70</v>
      </c>
      <c r="K144" s="33">
        <f>IFERROR(VLOOKUP($B144,[2]평가!$B:$Z,MATCH(LEFT(K$2,2),[2]평가!$7:$7,0)-1,FALSE),"")</f>
        <v>0</v>
      </c>
      <c r="L144" s="36">
        <f>IFERROR(VLOOKUP($B144,[2]평가!$B:$Z,MATCH(LEFT(L$2,2),[2]평가!$7:$7,0)-1,FALSE),"")</f>
        <v>68</v>
      </c>
      <c r="M144" s="39">
        <f>IFERROR(VLOOKUP($B144,[2]평가!$B:$Z,MATCH(LEFT(M$2,2),[2]평가!$7:$7,0)-1,FALSE),"")</f>
        <v>146</v>
      </c>
      <c r="N144" s="33">
        <f>IFERROR(VLOOKUP($B144,[3]평가!$B:$Z,MATCH(LEFT(N$2,2),[3]평가!$7:$7,0)-1,FALSE),"")</f>
        <v>0</v>
      </c>
      <c r="O144" s="36">
        <f>IFERROR(VLOOKUP($B144,[3]평가!$B:$Z,MATCH(LEFT(O$2,2),[3]평가!$7:$7,0)-1,FALSE),"")</f>
        <v>84</v>
      </c>
      <c r="P144" s="39">
        <f>IFERROR(VLOOKUP($B144,[3]평가!$B:$Z,MATCH(LEFT(P$2,2),[3]평가!$7:$7,0)-1,FALSE),"")</f>
        <v>43</v>
      </c>
      <c r="Q144" s="33">
        <f>IFERROR(VLOOKUP($B144,[4]평가!$B:$Z,MATCH(LEFT(Q$2,2),[4]평가!$7:$7,0)-1,FALSE),"")</f>
        <v>0</v>
      </c>
      <c r="R144" s="36">
        <f>IFERROR(VLOOKUP($B144,[4]평가!$B:$Z,MATCH(LEFT(R$2,2),[4]평가!$7:$7,0)-1,FALSE),"")</f>
        <v>66</v>
      </c>
      <c r="S144" s="39">
        <f>IFERROR(VLOOKUP($B144,[4]평가!$B:$Z,MATCH(LEFT(S$2,2),[4]평가!$7:$7,0)-1,FALSE),"")</f>
        <v>167</v>
      </c>
      <c r="T144" s="33">
        <f>IFERROR(VLOOKUP($B144,[5]평가!$B:$Z,MATCH(LEFT(T$2,2),[5]평가!$7:$7,0)-1,FALSE),"")</f>
        <v>0</v>
      </c>
      <c r="U144" s="36">
        <f>IFERROR(VLOOKUP($B144,[5]평가!$B:$Z,MATCH(LEFT(U$2,2),[5]평가!$7:$7,0)-1,FALSE),"")</f>
        <v>77</v>
      </c>
      <c r="V144" s="39">
        <f>IFERROR(VLOOKUP($B144,[5]평가!$B:$Z,MATCH(LEFT(V$2,2),[5]평가!$7:$7,0)-1,FALSE),"")</f>
        <v>93</v>
      </c>
      <c r="W144" s="33">
        <f>IFERROR(VLOOKUP($B144,대상!$B:$AD,MATCH(W$2,대상!$1:$1,0)-1,FALSE),"")</f>
        <v>0</v>
      </c>
      <c r="X144" s="20">
        <f>IF(ISBLANK(B144),"",T$1-COUNTIF(H144:V144,"회피"))</f>
        <v>5</v>
      </c>
      <c r="Y144" s="21">
        <f>IF($T$1=X144,(SUM(I144,L144,O144,R144,U144)-MIN(I144,L144,O144,R144,U144)-MAX(I144,L144,O144,R144,U144))/($T$1-2),SUM(I144,L144,O144,R144,U144/X144))</f>
        <v>72.666666666666671</v>
      </c>
      <c r="Z144" s="40">
        <f>IFERROR(VLOOKUP($B144,대상!$B:$AD,MATCH(Z$2,대상!$1:$1,0)-1,FALSE),0)</f>
        <v>0</v>
      </c>
      <c r="AA144" s="41">
        <f>IFERROR(IF(W144="면제","100"+Z144,Y144+Z144),"")</f>
        <v>72.666666666666671</v>
      </c>
      <c r="AB144" s="35" t="str">
        <f>IF(OR(W144="면제",N(Y144)=0),"",IF(AA144&lt;60,"과락",""))</f>
        <v/>
      </c>
      <c r="AC144" s="54">
        <f>IF(N(AA144)=0,"",RANK(AA144,AA$3:AA$202))</f>
        <v>138</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①시장의 수요와 현장 니즈의 변화를 반영한 초기고객 및 시장진입전략 구체화 필요함. _x000D_②창업아이템에 대한 고도화 방안과 계획에 대해 보다 구체적으로 제시할 필요가 있으며 매출 계획 수립 및 근거치 마련도 추가되면 좋을 것임 _x000D_③명확한 목표 시장과 수익 구조를 갖추고 있어, 사업의 실질적인 수익 창출 가능성이 높게 평가됨. 사업 계획의 흐름과 방향성이 논리적으로 설계되어 있어 안정적인 사업 추진 기반을 확보하였음. 다만, 시장 내 유사 경쟁사들에 대한 구체적 분석을 통해 본 사업만의 독보적인 차별성을 보강할 필요가 있음. _x000D_④기획단계이며 특화부분, 기술력 입증 평가하기 위한 경쟁자분석과 벤치마킹이 부족하며 수익에 대한 구체적 보완이 필요함 _x000D_⑤창업 아이템의 개발 배경과 목적이 비교적 구체적으로 제시되어 있음. 다만 사업화를 위한 제작 부터 관리까지 추진하기에는 내부 역량과 차별화 계획은 다소 부족해 보임.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51</v>
      </c>
      <c r="B145" s="2">
        <v>20423383</v>
      </c>
      <c r="C145" s="38" t="str">
        <f>IFERROR(VLOOKUP($B145,대상!$B:$AC,MATCH(C$2,대상!$1:$1,0)-1,FALSE),"")</f>
        <v>지역기반</v>
      </c>
      <c r="D145" s="38" t="str">
        <f>IFERROR(VLOOKUP($B145,대상!$B:$AC,MATCH(D$2,대상!$1:$1,0)-1,FALSE),"")</f>
        <v>김태경</v>
      </c>
      <c r="E145" s="36" t="str">
        <f>IFERROR(VLOOKUP($B145,대상!$B:$AC,MATCH(E$2,대상!$1:$1,0)-1,FALSE),"")</f>
        <v>정보ㆍ통신3</v>
      </c>
      <c r="F145" s="38" t="str">
        <f>IFERROR(VLOOKUP($B145,대상!$B:$AC,MATCH(F$2,대상!$1:$1,0)-1,FALSE),"")</f>
        <v>일인칭(1st Person)- 고통의 원인을 이해하고 관점을 전환하는 멘탈케어 서비스</v>
      </c>
      <c r="G145" s="38" t="str">
        <f>IFERROR(VLOOKUP($B145,대상!$B:$AC,MATCH(G$2,대상!$1:$1,0)-1,FALSE),"")</f>
        <v/>
      </c>
      <c r="H145" s="33">
        <f>IFERROR(VLOOKUP($B145,[1]평가!$B:$Z,MATCH(LEFT(H$2,2),[1]평가!$7:$7,0)-1,FALSE),"")</f>
        <v>0</v>
      </c>
      <c r="I145" s="36">
        <f>IFERROR(VLOOKUP($B145,[1]평가!$B:$Z,MATCH(LEFT(I$2,2),[1]평가!$7:$7,0)-1,FALSE),"")</f>
        <v>67</v>
      </c>
      <c r="J145" s="36">
        <f>IFERROR(VLOOKUP($B145,[1]평가!$B:$Z,MATCH(LEFT(J$2,2),[1]평가!$7:$7,0)-1,FALSE),"")</f>
        <v>166</v>
      </c>
      <c r="K145" s="33">
        <f>IFERROR(VLOOKUP($B145,[2]평가!$B:$Z,MATCH(LEFT(K$2,2),[2]평가!$7:$7,0)-1,FALSE),"")</f>
        <v>0</v>
      </c>
      <c r="L145" s="36">
        <f>IFERROR(VLOOKUP($B145,[2]평가!$B:$Z,MATCH(LEFT(L$2,2),[2]평가!$7:$7,0)-1,FALSE),"")</f>
        <v>77</v>
      </c>
      <c r="M145" s="39">
        <f>IFERROR(VLOOKUP($B145,[2]평가!$B:$Z,MATCH(LEFT(M$2,2),[2]평가!$7:$7,0)-1,FALSE),"")</f>
        <v>69</v>
      </c>
      <c r="N145" s="33">
        <f>IFERROR(VLOOKUP($B145,[3]평가!$B:$Z,MATCH(LEFT(N$2,2),[3]평가!$7:$7,0)-1,FALSE),"")</f>
        <v>0</v>
      </c>
      <c r="O145" s="36">
        <f>IFERROR(VLOOKUP($B145,[3]평가!$B:$Z,MATCH(LEFT(O$2,2),[3]평가!$7:$7,0)-1,FALSE),"")</f>
        <v>79</v>
      </c>
      <c r="P145" s="39">
        <f>IFERROR(VLOOKUP($B145,[3]평가!$B:$Z,MATCH(LEFT(P$2,2),[3]평가!$7:$7,0)-1,FALSE),"")</f>
        <v>61</v>
      </c>
      <c r="Q145" s="33">
        <f>IFERROR(VLOOKUP($B145,[4]평가!$B:$Z,MATCH(LEFT(Q$2,2),[4]평가!$7:$7,0)-1,FALSE),"")</f>
        <v>0</v>
      </c>
      <c r="R145" s="36">
        <f>IFERROR(VLOOKUP($B145,[4]평가!$B:$Z,MATCH(LEFT(R$2,2),[4]평가!$7:$7,0)-1,FALSE),"")</f>
        <v>72</v>
      </c>
      <c r="S145" s="39">
        <f>IFERROR(VLOOKUP($B145,[4]평가!$B:$Z,MATCH(LEFT(S$2,2),[4]평가!$7:$7,0)-1,FALSE),"")</f>
        <v>132</v>
      </c>
      <c r="T145" s="33">
        <f>IFERROR(VLOOKUP($B145,[5]평가!$B:$Z,MATCH(LEFT(T$2,2),[5]평가!$7:$7,0)-1,FALSE),"")</f>
        <v>0</v>
      </c>
      <c r="U145" s="36">
        <f>IFERROR(VLOOKUP($B145,[5]평가!$B:$Z,MATCH(LEFT(U$2,2),[5]평가!$7:$7,0)-1,FALSE),"")</f>
        <v>68</v>
      </c>
      <c r="V145" s="39">
        <f>IFERROR(VLOOKUP($B145,[5]평가!$B:$Z,MATCH(LEFT(V$2,2),[5]평가!$7:$7,0)-1,FALSE),"")</f>
        <v>173</v>
      </c>
      <c r="W145" s="33">
        <f>IFERROR(VLOOKUP($B145,대상!$B:$AD,MATCH(W$2,대상!$1:$1,0)-1,FALSE),"")</f>
        <v>0</v>
      </c>
      <c r="X145" s="20">
        <f>IF(ISBLANK(B145),"",T$1-COUNTIF(H145:V145,"회피"))</f>
        <v>5</v>
      </c>
      <c r="Y145" s="21">
        <f>IF($T$1=X145,(SUM(I145,L145,O145,R145,U145)-MIN(I145,L145,O145,R145,U145)-MAX(I145,L145,O145,R145,U145))/($T$1-2),SUM(I145,L145,O145,R145,U145/X145))</f>
        <v>72.333333333333329</v>
      </c>
      <c r="Z145" s="40">
        <f>IFERROR(VLOOKUP($B145,대상!$B:$AD,MATCH(Z$2,대상!$1:$1,0)-1,FALSE),0)</f>
        <v>0</v>
      </c>
      <c r="AA145" s="41">
        <f>IFERROR(IF(W145="면제","100"+Z145,Y145+Z145),"")</f>
        <v>72.333333333333329</v>
      </c>
      <c r="AB145" s="35" t="str">
        <f>IF(OR(W145="면제",N(Y145)=0),"",IF(AA145&lt;60,"과락",""))</f>
        <v/>
      </c>
      <c r="AC145" s="54">
        <f>IF(N(AA145)=0,"",RANK(AA145,AA$3:AA$202))</f>
        <v>143</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①디지털 멘탈케어 시장의 성장속도가 느리므로 유사 서비스에 대한 차별화경쟁력을 조기에 확보하기위한 서비스개발 로드맵 및 고객 전달의 가치에 대한 확고한 아이덴터티 수립 전략이 필요하함. _x000D_②서비스 mvp에 대한 구현 내용 및 서비스 흐름, 제시한 수익창출 방안이 실현가능한지를 판단할 수 있는 근거치나 전략 제시 보완 필요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_x000D_④디지털 멘탈 케어 서비스 기획단계이며 붓다 철학의 고통인식 및 회복에 대한 연속 흐름 설계, 붓다의 계승인 불교철학과 차이점에 대한 기술이 없음, 기술적 유사성 명상, 멘탈 케어 비교 경쟁분석을 통하여 도출되어야 할 분석들이 부족함 _x000D_⑤서비스 프로타입까지 개발이 되어 있으나 다만 경쟁자 분석 등을 통한 수익방안 제시가 다소 부족해 보임.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88</v>
      </c>
      <c r="B146" s="2">
        <v>20425327</v>
      </c>
      <c r="C146" s="38" t="str">
        <f>IFERROR(VLOOKUP($B146,대상!$B:$AC,MATCH(C$2,대상!$1:$1,0)-1,FALSE),"")</f>
        <v>지역기반</v>
      </c>
      <c r="D146" s="38" t="str">
        <f>IFERROR(VLOOKUP($B146,대상!$B:$AC,MATCH(D$2,대상!$1:$1,0)-1,FALSE),"")</f>
        <v>최부건</v>
      </c>
      <c r="E146" s="36" t="str">
        <f>IFERROR(VLOOKUP($B146,대상!$B:$AC,MATCH(E$2,대상!$1:$1,0)-1,FALSE),"")</f>
        <v>정보ㆍ통신3</v>
      </c>
      <c r="F146" s="38" t="str">
        <f>IFERROR(VLOOKUP($B146,대상!$B:$AC,MATCH(F$2,대상!$1:$1,0)-1,FALSE),"")</f>
        <v>프록시 구매 기술이 적용된 개인정보 보호 기능의 C커머스 안심 구매대행 서비스</v>
      </c>
      <c r="G146" s="38" t="str">
        <f>IFERROR(VLOOKUP($B146,대상!$B:$AC,MATCH(G$2,대상!$1:$1,0)-1,FALSE),"")</f>
        <v/>
      </c>
      <c r="H146" s="33">
        <f>IFERROR(VLOOKUP($B146,[1]평가!$B:$Z,MATCH(LEFT(H$2,2),[1]평가!$7:$7,0)-1,FALSE),"")</f>
        <v>0</v>
      </c>
      <c r="I146" s="36">
        <f>IFERROR(VLOOKUP($B146,[1]평가!$B:$Z,MATCH(LEFT(I$2,2),[1]평가!$7:$7,0)-1,FALSE),"")</f>
        <v>80</v>
      </c>
      <c r="J146" s="36">
        <f>IFERROR(VLOOKUP($B146,[1]평가!$B:$Z,MATCH(LEFT(J$2,2),[1]평가!$7:$7,0)-1,FALSE),"")</f>
        <v>34</v>
      </c>
      <c r="K146" s="33">
        <f>IFERROR(VLOOKUP($B146,[2]평가!$B:$Z,MATCH(LEFT(K$2,2),[2]평가!$7:$7,0)-1,FALSE),"")</f>
        <v>0</v>
      </c>
      <c r="L146" s="36">
        <f>IFERROR(VLOOKUP($B146,[2]평가!$B:$Z,MATCH(LEFT(L$2,2),[2]평가!$7:$7,0)-1,FALSE),"")</f>
        <v>67</v>
      </c>
      <c r="M146" s="39">
        <f>IFERROR(VLOOKUP($B146,[2]평가!$B:$Z,MATCH(LEFT(M$2,2),[2]평가!$7:$7,0)-1,FALSE),"")</f>
        <v>158</v>
      </c>
      <c r="N146" s="33">
        <f>IFERROR(VLOOKUP($B146,[3]평가!$B:$Z,MATCH(LEFT(N$2,2),[3]평가!$7:$7,0)-1,FALSE),"")</f>
        <v>0</v>
      </c>
      <c r="O146" s="36">
        <f>IFERROR(VLOOKUP($B146,[3]평가!$B:$Z,MATCH(LEFT(O$2,2),[3]평가!$7:$7,0)-1,FALSE),"")</f>
        <v>69</v>
      </c>
      <c r="P146" s="39">
        <f>IFERROR(VLOOKUP($B146,[3]평가!$B:$Z,MATCH(LEFT(P$2,2),[3]평가!$7:$7,0)-1,FALSE),"")</f>
        <v>141</v>
      </c>
      <c r="Q146" s="33">
        <f>IFERROR(VLOOKUP($B146,[4]평가!$B:$Z,MATCH(LEFT(Q$2,2),[4]평가!$7:$7,0)-1,FALSE),"")</f>
        <v>0</v>
      </c>
      <c r="R146" s="36">
        <f>IFERROR(VLOOKUP($B146,[4]평가!$B:$Z,MATCH(LEFT(R$2,2),[4]평가!$7:$7,0)-1,FALSE),"")</f>
        <v>76</v>
      </c>
      <c r="S146" s="39">
        <f>IFERROR(VLOOKUP($B146,[4]평가!$B:$Z,MATCH(LEFT(S$2,2),[4]평가!$7:$7,0)-1,FALSE),"")</f>
        <v>101</v>
      </c>
      <c r="T146" s="33">
        <f>IFERROR(VLOOKUP($B146,[5]평가!$B:$Z,MATCH(LEFT(T$2,2),[5]평가!$7:$7,0)-1,FALSE),"")</f>
        <v>0</v>
      </c>
      <c r="U146" s="36">
        <f>IFERROR(VLOOKUP($B146,[5]평가!$B:$Z,MATCH(LEFT(U$2,2),[5]평가!$7:$7,0)-1,FALSE),"")</f>
        <v>72</v>
      </c>
      <c r="V146" s="39">
        <f>IFERROR(VLOOKUP($B146,[5]평가!$B:$Z,MATCH(LEFT(V$2,2),[5]평가!$7:$7,0)-1,FALSE),"")</f>
        <v>143</v>
      </c>
      <c r="W146" s="33">
        <f>IFERROR(VLOOKUP($B146,대상!$B:$AD,MATCH(W$2,대상!$1:$1,0)-1,FALSE),"")</f>
        <v>0</v>
      </c>
      <c r="X146" s="20">
        <f>IF(ISBLANK(B146),"",T$1-COUNTIF(H146:V146,"회피"))</f>
        <v>5</v>
      </c>
      <c r="Y146" s="21">
        <f>IF($T$1=X146,(SUM(I146,L146,O146,R146,U146)-MIN(I146,L146,O146,R146,U146)-MAX(I146,L146,O146,R146,U146))/($T$1-2),SUM(I146,L146,O146,R146,U146/X146))</f>
        <v>72.333333333333329</v>
      </c>
      <c r="Z146" s="40">
        <f>IFERROR(VLOOKUP($B146,대상!$B:$AD,MATCH(Z$2,대상!$1:$1,0)-1,FALSE),0)</f>
        <v>0</v>
      </c>
      <c r="AA146" s="41">
        <f>IFERROR(IF(W146="면제","100"+Z146,Y146+Z146),"")</f>
        <v>72.333333333333329</v>
      </c>
      <c r="AB146" s="35" t="str">
        <f>IF(OR(W146="면제",N(Y146)=0),"",IF(AA146&lt;60,"과락",""))</f>
        <v/>
      </c>
      <c r="AC146" s="54">
        <f>IF(N(AA146)=0,"",RANK(AA146,AA$3:AA$202))</f>
        <v>143</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①시장의 니즈와 변호를 면밀히 분석하여 이를 시장의 규모와 성장전략에 반영하기위한 시장진입전략 및 마케팅 전략 수립 필요함. _x000D_②시장확보가 가능한지에 대한 검증을 위한 mvp가 중요한 시점으로 보이며, 매출 확보가 가능한지 그리고 연도별 목표 매출과 근거가 어떤지에 대한 내용이 추가되면 좋음 _x000D_③시장진입대상과 수익구조가 비교적 명확하게 제시되었음.
그리고 사업계획의 방향성은 적절한것으로 판단됨.
시장진입전략의 구체성이 다소 부족하다고 판단됨. _x000D_④알리테무에 개인정보 유출을 막기위한 유통 플랫폼 기획단계이며 특화부분, 기술력 입증 평가하기 위한 경쟁자분석과 벤치마킹이 부족하며 수익에 대한 구체적 보완이 필요함 _x000D_⑤목표시장 및 사업화 전략은 구체적으로 제시되어 있음. 다만 매출 발생 경로와 고객 확보 등 시장진입의 구체성은 다소 부족해 보임.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135</v>
      </c>
      <c r="B147" s="2">
        <v>20423064</v>
      </c>
      <c r="C147" s="38" t="str">
        <f>IFERROR(VLOOKUP($B147,대상!$B:$AC,MATCH(C$2,대상!$1:$1,0)-1,FALSE),"")</f>
        <v>지역기반</v>
      </c>
      <c r="D147" s="38" t="str">
        <f>IFERROR(VLOOKUP($B147,대상!$B:$AC,MATCH(D$2,대상!$1:$1,0)-1,FALSE),"")</f>
        <v>백다현</v>
      </c>
      <c r="E147" s="36" t="str">
        <f>IFERROR(VLOOKUP($B147,대상!$B:$AC,MATCH(E$2,대상!$1:$1,0)-1,FALSE),"")</f>
        <v>정보ㆍ통신3</v>
      </c>
      <c r="F147" s="38" t="str">
        <f>IFERROR(VLOOKUP($B147,대상!$B:$AC,MATCH(F$2,대상!$1:$1,0)-1,FALSE),"")</f>
        <v>생성형 AI 기반 커미션 요청 구조화 기능이 적용된 글로벌 아트 전시·커미션 플랫폼 서비스</v>
      </c>
      <c r="G147" s="38" t="str">
        <f>IFERROR(VLOOKUP($B147,대상!$B:$AC,MATCH(G$2,대상!$1:$1,0)-1,FALSE),"")</f>
        <v/>
      </c>
      <c r="H147" s="33">
        <f>IFERROR(VLOOKUP($B147,[1]평가!$B:$Z,MATCH(LEFT(H$2,2),[1]평가!$7:$7,0)-1,FALSE),"")</f>
        <v>0</v>
      </c>
      <c r="I147" s="36">
        <f>IFERROR(VLOOKUP($B147,[1]평가!$B:$Z,MATCH(LEFT(I$2,2),[1]평가!$7:$7,0)-1,FALSE),"")</f>
        <v>67</v>
      </c>
      <c r="J147" s="36">
        <f>IFERROR(VLOOKUP($B147,[1]평가!$B:$Z,MATCH(LEFT(J$2,2),[1]평가!$7:$7,0)-1,FALSE),"")</f>
        <v>138</v>
      </c>
      <c r="K147" s="33">
        <f>IFERROR(VLOOKUP($B147,[2]평가!$B:$Z,MATCH(LEFT(K$2,2),[2]평가!$7:$7,0)-1,FALSE),"")</f>
        <v>0</v>
      </c>
      <c r="L147" s="36">
        <f>IFERROR(VLOOKUP($B147,[2]평가!$B:$Z,MATCH(LEFT(L$2,2),[2]평가!$7:$7,0)-1,FALSE),"")</f>
        <v>76</v>
      </c>
      <c r="M147" s="39">
        <f>IFERROR(VLOOKUP($B147,[2]평가!$B:$Z,MATCH(LEFT(M$2,2),[2]평가!$7:$7,0)-1,FALSE),"")</f>
        <v>62</v>
      </c>
      <c r="N147" s="33">
        <f>IFERROR(VLOOKUP($B147,[3]평가!$B:$Z,MATCH(LEFT(N$2,2),[3]평가!$7:$7,0)-1,FALSE),"")</f>
        <v>0</v>
      </c>
      <c r="O147" s="36">
        <f>IFERROR(VLOOKUP($B147,[3]평가!$B:$Z,MATCH(LEFT(O$2,2),[3]평가!$7:$7,0)-1,FALSE),"")</f>
        <v>68</v>
      </c>
      <c r="P147" s="39">
        <f>IFERROR(VLOOKUP($B147,[3]평가!$B:$Z,MATCH(LEFT(P$2,2),[3]평가!$7:$7,0)-1,FALSE),"")</f>
        <v>139</v>
      </c>
      <c r="Q147" s="33">
        <f>IFERROR(VLOOKUP($B147,[4]평가!$B:$Z,MATCH(LEFT(Q$2,2),[4]평가!$7:$7,0)-1,FALSE),"")</f>
        <v>0</v>
      </c>
      <c r="R147" s="36">
        <f>IFERROR(VLOOKUP($B147,[4]평가!$B:$Z,MATCH(LEFT(R$2,2),[4]평가!$7:$7,0)-1,FALSE),"")</f>
        <v>67</v>
      </c>
      <c r="S147" s="39">
        <f>IFERROR(VLOOKUP($B147,[4]평가!$B:$Z,MATCH(LEFT(S$2,2),[4]평가!$7:$7,0)-1,FALSE),"")</f>
        <v>150</v>
      </c>
      <c r="T147" s="33">
        <f>IFERROR(VLOOKUP($B147,[5]평가!$B:$Z,MATCH(LEFT(T$2,2),[5]평가!$7:$7,0)-1,FALSE),"")</f>
        <v>0</v>
      </c>
      <c r="U147" s="36">
        <f>IFERROR(VLOOKUP($B147,[5]평가!$B:$Z,MATCH(LEFT(U$2,2),[5]평가!$7:$7,0)-1,FALSE),"")</f>
        <v>76</v>
      </c>
      <c r="V147" s="39">
        <f>IFERROR(VLOOKUP($B147,[5]평가!$B:$Z,MATCH(LEFT(V$2,2),[5]평가!$7:$7,0)-1,FALSE),"")</f>
        <v>79</v>
      </c>
      <c r="W147" s="33">
        <f>IFERROR(VLOOKUP($B147,대상!$B:$AD,MATCH(W$2,대상!$1:$1,0)-1,FALSE),"")</f>
        <v>0</v>
      </c>
      <c r="X147" s="20">
        <f>IF(ISBLANK(B147),"",T$1-COUNTIF(H147:V147,"회피"))</f>
        <v>5</v>
      </c>
      <c r="Y147" s="21">
        <f>IF($T$1=X147,(SUM(I147,L147,O147,R147,U147)-MIN(I147,L147,O147,R147,U147)-MAX(I147,L147,O147,R147,U147))/($T$1-2),SUM(I147,L147,O147,R147,U147/X147))</f>
        <v>70.333333333333329</v>
      </c>
      <c r="Z147" s="40">
        <f>IFERROR(VLOOKUP($B147,대상!$B:$AD,MATCH(Z$2,대상!$1:$1,0)-1,FALSE),0)</f>
        <v>2</v>
      </c>
      <c r="AA147" s="41">
        <f>IFERROR(IF(W147="면제","100"+Z147,Y147+Z147),"")</f>
        <v>72.333333333333329</v>
      </c>
      <c r="AB147" s="35" t="str">
        <f>IF(OR(W147="면제",N(Y147)=0),"",IF(AA147&lt;60,"과락",""))</f>
        <v/>
      </c>
      <c r="AC147" s="54">
        <f>IF(N(AA147)=0,"",RANK(AA147,AA$3:AA$202))</f>
        <v>143</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①유사경쟁서비스와의 차별화 요소를 지속발굴하고 초기고객확보 및 초기시장 진입위한 마케팅전략 구체화 요망함 _x000D_②준비도 및 구체화 계획을 봤을때 기술구현은 가능해 보임. 시장 경쟁자가 다수 있을 것으로 보이는데 제시한 유로운 외에 분야를 확장한 경쟁사 분석을 통한 자사 특장점을 보강하는 전략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_x000D_④디지털 전시 커미션 플랫폼 기획단계이며 특화부분, 기술력 입증 평가하기 위한 경쟁자분석과 벤치마킹이 부족하며 수익에 대한 구체적 보완이 필요함 _x000D_⑤창업 아이템과 관련하여 경쟁사 플랫폼을 비교하여 개발 방향성을 제시하였음. 다만 플랫폼 사업화를 위한 전략 등 구체성은 다소 부족해 보임.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34</v>
      </c>
      <c r="B148" s="2">
        <v>20422239</v>
      </c>
      <c r="C148" s="38" t="str">
        <f>IFERROR(VLOOKUP($B148,대상!$B:$AC,MATCH(C$2,대상!$1:$1,0)-1,FALSE),"")</f>
        <v>지역기반</v>
      </c>
      <c r="D148" s="38" t="str">
        <f>IFERROR(VLOOKUP($B148,대상!$B:$AC,MATCH(D$2,대상!$1:$1,0)-1,FALSE),"")</f>
        <v>이동근</v>
      </c>
      <c r="E148" s="36" t="str">
        <f>IFERROR(VLOOKUP($B148,대상!$B:$AC,MATCH(E$2,대상!$1:$1,0)-1,FALSE),"")</f>
        <v>정보ㆍ통신3</v>
      </c>
      <c r="F148" s="38" t="str">
        <f>IFERROR(VLOOKUP($B148,대상!$B:$AC,MATCH(F$2,대상!$1:$1,0)-1,FALSE),"")</f>
        <v>AI 주도 게임 개발·운영 자동화 시스템 및 이를 활용한 게임 시리즈</v>
      </c>
      <c r="G148" s="38" t="str">
        <f>IFERROR(VLOOKUP($B148,대상!$B:$AC,MATCH(G$2,대상!$1:$1,0)-1,FALSE),"")</f>
        <v/>
      </c>
      <c r="H148" s="33">
        <f>IFERROR(VLOOKUP($B148,[1]평가!$B:$Z,MATCH(LEFT(H$2,2),[1]평가!$7:$7,0)-1,FALSE),"")</f>
        <v>0</v>
      </c>
      <c r="I148" s="36">
        <f>IFERROR(VLOOKUP($B148,[1]평가!$B:$Z,MATCH(LEFT(I$2,2),[1]평가!$7:$7,0)-1,FALSE),"")</f>
        <v>73</v>
      </c>
      <c r="J148" s="36">
        <f>IFERROR(VLOOKUP($B148,[1]평가!$B:$Z,MATCH(LEFT(J$2,2),[1]평가!$7:$7,0)-1,FALSE),"")</f>
        <v>70</v>
      </c>
      <c r="K148" s="33">
        <f>IFERROR(VLOOKUP($B148,[2]평가!$B:$Z,MATCH(LEFT(K$2,2),[2]평가!$7:$7,0)-1,FALSE),"")</f>
        <v>0</v>
      </c>
      <c r="L148" s="36">
        <f>IFERROR(VLOOKUP($B148,[2]평가!$B:$Z,MATCH(LEFT(L$2,2),[2]평가!$7:$7,0)-1,FALSE),"")</f>
        <v>72</v>
      </c>
      <c r="M148" s="39">
        <f>IFERROR(VLOOKUP($B148,[2]평가!$B:$Z,MATCH(LEFT(M$2,2),[2]평가!$7:$7,0)-1,FALSE),"")</f>
        <v>102</v>
      </c>
      <c r="N148" s="33">
        <f>IFERROR(VLOOKUP($B148,[3]평가!$B:$Z,MATCH(LEFT(N$2,2),[3]평가!$7:$7,0)-1,FALSE),"")</f>
        <v>0</v>
      </c>
      <c r="O148" s="36">
        <f>IFERROR(VLOOKUP($B148,[3]평가!$B:$Z,MATCH(LEFT(O$2,2),[3]평가!$7:$7,0)-1,FALSE),"")</f>
        <v>78</v>
      </c>
      <c r="P148" s="39">
        <f>IFERROR(VLOOKUP($B148,[3]평가!$B:$Z,MATCH(LEFT(P$2,2),[3]평가!$7:$7,0)-1,FALSE),"")</f>
        <v>114</v>
      </c>
      <c r="Q148" s="33">
        <f>IFERROR(VLOOKUP($B148,[4]평가!$B:$Z,MATCH(LEFT(Q$2,2),[4]평가!$7:$7,0)-1,FALSE),"")</f>
        <v>0</v>
      </c>
      <c r="R148" s="36">
        <f>IFERROR(VLOOKUP($B148,[4]평가!$B:$Z,MATCH(LEFT(R$2,2),[4]평가!$7:$7,0)-1,FALSE),"")</f>
        <v>71</v>
      </c>
      <c r="S148" s="39">
        <f>IFERROR(VLOOKUP($B148,[4]평가!$B:$Z,MATCH(LEFT(S$2,2),[4]평가!$7:$7,0)-1,FALSE),"")</f>
        <v>142</v>
      </c>
      <c r="T148" s="33">
        <f>IFERROR(VLOOKUP($B148,[5]평가!$B:$Z,MATCH(LEFT(T$2,2),[5]평가!$7:$7,0)-1,FALSE),"")</f>
        <v>0</v>
      </c>
      <c r="U148" s="36">
        <f>IFERROR(VLOOKUP($B148,[5]평가!$B:$Z,MATCH(LEFT(U$2,2),[5]평가!$7:$7,0)-1,FALSE),"")</f>
        <v>66</v>
      </c>
      <c r="V148" s="39">
        <f>IFERROR(VLOOKUP($B148,[5]평가!$B:$Z,MATCH(LEFT(V$2,2),[5]평가!$7:$7,0)-1,FALSE),"")</f>
        <v>188</v>
      </c>
      <c r="W148" s="33">
        <f>IFERROR(VLOOKUP($B148,대상!$B:$AD,MATCH(W$2,대상!$1:$1,0)-1,FALSE),"")</f>
        <v>0</v>
      </c>
      <c r="X148" s="20">
        <f>IF(ISBLANK(B148),"",T$1-COUNTIF(H148:V148,"회피"))</f>
        <v>5</v>
      </c>
      <c r="Y148" s="21">
        <f>IF($T$1=X148,(SUM(I148,L148,O148,R148,U148)-MIN(I148,L148,O148,R148,U148)-MAX(I148,L148,O148,R148,U148))/($T$1-2),SUM(I148,L148,O148,R148,U148/X148))</f>
        <v>72</v>
      </c>
      <c r="Z148" s="40">
        <f>IFERROR(VLOOKUP($B148,대상!$B:$AD,MATCH(Z$2,대상!$1:$1,0)-1,FALSE),0)</f>
        <v>0</v>
      </c>
      <c r="AA148" s="41">
        <f>IFERROR(IF(W148="면제","100"+Z148,Y148+Z148),"")</f>
        <v>72</v>
      </c>
      <c r="AB148" s="35" t="str">
        <f>IF(OR(W148="면제",N(Y148)=0),"",IF(AA148&lt;60,"과락",""))</f>
        <v/>
      </c>
      <c r="AC148" s="54">
        <f>IF(N(AA148)=0,"",RANK(AA148,AA$3:AA$202))</f>
        <v>146</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①게임개발 관련 유사 서비스를 제공하고 있는 경쟁사분석 및 향후 시장확대위한 마케팅 전략 고도화 필요함 _x000D_②기술적인 부분에 대한 기술은 잘 되어 있으나, 사업화를 위한 초기 시장 진입 및 판로개척, 고객 확보 및 이를 통한 매출 확보 방안이 다소 아쉬움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_x000D_④게임 자동개발 운영 자동화 시스템 기획단계이며 특화부분, 기술력 입증 평가하기 위한 경쟁자분석과 벤치마킹이 필요하지만 없음, 수익에 대한 패키지 판매와 DLC 구조이며 수익 구성에 대한 상세한 계획 및 지속성장 프로모션들을 고민할 필요가 있음 _x000D_⑤창업 아이템 개발과 관려하여 외부 네트워크 방안은 제시하였으나 협약기간내 인력 구성 및 사업화 전략에 대한 내용은 다소 부족해 보임.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63</v>
      </c>
      <c r="B149" s="2">
        <v>20425198</v>
      </c>
      <c r="C149" s="38" t="str">
        <f>IFERROR(VLOOKUP($B149,대상!$B:$AC,MATCH(C$2,대상!$1:$1,0)-1,FALSE),"")</f>
        <v>지역기반</v>
      </c>
      <c r="D149" s="38" t="str">
        <f>IFERROR(VLOOKUP($B149,대상!$B:$AC,MATCH(D$2,대상!$1:$1,0)-1,FALSE),"")</f>
        <v>정수범</v>
      </c>
      <c r="E149" s="36" t="str">
        <f>IFERROR(VLOOKUP($B149,대상!$B:$AC,MATCH(E$2,대상!$1:$1,0)-1,FALSE),"")</f>
        <v>정보ㆍ통신3</v>
      </c>
      <c r="F149" s="38" t="str">
        <f>IFERROR(VLOOKUP($B149,대상!$B:$AC,MATCH(F$2,대상!$1:$1,0)-1,FALSE),"")</f>
        <v>마이크로 포토 스팟 공유 및 오버레이 인증샷 가이드 플랫폼 모바일 앱 개발</v>
      </c>
      <c r="G149" s="38" t="str">
        <f>IFERROR(VLOOKUP($B149,대상!$B:$AC,MATCH(G$2,대상!$1:$1,0)-1,FALSE),"")</f>
        <v/>
      </c>
      <c r="H149" s="33">
        <f>IFERROR(VLOOKUP($B149,[1]평가!$B:$Z,MATCH(LEFT(H$2,2),[1]평가!$7:$7,0)-1,FALSE),"")</f>
        <v>0</v>
      </c>
      <c r="I149" s="36">
        <f>IFERROR(VLOOKUP($B149,[1]평가!$B:$Z,MATCH(LEFT(I$2,2),[1]평가!$7:$7,0)-1,FALSE),"")</f>
        <v>73</v>
      </c>
      <c r="J149" s="36">
        <f>IFERROR(VLOOKUP($B149,[1]평가!$B:$Z,MATCH(LEFT(J$2,2),[1]평가!$7:$7,0)-1,FALSE),"")</f>
        <v>51</v>
      </c>
      <c r="K149" s="33">
        <f>IFERROR(VLOOKUP($B149,[2]평가!$B:$Z,MATCH(LEFT(K$2,2),[2]평가!$7:$7,0)-1,FALSE),"")</f>
        <v>0</v>
      </c>
      <c r="L149" s="36">
        <f>IFERROR(VLOOKUP($B149,[2]평가!$B:$Z,MATCH(LEFT(L$2,2),[2]평가!$7:$7,0)-1,FALSE),"")</f>
        <v>66</v>
      </c>
      <c r="M149" s="39">
        <f>IFERROR(VLOOKUP($B149,[2]평가!$B:$Z,MATCH(LEFT(M$2,2),[2]평가!$7:$7,0)-1,FALSE),"")</f>
        <v>146</v>
      </c>
      <c r="N149" s="33">
        <f>IFERROR(VLOOKUP($B149,[3]평가!$B:$Z,MATCH(LEFT(N$2,2),[3]평가!$7:$7,0)-1,FALSE),"")</f>
        <v>0</v>
      </c>
      <c r="O149" s="36">
        <f>IFERROR(VLOOKUP($B149,[3]평가!$B:$Z,MATCH(LEFT(O$2,2),[3]평가!$7:$7,0)-1,FALSE),"")</f>
        <v>67</v>
      </c>
      <c r="P149" s="39">
        <f>IFERROR(VLOOKUP($B149,[3]평가!$B:$Z,MATCH(LEFT(P$2,2),[3]평가!$7:$7,0)-1,FALSE),"")</f>
        <v>141</v>
      </c>
      <c r="Q149" s="33">
        <f>IFERROR(VLOOKUP($B149,[4]평가!$B:$Z,MATCH(LEFT(Q$2,2),[4]평가!$7:$7,0)-1,FALSE),"")</f>
        <v>0</v>
      </c>
      <c r="R149" s="36">
        <f>IFERROR(VLOOKUP($B149,[4]평가!$B:$Z,MATCH(LEFT(R$2,2),[4]평가!$7:$7,0)-1,FALSE),"")</f>
        <v>78</v>
      </c>
      <c r="S149" s="39">
        <f>IFERROR(VLOOKUP($B149,[4]평가!$B:$Z,MATCH(LEFT(S$2,2),[4]평가!$7:$7,0)-1,FALSE),"")</f>
        <v>69</v>
      </c>
      <c r="T149" s="33">
        <f>IFERROR(VLOOKUP($B149,[5]평가!$B:$Z,MATCH(LEFT(T$2,2),[5]평가!$7:$7,0)-1,FALSE),"")</f>
        <v>0</v>
      </c>
      <c r="U149" s="36">
        <f>IFERROR(VLOOKUP($B149,[5]평가!$B:$Z,MATCH(LEFT(U$2,2),[5]평가!$7:$7,0)-1,FALSE),"")</f>
        <v>70</v>
      </c>
      <c r="V149" s="39">
        <f>IFERROR(VLOOKUP($B149,[5]평가!$B:$Z,MATCH(LEFT(V$2,2),[5]평가!$7:$7,0)-1,FALSE),"")</f>
        <v>143</v>
      </c>
      <c r="W149" s="33">
        <f>IFERROR(VLOOKUP($B149,대상!$B:$AD,MATCH(W$2,대상!$1:$1,0)-1,FALSE),"")</f>
        <v>0</v>
      </c>
      <c r="X149" s="20">
        <f>IF(ISBLANK(B149),"",T$1-COUNTIF(H149:V149,"회피"))</f>
        <v>5</v>
      </c>
      <c r="Y149" s="21">
        <f>IF($T$1=X149,(SUM(I149,L149,O149,R149,U149)-MIN(I149,L149,O149,R149,U149)-MAX(I149,L149,O149,R149,U149))/($T$1-2),SUM(I149,L149,O149,R149,U149/X149))</f>
        <v>70</v>
      </c>
      <c r="Z149" s="40">
        <f>IFERROR(VLOOKUP($B149,대상!$B:$AD,MATCH(Z$2,대상!$1:$1,0)-1,FALSE),0)</f>
        <v>2</v>
      </c>
      <c r="AA149" s="41">
        <f>IFERROR(IF(W149="면제","100"+Z149,Y149+Z149),"")</f>
        <v>72</v>
      </c>
      <c r="AB149" s="35" t="str">
        <f>IF(OR(W149="면제",N(Y149)=0),"",IF(AA149&lt;60,"과락",""))</f>
        <v/>
      </c>
      <c r="AC149" s="54">
        <f>IF(N(AA149)=0,"",RANK(AA149,AA$3:AA$202))</f>
        <v>146</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①시장의 니즈와 변화를 면밀히 분석하여 이를 시장의 규모와 성장전략에 반영하기위한 시장진입전략 및 마케팅 전략 수립 필요함. _x000D_②필요한 아이템으로는 보이나 수익창출 가능성에 대해서는 다소 제시가 부족한 부분이 있음. 수익성을 높일 수 있는 방안과 중장기 사업 확장 계획이 같이 수립되면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_x000D_④고스트 뷰 오버레이 가이드 앱 기획단계이며 특화부분, 기술력 입증 평가하기 위한 경쟁자분석과 벤치마킹이 부족하며 인적 고용에 대한 예정 및 자금사용, 수익구조화에 대한 고도화가 절실히 필요함 창업은 MVP로 끝나는 것이 아님 _x000D_⑤창업 아이템에 대한 개발 배경과 목적이 비교적 명확하게 제시되어 있음. 다만 수익화를 위한 BM 구체성이 다소 부족해 보임.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127</v>
      </c>
      <c r="B150" s="2">
        <v>20407967</v>
      </c>
      <c r="C150" s="38" t="str">
        <f>IFERROR(VLOOKUP($B150,대상!$B:$AC,MATCH(C$2,대상!$1:$1,0)-1,FALSE),"")</f>
        <v>지역기반</v>
      </c>
      <c r="D150" s="38" t="str">
        <f>IFERROR(VLOOKUP($B150,대상!$B:$AC,MATCH(D$2,대상!$1:$1,0)-1,FALSE),"")</f>
        <v>김민수</v>
      </c>
      <c r="E150" s="36" t="str">
        <f>IFERROR(VLOOKUP($B150,대상!$B:$AC,MATCH(E$2,대상!$1:$1,0)-1,FALSE),"")</f>
        <v>정보ㆍ통신3</v>
      </c>
      <c r="F150" s="38" t="str">
        <f>IFERROR(VLOOKUP($B150,대상!$B:$AC,MATCH(F$2,대상!$1:$1,0)-1,FALSE),"")</f>
        <v>게임 생방송을 위한 큐브 맵핑(Cube Mapping) 및 타임 매칭(Time Matching) 기술을 적용한 멀티 화면 구성 기능의 고해상도·저지연 게임·e스포츠 융합 스트리밍 솔루션</v>
      </c>
      <c r="G150" s="38" t="str">
        <f>IFERROR(VLOOKUP($B150,대상!$B:$AC,MATCH(G$2,대상!$1:$1,0)-1,FALSE),"")</f>
        <v/>
      </c>
      <c r="H150" s="33">
        <f>IFERROR(VLOOKUP($B150,[1]평가!$B:$Z,MATCH(LEFT(H$2,2),[1]평가!$7:$7,0)-1,FALSE),"")</f>
        <v>0</v>
      </c>
      <c r="I150" s="36">
        <f>IFERROR(VLOOKUP($B150,[1]평가!$B:$Z,MATCH(LEFT(I$2,2),[1]평가!$7:$7,0)-1,FALSE),"")</f>
        <v>73</v>
      </c>
      <c r="J150" s="36">
        <f>IFERROR(VLOOKUP($B150,[1]평가!$B:$Z,MATCH(LEFT(J$2,2),[1]평가!$7:$7,0)-1,FALSE),"")</f>
        <v>70</v>
      </c>
      <c r="K150" s="33">
        <f>IFERROR(VLOOKUP($B150,[2]평가!$B:$Z,MATCH(LEFT(K$2,2),[2]평가!$7:$7,0)-1,FALSE),"")</f>
        <v>0</v>
      </c>
      <c r="L150" s="36">
        <f>IFERROR(VLOOKUP($B150,[2]평가!$B:$Z,MATCH(LEFT(L$2,2),[2]평가!$7:$7,0)-1,FALSE),"")</f>
        <v>70</v>
      </c>
      <c r="M150" s="39">
        <f>IFERROR(VLOOKUP($B150,[2]평가!$B:$Z,MATCH(LEFT(M$2,2),[2]평가!$7:$7,0)-1,FALSE),"")</f>
        <v>120</v>
      </c>
      <c r="N150" s="33">
        <f>IFERROR(VLOOKUP($B150,[3]평가!$B:$Z,MATCH(LEFT(N$2,2),[3]평가!$7:$7,0)-1,FALSE),"")</f>
        <v>0</v>
      </c>
      <c r="O150" s="36">
        <f>IFERROR(VLOOKUP($B150,[3]평가!$B:$Z,MATCH(LEFT(O$2,2),[3]평가!$7:$7,0)-1,FALSE),"")</f>
        <v>69</v>
      </c>
      <c r="P150" s="39">
        <f>IFERROR(VLOOKUP($B150,[3]평가!$B:$Z,MATCH(LEFT(P$2,2),[3]평가!$7:$7,0)-1,FALSE),"")</f>
        <v>141</v>
      </c>
      <c r="Q150" s="33">
        <f>IFERROR(VLOOKUP($B150,[4]평가!$B:$Z,MATCH(LEFT(Q$2,2),[4]평가!$7:$7,0)-1,FALSE),"")</f>
        <v>0</v>
      </c>
      <c r="R150" s="36">
        <f>IFERROR(VLOOKUP($B150,[4]평가!$B:$Z,MATCH(LEFT(R$2,2),[4]평가!$7:$7,0)-1,FALSE),"")</f>
        <v>79</v>
      </c>
      <c r="S150" s="39">
        <f>IFERROR(VLOOKUP($B150,[4]평가!$B:$Z,MATCH(LEFT(S$2,2),[4]평가!$7:$7,0)-1,FALSE),"")</f>
        <v>72</v>
      </c>
      <c r="T150" s="33">
        <f>IFERROR(VLOOKUP($B150,[5]평가!$B:$Z,MATCH(LEFT(T$2,2),[5]평가!$7:$7,0)-1,FALSE),"")</f>
        <v>0</v>
      </c>
      <c r="U150" s="36">
        <f>IFERROR(VLOOKUP($B150,[5]평가!$B:$Z,MATCH(LEFT(U$2,2),[5]평가!$7:$7,0)-1,FALSE),"")</f>
        <v>73</v>
      </c>
      <c r="V150" s="39">
        <f>IFERROR(VLOOKUP($B150,[5]평가!$B:$Z,MATCH(LEFT(V$2,2),[5]평가!$7:$7,0)-1,FALSE),"")</f>
        <v>137</v>
      </c>
      <c r="W150" s="33">
        <f>IFERROR(VLOOKUP($B150,대상!$B:$AD,MATCH(W$2,대상!$1:$1,0)-1,FALSE),"")</f>
        <v>0</v>
      </c>
      <c r="X150" s="20">
        <f>IF(ISBLANK(B150),"",T$1-COUNTIF(H150:V150,"회피"))</f>
        <v>5</v>
      </c>
      <c r="Y150" s="21">
        <f>IF($T$1=X150,(SUM(I150,L150,O150,R150,U150)-MIN(I150,L150,O150,R150,U150)-MAX(I150,L150,O150,R150,U150))/($T$1-2),SUM(I150,L150,O150,R150,U150/X150))</f>
        <v>72</v>
      </c>
      <c r="Z150" s="40">
        <f>IFERROR(VLOOKUP($B150,대상!$B:$AD,MATCH(Z$2,대상!$1:$1,0)-1,FALSE),0)</f>
        <v>0</v>
      </c>
      <c r="AA150" s="41">
        <f>IFERROR(IF(W150="면제","100"+Z150,Y150+Z150),"")</f>
        <v>72</v>
      </c>
      <c r="AB150" s="35" t="str">
        <f>IF(OR(W150="면제",N(Y150)=0),"",IF(AA150&lt;60,"과락",""))</f>
        <v/>
      </c>
      <c r="AC150" s="54">
        <f>IF(N(AA150)=0,"",RANK(AA150,AA$3:AA$202))</f>
        <v>146</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①조기에 MVP완성하여 시장의 피드백확인과정이 선행되기 바람.시장의 수요와 현장 니즈의 변화를 반영한 초기고객 및 시장진입전략 구체화 필요함. _x000D_②실현가능성 및 경쟁사 분석은 잘 제시가 되었으나 시장성 측면에서의 시장 창출 가능성에 대해 설득력 있고 구체적인 시장진입 방안은 필요해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_x000D_④타임 매칭 기술을 적용한 멀티 화면 구성 기능의 고해상도 저지연 게임 e스포츠 융합 스트리밍 솔루션 기획단계이며 특화부분, 기술력 입증 평가하기 위한 경쟁자분석과 벤치마킹이 부족하며 수익에 대한 구체적 보완이 필요함 _x000D_⑤자사 특허를 기반으로 아이템 개발을 제시하고 있음. 경쟁사 분석을 통한 사업화 전략 방안을 제시히고 있음. 다만 목표시장을 진입을 위한 전략의 구체성은 다소 부족함.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130</v>
      </c>
      <c r="B151" s="2">
        <v>20427417</v>
      </c>
      <c r="C151" s="38" t="str">
        <f>IFERROR(VLOOKUP($B151,대상!$B:$AC,MATCH(C$2,대상!$1:$1,0)-1,FALSE),"")</f>
        <v>지역기반</v>
      </c>
      <c r="D151" s="38" t="str">
        <f>IFERROR(VLOOKUP($B151,대상!$B:$AC,MATCH(D$2,대상!$1:$1,0)-1,FALSE),"")</f>
        <v>김상우</v>
      </c>
      <c r="E151" s="36" t="str">
        <f>IFERROR(VLOOKUP($B151,대상!$B:$AC,MATCH(E$2,대상!$1:$1,0)-1,FALSE),"")</f>
        <v>정보ㆍ통신3</v>
      </c>
      <c r="F151" s="38" t="str">
        <f>IFERROR(VLOOKUP($B151,대상!$B:$AC,MATCH(F$2,대상!$1:$1,0)-1,FALSE),"")</f>
        <v>AI 기반 기업 식사 운영 최적화를 위한 'Lunch-Govermance' SaaS 플랫폼</v>
      </c>
      <c r="G151" s="38" t="str">
        <f>IFERROR(VLOOKUP($B151,대상!$B:$AC,MATCH(G$2,대상!$1:$1,0)-1,FALSE),"")</f>
        <v/>
      </c>
      <c r="H151" s="33">
        <f>IFERROR(VLOOKUP($B151,[1]평가!$B:$Z,MATCH(LEFT(H$2,2),[1]평가!$7:$7,0)-1,FALSE),"")</f>
        <v>0</v>
      </c>
      <c r="I151" s="36">
        <f>IFERROR(VLOOKUP($B151,[1]평가!$B:$Z,MATCH(LEFT(I$2,2),[1]평가!$7:$7,0)-1,FALSE),"")</f>
        <v>73</v>
      </c>
      <c r="J151" s="36">
        <f>IFERROR(VLOOKUP($B151,[1]평가!$B:$Z,MATCH(LEFT(J$2,2),[1]평가!$7:$7,0)-1,FALSE),"")</f>
        <v>51</v>
      </c>
      <c r="K151" s="33">
        <f>IFERROR(VLOOKUP($B151,[2]평가!$B:$Z,MATCH(LEFT(K$2,2),[2]평가!$7:$7,0)-1,FALSE),"")</f>
        <v>0</v>
      </c>
      <c r="L151" s="36">
        <f>IFERROR(VLOOKUP($B151,[2]평가!$B:$Z,MATCH(LEFT(L$2,2),[2]평가!$7:$7,0)-1,FALSE),"")</f>
        <v>74</v>
      </c>
      <c r="M151" s="39">
        <f>IFERROR(VLOOKUP($B151,[2]평가!$B:$Z,MATCH(LEFT(M$2,2),[2]평가!$7:$7,0)-1,FALSE),"")</f>
        <v>71</v>
      </c>
      <c r="N151" s="33">
        <f>IFERROR(VLOOKUP($B151,[3]평가!$B:$Z,MATCH(LEFT(N$2,2),[3]평가!$7:$7,0)-1,FALSE),"")</f>
        <v>0</v>
      </c>
      <c r="O151" s="36">
        <f>IFERROR(VLOOKUP($B151,[3]평가!$B:$Z,MATCH(LEFT(O$2,2),[3]평가!$7:$7,0)-1,FALSE),"")</f>
        <v>67</v>
      </c>
      <c r="P151" s="39">
        <f>IFERROR(VLOOKUP($B151,[3]평가!$B:$Z,MATCH(LEFT(P$2,2),[3]평가!$7:$7,0)-1,FALSE),"")</f>
        <v>141</v>
      </c>
      <c r="Q151" s="33">
        <f>IFERROR(VLOOKUP($B151,[4]평가!$B:$Z,MATCH(LEFT(Q$2,2),[4]평가!$7:$7,0)-1,FALSE),"")</f>
        <v>0</v>
      </c>
      <c r="R151" s="36">
        <f>IFERROR(VLOOKUP($B151,[4]평가!$B:$Z,MATCH(LEFT(R$2,2),[4]평가!$7:$7,0)-1,FALSE),"")</f>
        <v>60</v>
      </c>
      <c r="S151" s="39">
        <f>IFERROR(VLOOKUP($B151,[4]평가!$B:$Z,MATCH(LEFT(S$2,2),[4]평가!$7:$7,0)-1,FALSE),"")</f>
        <v>186</v>
      </c>
      <c r="T151" s="33">
        <f>IFERROR(VLOOKUP($B151,[5]평가!$B:$Z,MATCH(LEFT(T$2,2),[5]평가!$7:$7,0)-1,FALSE),"")</f>
        <v>0</v>
      </c>
      <c r="U151" s="36">
        <f>IFERROR(VLOOKUP($B151,[5]평가!$B:$Z,MATCH(LEFT(U$2,2),[5]평가!$7:$7,0)-1,FALSE),"")</f>
        <v>70</v>
      </c>
      <c r="V151" s="39">
        <f>IFERROR(VLOOKUP($B151,[5]평가!$B:$Z,MATCH(LEFT(V$2,2),[5]평가!$7:$7,0)-1,FALSE),"")</f>
        <v>143</v>
      </c>
      <c r="W151" s="33">
        <f>IFERROR(VLOOKUP($B151,대상!$B:$AD,MATCH(W$2,대상!$1:$1,0)-1,FALSE),"")</f>
        <v>0</v>
      </c>
      <c r="X151" s="20">
        <f>IF(ISBLANK(B151),"",T$1-COUNTIF(H151:V151,"회피"))</f>
        <v>5</v>
      </c>
      <c r="Y151" s="21">
        <f>IF($T$1=X151,(SUM(I151,L151,O151,R151,U151)-MIN(I151,L151,O151,R151,U151)-MAX(I151,L151,O151,R151,U151))/($T$1-2),SUM(I151,L151,O151,R151,U151/X151))</f>
        <v>70</v>
      </c>
      <c r="Z151" s="40">
        <f>IFERROR(VLOOKUP($B151,대상!$B:$AD,MATCH(Z$2,대상!$1:$1,0)-1,FALSE),0)</f>
        <v>2</v>
      </c>
      <c r="AA151" s="41">
        <f>IFERROR(IF(W151="면제","100"+Z151,Y151+Z151),"")</f>
        <v>72</v>
      </c>
      <c r="AB151" s="35" t="str">
        <f>IF(OR(W151="면제",N(Y151)=0),"",IF(AA151&lt;60,"과락",""))</f>
        <v/>
      </c>
      <c r="AC151" s="54">
        <f>IF(N(AA151)=0,"",RANK(AA151,AA$3:AA$202))</f>
        <v>146</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①초기고객 및 시장진입위한 구체적 마케팅 방안 수립 및 초기고객에 대한 명확한 정의와 수익화 모델에 대한 추가 보완이 요구됨. IR게획 구체화 요망 _x000D_②B2B 대상 식사 공급망 솔루션으로 경쟁제품 대비 차별화 포지셔닝은 잘 수립하였음. 시장성 검증을 위한 파일럿 확보와 적용을 통한 성과 창출 결과치와 잠재적 수요기반 영업전략에 대한 부분들이 준비가 되면 좋을 것임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 기반 기업 식사 운영 최적화를 위한 통합 플랫폼 기획단계이며 특화부분, 기술력 입증 평가하기 위한 경쟁자분석과 벤치마킹이 부족하며 수익에 대한 구체적 보완이 필요함 _x000D_⑤창업 아이템의 핵심 기능은 적절하게 구성되어 있으나 개발 및 사업화 대한 세부적인 계획이 다소 부족해 보임.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141</v>
      </c>
      <c r="B152" s="2">
        <v>20428269</v>
      </c>
      <c r="C152" s="38" t="str">
        <f>IFERROR(VLOOKUP($B152,대상!$B:$AC,MATCH(C$2,대상!$1:$1,0)-1,FALSE),"")</f>
        <v>지역기반</v>
      </c>
      <c r="D152" s="38" t="str">
        <f>IFERROR(VLOOKUP($B152,대상!$B:$AC,MATCH(D$2,대상!$1:$1,0)-1,FALSE),"")</f>
        <v>정명주</v>
      </c>
      <c r="E152" s="36" t="str">
        <f>IFERROR(VLOOKUP($B152,대상!$B:$AC,MATCH(E$2,대상!$1:$1,0)-1,FALSE),"")</f>
        <v>정보ㆍ통신3</v>
      </c>
      <c r="F152" s="38" t="str">
        <f>IFERROR(VLOOKUP($B152,대상!$B:$AC,MATCH(F$2,대상!$1:$1,0)-1,FALSE),"")</f>
        <v>ISO 심사 데이터를 ESG ‘증거 데이터’로 자동 전환하여 중소기업의 공급망 실사 대응을 가능하게 하는 플랫폼 고도화</v>
      </c>
      <c r="G152" s="38" t="str">
        <f>IFERROR(VLOOKUP($B152,대상!$B:$AC,MATCH(G$2,대상!$1:$1,0)-1,FALSE),"")</f>
        <v/>
      </c>
      <c r="H152" s="33">
        <f>IFERROR(VLOOKUP($B152,[1]평가!$B:$Z,MATCH(LEFT(H$2,2),[1]평가!$7:$7,0)-1,FALSE),"")</f>
        <v>0</v>
      </c>
      <c r="I152" s="36">
        <f>IFERROR(VLOOKUP($B152,[1]평가!$B:$Z,MATCH(LEFT(I$2,2),[1]평가!$7:$7,0)-1,FALSE),"")</f>
        <v>72</v>
      </c>
      <c r="J152" s="36">
        <f>IFERROR(VLOOKUP($B152,[1]평가!$B:$Z,MATCH(LEFT(J$2,2),[1]평가!$7:$7,0)-1,FALSE),"")</f>
        <v>127</v>
      </c>
      <c r="K152" s="33">
        <f>IFERROR(VLOOKUP($B152,[2]평가!$B:$Z,MATCH(LEFT(K$2,2),[2]평가!$7:$7,0)-1,FALSE),"")</f>
        <v>0</v>
      </c>
      <c r="L152" s="36">
        <f>IFERROR(VLOOKUP($B152,[2]평가!$B:$Z,MATCH(LEFT(L$2,2),[2]평가!$7:$7,0)-1,FALSE),"")</f>
        <v>74</v>
      </c>
      <c r="M152" s="39">
        <f>IFERROR(VLOOKUP($B152,[2]평가!$B:$Z,MATCH(LEFT(M$2,2),[2]평가!$7:$7,0)-1,FALSE),"")</f>
        <v>88</v>
      </c>
      <c r="N152" s="33">
        <f>IFERROR(VLOOKUP($B152,[3]평가!$B:$Z,MATCH(LEFT(N$2,2),[3]평가!$7:$7,0)-1,FALSE),"")</f>
        <v>0</v>
      </c>
      <c r="O152" s="36">
        <f>IFERROR(VLOOKUP($B152,[3]평가!$B:$Z,MATCH(LEFT(O$2,2),[3]평가!$7:$7,0)-1,FALSE),"")</f>
        <v>89</v>
      </c>
      <c r="P152" s="39">
        <f>IFERROR(VLOOKUP($B152,[3]평가!$B:$Z,MATCH(LEFT(P$2,2),[3]평가!$7:$7,0)-1,FALSE),"")</f>
        <v>11</v>
      </c>
      <c r="Q152" s="33">
        <f>IFERROR(VLOOKUP($B152,[4]평가!$B:$Z,MATCH(LEFT(Q$2,2),[4]평가!$7:$7,0)-1,FALSE),"")</f>
        <v>0</v>
      </c>
      <c r="R152" s="36">
        <f>IFERROR(VLOOKUP($B152,[4]평가!$B:$Z,MATCH(LEFT(R$2,2),[4]평가!$7:$7,0)-1,FALSE),"")</f>
        <v>67</v>
      </c>
      <c r="S152" s="39">
        <f>IFERROR(VLOOKUP($B152,[4]평가!$B:$Z,MATCH(LEFT(S$2,2),[4]평가!$7:$7,0)-1,FALSE),"")</f>
        <v>164</v>
      </c>
      <c r="T152" s="33">
        <f>IFERROR(VLOOKUP($B152,[5]평가!$B:$Z,MATCH(LEFT(T$2,2),[5]평가!$7:$7,0)-1,FALSE),"")</f>
        <v>0</v>
      </c>
      <c r="U152" s="36">
        <f>IFERROR(VLOOKUP($B152,[5]평가!$B:$Z,MATCH(LEFT(U$2,2),[5]평가!$7:$7,0)-1,FALSE),"")</f>
        <v>70</v>
      </c>
      <c r="V152" s="39">
        <f>IFERROR(VLOOKUP($B152,[5]평가!$B:$Z,MATCH(LEFT(V$2,2),[5]평가!$7:$7,0)-1,FALSE),"")</f>
        <v>157</v>
      </c>
      <c r="W152" s="33">
        <f>IFERROR(VLOOKUP($B152,대상!$B:$AD,MATCH(W$2,대상!$1:$1,0)-1,FALSE),"")</f>
        <v>0</v>
      </c>
      <c r="X152" s="20">
        <f>IF(ISBLANK(B152),"",T$1-COUNTIF(H152:V152,"회피"))</f>
        <v>5</v>
      </c>
      <c r="Y152" s="21">
        <f>IF($T$1=X152,(SUM(I152,L152,O152,R152,U152)-MIN(I152,L152,O152,R152,U152)-MAX(I152,L152,O152,R152,U152))/($T$1-2),SUM(I152,L152,O152,R152,U152/X152))</f>
        <v>72</v>
      </c>
      <c r="Z152" s="40">
        <f>IFERROR(VLOOKUP($B152,대상!$B:$AD,MATCH(Z$2,대상!$1:$1,0)-1,FALSE),0)</f>
        <v>0</v>
      </c>
      <c r="AA152" s="41">
        <f>IFERROR(IF(W152="면제","100"+Z152,Y152+Z152),"")</f>
        <v>72</v>
      </c>
      <c r="AB152" s="35" t="str">
        <f>IF(OR(W152="면제",N(Y152)=0),"",IF(AA152&lt;60,"과락",""))</f>
        <v/>
      </c>
      <c r="AC152" s="54">
        <f>IF(N(AA152)=0,"",RANK(AA152,AA$3:AA$202))</f>
        <v>146</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①사업의 진해에 따른 타임라인별 성과목표와 달성방안에 대한 구체화된 내용 보완 필요함. _x000D_②시장 분석과 고객 니즈에 따라 아이템 설정은 잘 하였음. 본 아이템의 실현가능성 여부 확인을 위한 구체화 고도화 방안에 있어서 보다 구체적이고 시각적으로 표현이 되면 좋을 것으로 보임 _x000D_③명확한 목표 시장과 수익 구조를 갖추고 있어, 사업의 실질적인 수익 창출 가능성이 높게 평가됨. 사업 계획의 흐름과 방향성이 논리적으로 설계되어 있어 안정적인 사업 추진 기반을 확보하였음. _x000D_④중소기업의 공금망 실사 대응을 가능하게 하는 플랫폼 고도화 기획단계이며 특화부분, 기술력 입증 평가하기 위한 경쟁자분석과 벤치마킹이 부족하며 수익에 대한 구체적 보완이 필요함 _x000D_⑤아이템과 관련하여 경쟁사 및 대체 기술 분석을 제시히고 있음. ISO인증과 ESG 데이터 활용에 대한 내용(데이터 비교 분석)이 다소 부족하여 실현 가눙성은 일부 추가 검토가 필요함.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169</v>
      </c>
      <c r="B153" s="2">
        <v>20427772</v>
      </c>
      <c r="C153" s="38" t="str">
        <f>IFERROR(VLOOKUP($B153,대상!$B:$AC,MATCH(C$2,대상!$1:$1,0)-1,FALSE),"")</f>
        <v>지역기반</v>
      </c>
      <c r="D153" s="38" t="str">
        <f>IFERROR(VLOOKUP($B153,대상!$B:$AC,MATCH(D$2,대상!$1:$1,0)-1,FALSE),"")</f>
        <v>노혁진</v>
      </c>
      <c r="E153" s="36" t="str">
        <f>IFERROR(VLOOKUP($B153,대상!$B:$AC,MATCH(E$2,대상!$1:$1,0)-1,FALSE),"")</f>
        <v>정보ㆍ통신3</v>
      </c>
      <c r="F153" s="38" t="str">
        <f>IFERROR(VLOOKUP($B153,대상!$B:$AC,MATCH(F$2,대상!$1:$1,0)-1,FALSE),"")</f>
        <v>부동산 매물 탐색의 기획노동 해소를 위한 초실감 체험 거점 설치 및 공인중개사 방문일정 통합관리 플랫폼</v>
      </c>
      <c r="G153" s="38" t="str">
        <f>IFERROR(VLOOKUP($B153,대상!$B:$AC,MATCH(G$2,대상!$1:$1,0)-1,FALSE),"")</f>
        <v/>
      </c>
      <c r="H153" s="33">
        <f>IFERROR(VLOOKUP($B153,[1]평가!$B:$Z,MATCH(LEFT(H$2,2),[1]평가!$7:$7,0)-1,FALSE),"")</f>
        <v>0</v>
      </c>
      <c r="I153" s="36">
        <f>IFERROR(VLOOKUP($B153,[1]평가!$B:$Z,MATCH(LEFT(I$2,2),[1]평가!$7:$7,0)-1,FALSE),"")</f>
        <v>66</v>
      </c>
      <c r="J153" s="36">
        <f>IFERROR(VLOOKUP($B153,[1]평가!$B:$Z,MATCH(LEFT(J$2,2),[1]평가!$7:$7,0)-1,FALSE),"")</f>
        <v>181</v>
      </c>
      <c r="K153" s="33">
        <f>IFERROR(VLOOKUP($B153,[2]평가!$B:$Z,MATCH(LEFT(K$2,2),[2]평가!$7:$7,0)-1,FALSE),"")</f>
        <v>0</v>
      </c>
      <c r="L153" s="36">
        <f>IFERROR(VLOOKUP($B153,[2]평가!$B:$Z,MATCH(LEFT(L$2,2),[2]평가!$7:$7,0)-1,FALSE),"")</f>
        <v>67</v>
      </c>
      <c r="M153" s="39">
        <f>IFERROR(VLOOKUP($B153,[2]평가!$B:$Z,MATCH(LEFT(M$2,2),[2]평가!$7:$7,0)-1,FALSE),"")</f>
        <v>158</v>
      </c>
      <c r="N153" s="33">
        <f>IFERROR(VLOOKUP($B153,[3]평가!$B:$Z,MATCH(LEFT(N$2,2),[3]평가!$7:$7,0)-1,FALSE),"")</f>
        <v>0</v>
      </c>
      <c r="O153" s="36">
        <f>IFERROR(VLOOKUP($B153,[3]평가!$B:$Z,MATCH(LEFT(O$2,2),[3]평가!$7:$7,0)-1,FALSE),"")</f>
        <v>79</v>
      </c>
      <c r="P153" s="39">
        <f>IFERROR(VLOOKUP($B153,[3]평가!$B:$Z,MATCH(LEFT(P$2,2),[3]평가!$7:$7,0)-1,FALSE),"")</f>
        <v>61</v>
      </c>
      <c r="Q153" s="33">
        <f>IFERROR(VLOOKUP($B153,[4]평가!$B:$Z,MATCH(LEFT(Q$2,2),[4]평가!$7:$7,0)-1,FALSE),"")</f>
        <v>0</v>
      </c>
      <c r="R153" s="36">
        <f>IFERROR(VLOOKUP($B153,[4]평가!$B:$Z,MATCH(LEFT(R$2,2),[4]평가!$7:$7,0)-1,FALSE),"")</f>
        <v>75</v>
      </c>
      <c r="S153" s="39">
        <f>IFERROR(VLOOKUP($B153,[4]평가!$B:$Z,MATCH(LEFT(S$2,2),[4]평가!$7:$7,0)-1,FALSE),"")</f>
        <v>106</v>
      </c>
      <c r="T153" s="33">
        <f>IFERROR(VLOOKUP($B153,[5]평가!$B:$Z,MATCH(LEFT(T$2,2),[5]평가!$7:$7,0)-1,FALSE),"")</f>
        <v>0</v>
      </c>
      <c r="U153" s="36">
        <f>IFERROR(VLOOKUP($B153,[5]평가!$B:$Z,MATCH(LEFT(U$2,2),[5]평가!$7:$7,0)-1,FALSE),"")</f>
        <v>74</v>
      </c>
      <c r="V153" s="39">
        <f>IFERROR(VLOOKUP($B153,[5]평가!$B:$Z,MATCH(LEFT(V$2,2),[5]평가!$7:$7,0)-1,FALSE),"")</f>
        <v>123</v>
      </c>
      <c r="W153" s="33">
        <f>IFERROR(VLOOKUP($B153,대상!$B:$AD,MATCH(W$2,대상!$1:$1,0)-1,FALSE),"")</f>
        <v>0</v>
      </c>
      <c r="X153" s="20">
        <f>IF(ISBLANK(B153),"",T$1-COUNTIF(H153:V153,"회피"))</f>
        <v>5</v>
      </c>
      <c r="Y153" s="21">
        <f>IF($T$1=X153,(SUM(I153,L153,O153,R153,U153)-MIN(I153,L153,O153,R153,U153)-MAX(I153,L153,O153,R153,U153))/($T$1-2),SUM(I153,L153,O153,R153,U153/X153))</f>
        <v>72</v>
      </c>
      <c r="Z153" s="40">
        <f>IFERROR(VLOOKUP($B153,대상!$B:$AD,MATCH(Z$2,대상!$1:$1,0)-1,FALSE),0)</f>
        <v>0</v>
      </c>
      <c r="AA153" s="41">
        <f>IFERROR(IF(W153="면제","100"+Z153,Y153+Z153),"")</f>
        <v>72</v>
      </c>
      <c r="AB153" s="35" t="str">
        <f>IF(OR(W153="면제",N(Y153)=0),"",IF(AA153&lt;60,"과락",""))</f>
        <v/>
      </c>
      <c r="AC153" s="54">
        <f>IF(N(AA153)=0,"",RANK(AA153,AA$3:AA$202))</f>
        <v>146</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①시장수요 및 고객수용성분석을 기반으로 시장규모를 예측할 수 있는 데이터 확보와 초기시장규모를 예상할 필요가 있음. _x000D_②타겟층에는 필요한 아이템으로 보이나 수익성 측면에서의 성장성 어필을 위한 내용 보완은 필요해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특히, 부동산 한파 및 거래 절벽으로 인해 프롭테크 기업들이 수익성 확보를 위한 신사업 발굴에 사활을 걸고 있으며, 기존 중개 협회와의 갈등 해소도 중요한 변수임. _x000D_④부동산 매출 초실감 체험 및 매물 공인중개사 일정 조율 플랫폼 기획단계이며 특화부분, 기술력 입증 평가하기 위한 경쟁자분석과 벤치마킹이 부족하며 수익에 대한 구체적 보완이 필요함 _x000D_⑤창업 아이템과 관련하여 자사 보유 기술을 중심으로 기술이 되어 있음. 다만 경쟁사 분석 결과를 제시하고 있음. 다만 보유 기술에 대한 고객니즈가 반영된 내용과 사업화를 전개하는 과정도 다소 부족해 보임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172</v>
      </c>
      <c r="B154" s="2">
        <v>20414636</v>
      </c>
      <c r="C154" s="38" t="str">
        <f>IFERROR(VLOOKUP($B154,대상!$B:$AC,MATCH(C$2,대상!$1:$1,0)-1,FALSE),"")</f>
        <v>지역기반</v>
      </c>
      <c r="D154" s="38" t="str">
        <f>IFERROR(VLOOKUP($B154,대상!$B:$AC,MATCH(D$2,대상!$1:$1,0)-1,FALSE),"")</f>
        <v>박민수</v>
      </c>
      <c r="E154" s="36" t="str">
        <f>IFERROR(VLOOKUP($B154,대상!$B:$AC,MATCH(E$2,대상!$1:$1,0)-1,FALSE),"")</f>
        <v>정보ㆍ통신3</v>
      </c>
      <c r="F154" s="38" t="str">
        <f>IFERROR(VLOOKUP($B154,대상!$B:$AC,MATCH(F$2,대상!$1:$1,0)-1,FALSE),"")</f>
        <v>AI 에이전트 기반, 로스터리 카페 생산-구매-재고 통합 운영관리 플랫폼</v>
      </c>
      <c r="G154" s="38" t="str">
        <f>IFERROR(VLOOKUP($B154,대상!$B:$AC,MATCH(G$2,대상!$1:$1,0)-1,FALSE),"")</f>
        <v/>
      </c>
      <c r="H154" s="33">
        <f>IFERROR(VLOOKUP($B154,[1]평가!$B:$Z,MATCH(LEFT(H$2,2),[1]평가!$7:$7,0)-1,FALSE),"")</f>
        <v>0</v>
      </c>
      <c r="I154" s="36">
        <f>IFERROR(VLOOKUP($B154,[1]평가!$B:$Z,MATCH(LEFT(I$2,2),[1]평가!$7:$7,0)-1,FALSE),"")</f>
        <v>73</v>
      </c>
      <c r="J154" s="36">
        <f>IFERROR(VLOOKUP($B154,[1]평가!$B:$Z,MATCH(LEFT(J$2,2),[1]평가!$7:$7,0)-1,FALSE),"")</f>
        <v>70</v>
      </c>
      <c r="K154" s="33">
        <f>IFERROR(VLOOKUP($B154,[2]평가!$B:$Z,MATCH(LEFT(K$2,2),[2]평가!$7:$7,0)-1,FALSE),"")</f>
        <v>0</v>
      </c>
      <c r="L154" s="36">
        <f>IFERROR(VLOOKUP($B154,[2]평가!$B:$Z,MATCH(LEFT(L$2,2),[2]평가!$7:$7,0)-1,FALSE),"")</f>
        <v>68</v>
      </c>
      <c r="M154" s="39">
        <f>IFERROR(VLOOKUP($B154,[2]평가!$B:$Z,MATCH(LEFT(M$2,2),[2]평가!$7:$7,0)-1,FALSE),"")</f>
        <v>146</v>
      </c>
      <c r="N154" s="33">
        <f>IFERROR(VLOOKUP($B154,[3]평가!$B:$Z,MATCH(LEFT(N$2,2),[3]평가!$7:$7,0)-1,FALSE),"")</f>
        <v>0</v>
      </c>
      <c r="O154" s="36">
        <f>IFERROR(VLOOKUP($B154,[3]평가!$B:$Z,MATCH(LEFT(O$2,2),[3]평가!$7:$7,0)-1,FALSE),"")</f>
        <v>79</v>
      </c>
      <c r="P154" s="39">
        <f>IFERROR(VLOOKUP($B154,[3]평가!$B:$Z,MATCH(LEFT(P$2,2),[3]평가!$7:$7,0)-1,FALSE),"")</f>
        <v>61</v>
      </c>
      <c r="Q154" s="33">
        <f>IFERROR(VLOOKUP($B154,[4]평가!$B:$Z,MATCH(LEFT(Q$2,2),[4]평가!$7:$7,0)-1,FALSE),"")</f>
        <v>0</v>
      </c>
      <c r="R154" s="36">
        <f>IFERROR(VLOOKUP($B154,[4]평가!$B:$Z,MATCH(LEFT(R$2,2),[4]평가!$7:$7,0)-1,FALSE),"")</f>
        <v>69</v>
      </c>
      <c r="S154" s="39">
        <f>IFERROR(VLOOKUP($B154,[4]평가!$B:$Z,MATCH(LEFT(S$2,2),[4]평가!$7:$7,0)-1,FALSE),"")</f>
        <v>150</v>
      </c>
      <c r="T154" s="33">
        <f>IFERROR(VLOOKUP($B154,[5]평가!$B:$Z,MATCH(LEFT(T$2,2),[5]평가!$7:$7,0)-1,FALSE),"")</f>
        <v>0</v>
      </c>
      <c r="U154" s="36">
        <f>IFERROR(VLOOKUP($B154,[5]평가!$B:$Z,MATCH(LEFT(U$2,2),[5]평가!$7:$7,0)-1,FALSE),"")</f>
        <v>74</v>
      </c>
      <c r="V154" s="39">
        <f>IFERROR(VLOOKUP($B154,[5]평가!$B:$Z,MATCH(LEFT(V$2,2),[5]평가!$7:$7,0)-1,FALSE),"")</f>
        <v>123</v>
      </c>
      <c r="W154" s="33">
        <f>IFERROR(VLOOKUP($B154,대상!$B:$AD,MATCH(W$2,대상!$1:$1,0)-1,FALSE),"")</f>
        <v>0</v>
      </c>
      <c r="X154" s="20">
        <f>IF(ISBLANK(B154),"",T$1-COUNTIF(H154:V154,"회피"))</f>
        <v>5</v>
      </c>
      <c r="Y154" s="21">
        <f>IF($T$1=X154,(SUM(I154,L154,O154,R154,U154)-MIN(I154,L154,O154,R154,U154)-MAX(I154,L154,O154,R154,U154))/($T$1-2),SUM(I154,L154,O154,R154,U154/X154))</f>
        <v>72</v>
      </c>
      <c r="Z154" s="40">
        <f>IFERROR(VLOOKUP($B154,대상!$B:$AD,MATCH(Z$2,대상!$1:$1,0)-1,FALSE),0)</f>
        <v>0</v>
      </c>
      <c r="AA154" s="41">
        <f>IFERROR(IF(W154="면제","100"+Z154,Y154+Z154),"")</f>
        <v>72</v>
      </c>
      <c r="AB154" s="35" t="str">
        <f>IF(OR(W154="면제",N(Y154)=0),"",IF(AA154&lt;60,"과락",""))</f>
        <v/>
      </c>
      <c r="AC154" s="54">
        <f>IF(N(AA154)=0,"",RANK(AA154,AA$3:AA$202))</f>
        <v>146</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①시장수요 및 고객수용성분석을 기반으로 시장규모를 예측할 수 있는 데이터 확보와 초기시장규모를 예상할 필요가 있음. _x000D_②경쟁사 분석을 보다 구체적을 해야할 필요가 있으며, 이를 기반으로 우리 서비스의 차별화 된 특장점이 강조되면 좋을 것임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_x000D_④AI에이전트 기반 통합 운영관리 SaaS 플랫폼 기획단계이며 특화부분, 기술력 입증 평가하기 위한 경쟁자분석과 벤치마킹이 부족하며 수익에 대한 구체적 보완이 필요함 _x000D_⑤아이템에 대한 창업 배경 및 목적에 대해 비교적 구체적으로 제시하고 있음. 다만 기술 개발을 위한 고객의 니즈는 반영하고 있지만 데이터 수집 및 AI 모델의 차별화 전략은 다소 부족해 보임.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41</v>
      </c>
      <c r="B155" s="2">
        <v>20428806</v>
      </c>
      <c r="C155" s="38" t="str">
        <f>IFERROR(VLOOKUP($B155,대상!$B:$AC,MATCH(C$2,대상!$1:$1,0)-1,FALSE),"")</f>
        <v>지역기반</v>
      </c>
      <c r="D155" s="38" t="str">
        <f>IFERROR(VLOOKUP($B155,대상!$B:$AC,MATCH(D$2,대상!$1:$1,0)-1,FALSE),"")</f>
        <v>원주연</v>
      </c>
      <c r="E155" s="36" t="str">
        <f>IFERROR(VLOOKUP($B155,대상!$B:$AC,MATCH(E$2,대상!$1:$1,0)-1,FALSE),"")</f>
        <v>정보ㆍ통신3</v>
      </c>
      <c r="F155" s="38" t="str">
        <f>IFERROR(VLOOKUP($B155,대상!$B:$AC,MATCH(F$2,대상!$1:$1,0)-1,FALSE),"")</f>
        <v>배우닷(LearnDot)</v>
      </c>
      <c r="G155" s="38" t="str">
        <f>IFERROR(VLOOKUP($B155,대상!$B:$AC,MATCH(G$2,대상!$1:$1,0)-1,FALSE),"")</f>
        <v/>
      </c>
      <c r="H155" s="33">
        <f>IFERROR(VLOOKUP($B155,[1]평가!$B:$Z,MATCH(LEFT(H$2,2),[1]평가!$7:$7,0)-1,FALSE),"")</f>
        <v>0</v>
      </c>
      <c r="I155" s="36">
        <f>IFERROR(VLOOKUP($B155,[1]평가!$B:$Z,MATCH(LEFT(I$2,2),[1]평가!$7:$7,0)-1,FALSE),"")</f>
        <v>90</v>
      </c>
      <c r="J155" s="36">
        <f>IFERROR(VLOOKUP($B155,[1]평가!$B:$Z,MATCH(LEFT(J$2,2),[1]평가!$7:$7,0)-1,FALSE),"")</f>
        <v>2</v>
      </c>
      <c r="K155" s="33">
        <f>IFERROR(VLOOKUP($B155,[2]평가!$B:$Z,MATCH(LEFT(K$2,2),[2]평가!$7:$7,0)-1,FALSE),"")</f>
        <v>0</v>
      </c>
      <c r="L155" s="36">
        <f>IFERROR(VLOOKUP($B155,[2]평가!$B:$Z,MATCH(LEFT(L$2,2),[2]평가!$7:$7,0)-1,FALSE),"")</f>
        <v>69</v>
      </c>
      <c r="M155" s="39">
        <f>IFERROR(VLOOKUP($B155,[2]평가!$B:$Z,MATCH(LEFT(M$2,2),[2]평가!$7:$7,0)-1,FALSE),"")</f>
        <v>141</v>
      </c>
      <c r="N155" s="33">
        <f>IFERROR(VLOOKUP($B155,[3]평가!$B:$Z,MATCH(LEFT(N$2,2),[3]평가!$7:$7,0)-1,FALSE),"")</f>
        <v>0</v>
      </c>
      <c r="O155" s="36">
        <f>IFERROR(VLOOKUP($B155,[3]평가!$B:$Z,MATCH(LEFT(O$2,2),[3]평가!$7:$7,0)-1,FALSE),"")</f>
        <v>68</v>
      </c>
      <c r="P155" s="39">
        <f>IFERROR(VLOOKUP($B155,[3]평가!$B:$Z,MATCH(LEFT(P$2,2),[3]평가!$7:$7,0)-1,FALSE),"")</f>
        <v>185</v>
      </c>
      <c r="Q155" s="33">
        <f>IFERROR(VLOOKUP($B155,[4]평가!$B:$Z,MATCH(LEFT(Q$2,2),[4]평가!$7:$7,0)-1,FALSE),"")</f>
        <v>0</v>
      </c>
      <c r="R155" s="36">
        <f>IFERROR(VLOOKUP($B155,[4]평가!$B:$Z,MATCH(LEFT(R$2,2),[4]평가!$7:$7,0)-1,FALSE),"")</f>
        <v>67</v>
      </c>
      <c r="S155" s="39">
        <f>IFERROR(VLOOKUP($B155,[4]평가!$B:$Z,MATCH(LEFT(S$2,2),[4]평가!$7:$7,0)-1,FALSE),"")</f>
        <v>164</v>
      </c>
      <c r="T155" s="33">
        <f>IFERROR(VLOOKUP($B155,[5]평가!$B:$Z,MATCH(LEFT(T$2,2),[5]평가!$7:$7,0)-1,FALSE),"")</f>
        <v>0</v>
      </c>
      <c r="U155" s="36">
        <f>IFERROR(VLOOKUP($B155,[5]평가!$B:$Z,MATCH(LEFT(U$2,2),[5]평가!$7:$7,0)-1,FALSE),"")</f>
        <v>78</v>
      </c>
      <c r="V155" s="39">
        <f>IFERROR(VLOOKUP($B155,[5]평가!$B:$Z,MATCH(LEFT(V$2,2),[5]평가!$7:$7,0)-1,FALSE),"")</f>
        <v>79</v>
      </c>
      <c r="W155" s="33">
        <f>IFERROR(VLOOKUP($B155,대상!$B:$AD,MATCH(W$2,대상!$1:$1,0)-1,FALSE),"")</f>
        <v>0</v>
      </c>
      <c r="X155" s="20">
        <f>IF(ISBLANK(B155),"",T$1-COUNTIF(H155:V155,"회피"))</f>
        <v>5</v>
      </c>
      <c r="Y155" s="21">
        <f>IF($T$1=X155,(SUM(I155,L155,O155,R155,U155)-MIN(I155,L155,O155,R155,U155)-MAX(I155,L155,O155,R155,U155))/($T$1-2),SUM(I155,L155,O155,R155,U155/X155))</f>
        <v>71.666666666666671</v>
      </c>
      <c r="Z155" s="40">
        <f>IFERROR(VLOOKUP($B155,대상!$B:$AD,MATCH(Z$2,대상!$1:$1,0)-1,FALSE),0)</f>
        <v>0</v>
      </c>
      <c r="AA155" s="41">
        <f>IFERROR(IF(W155="면제","100"+Z155,Y155+Z155),"")</f>
        <v>71.666666666666671</v>
      </c>
      <c r="AB155" s="35" t="str">
        <f>IF(OR(W155="면제",N(Y155)=0),"",IF(AA155&lt;60,"과락",""))</f>
        <v/>
      </c>
      <c r="AC155" s="54">
        <f>IF(N(AA155)=0,"",RANK(AA155,AA$3:AA$202))</f>
        <v>153</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①B2B/B2G로의 초기시장 진입위한 구체적 마케팅 전략 수립과 향후 글로벌 진출위한 개발 및 사업 로드맵 보완 필요함. _x000D_②시각장애인 점자교육의 공백을 매울 수 있는 아이디어로 보임. Mvp 및 cpf 등의 과정을 통해 시장성을 확인 하는 것이 중요할 것으로 보임. 또한 시장 확대를 위한 중장기 전략 보유도 필요함 _x000D_③아이템의 개발 배경과 목표 시장이 명확하게 설정되어 사업의 전반적인 방향성은 
적정하게 판단됨. 다만, 유사한 성격의 경쟁제품을 생산하는 기업들이 이미 다수 존재하므로, 경쟁 제품과 차별화되는 독보적인 경쟁 우위 확보가 필요함. _x000D_④자기주도 비대면 점자 학습 솔루션 기획단계이며 특화부분, 기술력 입증 평가하기 위한 경쟁자분석과 벤치마킹이 필요하지만 없음, 사업의 성격과 시장이 영리 목적의 지속성장성 보다 비영리 목적의 성장성이 크며 시장 밀접도가 높기에 초기 설정의 고민이 깊이 필요함 _x000D_⑤저작권 등록으로 기술보호계획을 가지고 있으며 경쟁사 분석을 통해 기술우위를 제시하고 있음. 다만 사업화를 위한 구체적인 내용이 다소 부족해 보임.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79</v>
      </c>
      <c r="B156" s="2">
        <v>20431918</v>
      </c>
      <c r="C156" s="38" t="str">
        <f>IFERROR(VLOOKUP($B156,대상!$B:$AC,MATCH(C$2,대상!$1:$1,0)-1,FALSE),"")</f>
        <v>지역기반</v>
      </c>
      <c r="D156" s="38" t="str">
        <f>IFERROR(VLOOKUP($B156,대상!$B:$AC,MATCH(D$2,대상!$1:$1,0)-1,FALSE),"")</f>
        <v>오준혁</v>
      </c>
      <c r="E156" s="36" t="str">
        <f>IFERROR(VLOOKUP($B156,대상!$B:$AC,MATCH(E$2,대상!$1:$1,0)-1,FALSE),"")</f>
        <v>정보ㆍ통신3</v>
      </c>
      <c r="F156" s="38" t="str">
        <f>IFERROR(VLOOKUP($B156,대상!$B:$AC,MATCH(F$2,대상!$1:$1,0)-1,FALSE),"")</f>
        <v>멀티플레이가 가능한 몰입형 인터랙션 파크골프 시뮬레이터</v>
      </c>
      <c r="G156" s="38" t="str">
        <f>IFERROR(VLOOKUP($B156,대상!$B:$AC,MATCH(G$2,대상!$1:$1,0)-1,FALSE),"")</f>
        <v/>
      </c>
      <c r="H156" s="33">
        <f>IFERROR(VLOOKUP($B156,[1]평가!$B:$Z,MATCH(LEFT(H$2,2),[1]평가!$7:$7,0)-1,FALSE),"")</f>
        <v>0</v>
      </c>
      <c r="I156" s="36">
        <f>IFERROR(VLOOKUP($B156,[1]평가!$B:$Z,MATCH(LEFT(I$2,2),[1]평가!$7:$7,0)-1,FALSE),"")</f>
        <v>68</v>
      </c>
      <c r="J156" s="36">
        <f>IFERROR(VLOOKUP($B156,[1]평가!$B:$Z,MATCH(LEFT(J$2,2),[1]평가!$7:$7,0)-1,FALSE),"")</f>
        <v>148</v>
      </c>
      <c r="K156" s="33">
        <f>IFERROR(VLOOKUP($B156,[2]평가!$B:$Z,MATCH(LEFT(K$2,2),[2]평가!$7:$7,0)-1,FALSE),"")</f>
        <v>0</v>
      </c>
      <c r="L156" s="36">
        <f>IFERROR(VLOOKUP($B156,[2]평가!$B:$Z,MATCH(LEFT(L$2,2),[2]평가!$7:$7,0)-1,FALSE),"")</f>
        <v>84</v>
      </c>
      <c r="M156" s="39">
        <f>IFERROR(VLOOKUP($B156,[2]평가!$B:$Z,MATCH(LEFT(M$2,2),[2]평가!$7:$7,0)-1,FALSE),"")</f>
        <v>26</v>
      </c>
      <c r="N156" s="33">
        <f>IFERROR(VLOOKUP($B156,[3]평가!$B:$Z,MATCH(LEFT(N$2,2),[3]평가!$7:$7,0)-1,FALSE),"")</f>
        <v>0</v>
      </c>
      <c r="O156" s="36">
        <f>IFERROR(VLOOKUP($B156,[3]평가!$B:$Z,MATCH(LEFT(O$2,2),[3]평가!$7:$7,0)-1,FALSE),"")</f>
        <v>69</v>
      </c>
      <c r="P156" s="39">
        <f>IFERROR(VLOOKUP($B156,[3]평가!$B:$Z,MATCH(LEFT(P$2,2),[3]평가!$7:$7,0)-1,FALSE),"")</f>
        <v>141</v>
      </c>
      <c r="Q156" s="33">
        <f>IFERROR(VLOOKUP($B156,[4]평가!$B:$Z,MATCH(LEFT(Q$2,2),[4]평가!$7:$7,0)-1,FALSE),"")</f>
        <v>0</v>
      </c>
      <c r="R156" s="36">
        <f>IFERROR(VLOOKUP($B156,[4]평가!$B:$Z,MATCH(LEFT(R$2,2),[4]평가!$7:$7,0)-1,FALSE),"")</f>
        <v>70</v>
      </c>
      <c r="S156" s="39">
        <f>IFERROR(VLOOKUP($B156,[4]평가!$B:$Z,MATCH(LEFT(S$2,2),[4]평가!$7:$7,0)-1,FALSE),"")</f>
        <v>146</v>
      </c>
      <c r="T156" s="33">
        <f>IFERROR(VLOOKUP($B156,[5]평가!$B:$Z,MATCH(LEFT(T$2,2),[5]평가!$7:$7,0)-1,FALSE),"")</f>
        <v>0</v>
      </c>
      <c r="U156" s="36">
        <f>IFERROR(VLOOKUP($B156,[5]평가!$B:$Z,MATCH(LEFT(U$2,2),[5]평가!$7:$7,0)-1,FALSE),"")</f>
        <v>76</v>
      </c>
      <c r="V156" s="39">
        <f>IFERROR(VLOOKUP($B156,[5]평가!$B:$Z,MATCH(LEFT(V$2,2),[5]평가!$7:$7,0)-1,FALSE),"")</f>
        <v>101</v>
      </c>
      <c r="W156" s="33">
        <f>IFERROR(VLOOKUP($B156,대상!$B:$AD,MATCH(W$2,대상!$1:$1,0)-1,FALSE),"")</f>
        <v>0</v>
      </c>
      <c r="X156" s="20">
        <f>IF(ISBLANK(B156),"",T$1-COUNTIF(H156:V156,"회피"))</f>
        <v>5</v>
      </c>
      <c r="Y156" s="21">
        <f>IF($T$1=X156,(SUM(I156,L156,O156,R156,U156)-MIN(I156,L156,O156,R156,U156)-MAX(I156,L156,O156,R156,U156))/($T$1-2),SUM(I156,L156,O156,R156,U156/X156))</f>
        <v>71.666666666666671</v>
      </c>
      <c r="Z156" s="40">
        <f>IFERROR(VLOOKUP($B156,대상!$B:$AD,MATCH(Z$2,대상!$1:$1,0)-1,FALSE),0)</f>
        <v>0</v>
      </c>
      <c r="AA156" s="41">
        <f>IFERROR(IF(W156="면제","100"+Z156,Y156+Z156),"")</f>
        <v>71.666666666666671</v>
      </c>
      <c r="AB156" s="35" t="str">
        <f>IF(OR(W156="면제",N(Y156)=0),"",IF(AA156&lt;60,"과락",""))</f>
        <v/>
      </c>
      <c r="AC156" s="54">
        <f>IF(N(AA156)=0,"",RANK(AA156,AA$3:AA$202))</f>
        <v>153</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①소비자관점에서의 시장요구사항과 시장의 수용성을 분석하여 초기고객에 대한 명확한 대상요건을 선정하기바람. _x000D_②실현가능성은 충분해 보임. 시장성 검증을 위한 레퍼런스 확보는 필요해 보이며 타겟층에 대한 판로개척 전략에 대해 구체적이고 실현가능성 높게 제시되면 좋을 것임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_x000D_④기획단계이며 특화부분, 기술력 입증 평가하기 위한 경쟁자분석과 벤치마킹이 없음 수익에 대한 구체적 보완이 필요함 _x000D_⑤창업 아이템에 대한 경쟁사 분석 등 구체적으로 제시되어 있음. 디민 제품에 대한 기술 차별성 및 기술보호에 대한 구체성은 다소 부족해 보임.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80</v>
      </c>
      <c r="B157" s="2">
        <v>20422494</v>
      </c>
      <c r="C157" s="38" t="str">
        <f>IFERROR(VLOOKUP($B157,대상!$B:$AC,MATCH(C$2,대상!$1:$1,0)-1,FALSE),"")</f>
        <v>지역기반</v>
      </c>
      <c r="D157" s="38" t="str">
        <f>IFERROR(VLOOKUP($B157,대상!$B:$AC,MATCH(D$2,대상!$1:$1,0)-1,FALSE),"")</f>
        <v>홍성철</v>
      </c>
      <c r="E157" s="36" t="str">
        <f>IFERROR(VLOOKUP($B157,대상!$B:$AC,MATCH(E$2,대상!$1:$1,0)-1,FALSE),"")</f>
        <v>정보ㆍ통신3</v>
      </c>
      <c r="F157" s="38" t="str">
        <f>IFERROR(VLOOKUP($B157,대상!$B:$AC,MATCH(F$2,대상!$1:$1,0)-1,FALSE),"")</f>
        <v>3D 공간 기반 스마트홈 통합 제어 플랫폼</v>
      </c>
      <c r="G157" s="38" t="str">
        <f>IFERROR(VLOOKUP($B157,대상!$B:$AC,MATCH(G$2,대상!$1:$1,0)-1,FALSE),"")</f>
        <v/>
      </c>
      <c r="H157" s="33">
        <f>IFERROR(VLOOKUP($B157,[1]평가!$B:$Z,MATCH(LEFT(H$2,2),[1]평가!$7:$7,0)-1,FALSE),"")</f>
        <v>0</v>
      </c>
      <c r="I157" s="36">
        <f>IFERROR(VLOOKUP($B157,[1]평가!$B:$Z,MATCH(LEFT(I$2,2),[1]평가!$7:$7,0)-1,FALSE),"")</f>
        <v>66</v>
      </c>
      <c r="J157" s="36">
        <f>IFERROR(VLOOKUP($B157,[1]평가!$B:$Z,MATCH(LEFT(J$2,2),[1]평가!$7:$7,0)-1,FALSE),"")</f>
        <v>181</v>
      </c>
      <c r="K157" s="33">
        <f>IFERROR(VLOOKUP($B157,[2]평가!$B:$Z,MATCH(LEFT(K$2,2),[2]평가!$7:$7,0)-1,FALSE),"")</f>
        <v>0</v>
      </c>
      <c r="L157" s="36">
        <f>IFERROR(VLOOKUP($B157,[2]평가!$B:$Z,MATCH(LEFT(L$2,2),[2]평가!$7:$7,0)-1,FALSE),"")</f>
        <v>80</v>
      </c>
      <c r="M157" s="39">
        <f>IFERROR(VLOOKUP($B157,[2]평가!$B:$Z,MATCH(LEFT(M$2,2),[2]평가!$7:$7,0)-1,FALSE),"")</f>
        <v>47</v>
      </c>
      <c r="N157" s="33">
        <f>IFERROR(VLOOKUP($B157,[3]평가!$B:$Z,MATCH(LEFT(N$2,2),[3]평가!$7:$7,0)-1,FALSE),"")</f>
        <v>0</v>
      </c>
      <c r="O157" s="36">
        <f>IFERROR(VLOOKUP($B157,[3]평가!$B:$Z,MATCH(LEFT(O$2,2),[3]평가!$7:$7,0)-1,FALSE),"")</f>
        <v>69</v>
      </c>
      <c r="P157" s="39">
        <f>IFERROR(VLOOKUP($B157,[3]평가!$B:$Z,MATCH(LEFT(P$2,2),[3]평가!$7:$7,0)-1,FALSE),"")</f>
        <v>141</v>
      </c>
      <c r="Q157" s="33">
        <f>IFERROR(VLOOKUP($B157,[4]평가!$B:$Z,MATCH(LEFT(Q$2,2),[4]평가!$7:$7,0)-1,FALSE),"")</f>
        <v>0</v>
      </c>
      <c r="R157" s="36">
        <f>IFERROR(VLOOKUP($B157,[4]평가!$B:$Z,MATCH(LEFT(R$2,2),[4]평가!$7:$7,0)-1,FALSE),"")</f>
        <v>72</v>
      </c>
      <c r="S157" s="39">
        <f>IFERROR(VLOOKUP($B157,[4]평가!$B:$Z,MATCH(LEFT(S$2,2),[4]평가!$7:$7,0)-1,FALSE),"")</f>
        <v>132</v>
      </c>
      <c r="T157" s="33">
        <f>IFERROR(VLOOKUP($B157,[5]평가!$B:$Z,MATCH(LEFT(T$2,2),[5]평가!$7:$7,0)-1,FALSE),"")</f>
        <v>0</v>
      </c>
      <c r="U157" s="36">
        <f>IFERROR(VLOOKUP($B157,[5]평가!$B:$Z,MATCH(LEFT(U$2,2),[5]평가!$7:$7,0)-1,FALSE),"")</f>
        <v>74</v>
      </c>
      <c r="V157" s="39">
        <f>IFERROR(VLOOKUP($B157,[5]평가!$B:$Z,MATCH(LEFT(V$2,2),[5]평가!$7:$7,0)-1,FALSE),"")</f>
        <v>123</v>
      </c>
      <c r="W157" s="33">
        <f>IFERROR(VLOOKUP($B157,대상!$B:$AD,MATCH(W$2,대상!$1:$1,0)-1,FALSE),"")</f>
        <v>0</v>
      </c>
      <c r="X157" s="20">
        <f>IF(ISBLANK(B157),"",T$1-COUNTIF(H157:V157,"회피"))</f>
        <v>5</v>
      </c>
      <c r="Y157" s="21">
        <f>IF($T$1=X157,(SUM(I157,L157,O157,R157,U157)-MIN(I157,L157,O157,R157,U157)-MAX(I157,L157,O157,R157,U157))/($T$1-2),SUM(I157,L157,O157,R157,U157/X157))</f>
        <v>71.666666666666671</v>
      </c>
      <c r="Z157" s="40">
        <f>IFERROR(VLOOKUP($B157,대상!$B:$AD,MATCH(Z$2,대상!$1:$1,0)-1,FALSE),0)</f>
        <v>0</v>
      </c>
      <c r="AA157" s="41">
        <f>IFERROR(IF(W157="면제","100"+Z157,Y157+Z157),"")</f>
        <v>71.666666666666671</v>
      </c>
      <c r="AB157" s="35" t="str">
        <f>IF(OR(W157="면제",N(Y157)=0),"",IF(AA157&lt;60,"과락",""))</f>
        <v/>
      </c>
      <c r="AC157" s="54">
        <f>IF(N(AA157)=0,"",RANK(AA157,AA$3:AA$202))</f>
        <v>153</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①유사서비스와의 차별화 경쟁력 확보방안 수립 및 초기고객의 명확화와 시장진입방안에 대한 구체화 방안 수립 필요함 _x000D_②PoC 결과에 대한 내용 제시 아쉬움. 비즈니스모델에 대한 수익창출 계획과 가능성에 대한 내용 보완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_x000D_④기획단계이며 특화부분, 기술력 입증 평가하기 위한 경쟁자분석과 벤치마킹이 없음 수익에 대한 구체적 보완이 필요함 _x000D_⑤대표자의 경험을 기반으로 창업아이템의 배경과 목적이 구체적으로 기술되어 있음. 다만 사업화에 대한 수익 방안이 다소 구체적이지 않음. 협약 기간내 추가 고용 계획이 없음.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122</v>
      </c>
      <c r="B158" s="2">
        <v>20421995</v>
      </c>
      <c r="C158" s="38" t="str">
        <f>IFERROR(VLOOKUP($B158,대상!$B:$AC,MATCH(C$2,대상!$1:$1,0)-1,FALSE),"")</f>
        <v>지역기반</v>
      </c>
      <c r="D158" s="38" t="str">
        <f>IFERROR(VLOOKUP($B158,대상!$B:$AC,MATCH(D$2,대상!$1:$1,0)-1,FALSE),"")</f>
        <v>천세욱</v>
      </c>
      <c r="E158" s="36" t="str">
        <f>IFERROR(VLOOKUP($B158,대상!$B:$AC,MATCH(E$2,대상!$1:$1,0)-1,FALSE),"")</f>
        <v>정보ㆍ통신3</v>
      </c>
      <c r="F158" s="38" t="str">
        <f>IFERROR(VLOOKUP($B158,대상!$B:$AC,MATCH(F$2,대상!$1:$1,0)-1,FALSE),"")</f>
        <v>마케팅 풀퍼널 AI 에이전트 자동화 서비스</v>
      </c>
      <c r="G158" s="38" t="str">
        <f>IFERROR(VLOOKUP($B158,대상!$B:$AC,MATCH(G$2,대상!$1:$1,0)-1,FALSE),"")</f>
        <v/>
      </c>
      <c r="H158" s="33">
        <f>IFERROR(VLOOKUP($B158,[1]평가!$B:$Z,MATCH(LEFT(H$2,2),[1]평가!$7:$7,0)-1,FALSE),"")</f>
        <v>0</v>
      </c>
      <c r="I158" s="36">
        <f>IFERROR(VLOOKUP($B158,[1]평가!$B:$Z,MATCH(LEFT(I$2,2),[1]평가!$7:$7,0)-1,FALSE),"")</f>
        <v>80</v>
      </c>
      <c r="J158" s="36">
        <f>IFERROR(VLOOKUP($B158,[1]평가!$B:$Z,MATCH(LEFT(J$2,2),[1]평가!$7:$7,0)-1,FALSE),"")</f>
        <v>34</v>
      </c>
      <c r="K158" s="33">
        <f>IFERROR(VLOOKUP($B158,[2]평가!$B:$Z,MATCH(LEFT(K$2,2),[2]평가!$7:$7,0)-1,FALSE),"")</f>
        <v>0</v>
      </c>
      <c r="L158" s="36">
        <f>IFERROR(VLOOKUP($B158,[2]평가!$B:$Z,MATCH(LEFT(L$2,2),[2]평가!$7:$7,0)-1,FALSE),"")</f>
        <v>70</v>
      </c>
      <c r="M158" s="39">
        <f>IFERROR(VLOOKUP($B158,[2]평가!$B:$Z,MATCH(LEFT(M$2,2),[2]평가!$7:$7,0)-1,FALSE),"")</f>
        <v>120</v>
      </c>
      <c r="N158" s="33">
        <f>IFERROR(VLOOKUP($B158,[3]평가!$B:$Z,MATCH(LEFT(N$2,2),[3]평가!$7:$7,0)-1,FALSE),"")</f>
        <v>0</v>
      </c>
      <c r="O158" s="36">
        <f>IFERROR(VLOOKUP($B158,[3]평가!$B:$Z,MATCH(LEFT(O$2,2),[3]평가!$7:$7,0)-1,FALSE),"")</f>
        <v>69</v>
      </c>
      <c r="P158" s="39">
        <f>IFERROR(VLOOKUP($B158,[3]평가!$B:$Z,MATCH(LEFT(P$2,2),[3]평가!$7:$7,0)-1,FALSE),"")</f>
        <v>141</v>
      </c>
      <c r="Q158" s="33">
        <f>IFERROR(VLOOKUP($B158,[4]평가!$B:$Z,MATCH(LEFT(Q$2,2),[4]평가!$7:$7,0)-1,FALSE),"")</f>
        <v>0</v>
      </c>
      <c r="R158" s="36">
        <f>IFERROR(VLOOKUP($B158,[4]평가!$B:$Z,MATCH(LEFT(R$2,2),[4]평가!$7:$7,0)-1,FALSE),"")</f>
        <v>70</v>
      </c>
      <c r="S158" s="39">
        <f>IFERROR(VLOOKUP($B158,[4]평가!$B:$Z,MATCH(LEFT(S$2,2),[4]평가!$7:$7,0)-1,FALSE),"")</f>
        <v>146</v>
      </c>
      <c r="T158" s="33">
        <f>IFERROR(VLOOKUP($B158,[5]평가!$B:$Z,MATCH(LEFT(T$2,2),[5]평가!$7:$7,0)-1,FALSE),"")</f>
        <v>0</v>
      </c>
      <c r="U158" s="36">
        <f>IFERROR(VLOOKUP($B158,[5]평가!$B:$Z,MATCH(LEFT(U$2,2),[5]평가!$7:$7,0)-1,FALSE),"")</f>
        <v>75</v>
      </c>
      <c r="V158" s="39">
        <f>IFERROR(VLOOKUP($B158,[5]평가!$B:$Z,MATCH(LEFT(V$2,2),[5]평가!$7:$7,0)-1,FALSE),"")</f>
        <v>113</v>
      </c>
      <c r="W158" s="33">
        <f>IFERROR(VLOOKUP($B158,대상!$B:$AD,MATCH(W$2,대상!$1:$1,0)-1,FALSE),"")</f>
        <v>0</v>
      </c>
      <c r="X158" s="20">
        <f>IF(ISBLANK(B158),"",T$1-COUNTIF(H158:V158,"회피"))</f>
        <v>5</v>
      </c>
      <c r="Y158" s="21">
        <f>IF($T$1=X158,(SUM(I158,L158,O158,R158,U158)-MIN(I158,L158,O158,R158,U158)-MAX(I158,L158,O158,R158,U158))/($T$1-2),SUM(I158,L158,O158,R158,U158/X158))</f>
        <v>71.666666666666671</v>
      </c>
      <c r="Z158" s="40">
        <f>IFERROR(VLOOKUP($B158,대상!$B:$AD,MATCH(Z$2,대상!$1:$1,0)-1,FALSE),0)</f>
        <v>0</v>
      </c>
      <c r="AA158" s="41">
        <f>IFERROR(IF(W158="면제","100"+Z158,Y158+Z158),"")</f>
        <v>71.666666666666671</v>
      </c>
      <c r="AB158" s="35" t="str">
        <f>IF(OR(W158="면제",N(Y158)=0),"",IF(AA158&lt;60,"과락",""))</f>
        <v/>
      </c>
      <c r="AC158" s="54">
        <f>IF(N(AA158)=0,"",RANK(AA158,AA$3:AA$202))</f>
        <v>153</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①개발자 및 C level의 팀원을 확보하기위한 HR계획도 반영추진바람.시장의 변화하는 니즈와 수용성을 지속적으로 서비스 개발 로드맵에 반영해주기바람.  _x000D_②마케팅 분야 AI 에이전트 시장의 경쟁률이 상당히 높고 시장을 선점하고 있는 플레이어들이 많은 시장으로 생존률 제고를 위한 전략 수립이 가장 중요할 것이며, 틈새시장을 노리는 방안도 주효해 보임 _x000D_③아이템의 개발 배경과 목표 시장이 명확하게 설정되어 사업의 전반적인 방향성은 
적정하게 판단됨. 다만, 데이터 보안 및 민감 정보 리스크 부분에 대한 점이 우려됨. _x000D_④다채널 통합 AI마케팅 솔루션 기획단계이며 특화부분, 기술력 입증 평가하기 위한 경쟁자분석과 벤치마킹이 부족하며 수익에 대한 구체적 보완이 필요함, 고객이 누구이고 어떤 서비스로 어떻게 고객의 필요사항을 만족 시켜줄지에 대한 설명보다 창업자가 하고 싶은 시장에 대한 설명과 기술에 매몰되어 있는 논리로 보여짐 _x000D_⑤시장 진입 대상과 수익구조가 비교적 명확하게 제시되었음. 다만 협약 기간내에 유료 고객을 확대하는 사업화에 대한 구체성이 다소 부족함.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131</v>
      </c>
      <c r="B159" s="2">
        <v>20421286</v>
      </c>
      <c r="C159" s="38" t="str">
        <f>IFERROR(VLOOKUP($B159,대상!$B:$AC,MATCH(C$2,대상!$1:$1,0)-1,FALSE),"")</f>
        <v>지역기반</v>
      </c>
      <c r="D159" s="38" t="str">
        <f>IFERROR(VLOOKUP($B159,대상!$B:$AC,MATCH(D$2,대상!$1:$1,0)-1,FALSE),"")</f>
        <v>정재윤</v>
      </c>
      <c r="E159" s="36" t="str">
        <f>IFERROR(VLOOKUP($B159,대상!$B:$AC,MATCH(E$2,대상!$1:$1,0)-1,FALSE),"")</f>
        <v>정보ㆍ통신3</v>
      </c>
      <c r="F159" s="38" t="str">
        <f>IFERROR(VLOOKUP($B159,대상!$B:$AC,MATCH(F$2,대상!$1:$1,0)-1,FALSE),"")</f>
        <v>스토리를 디자인으로 구현하는 AI 기반 축구 유니폼 플랫폼 (미국/영국 타겟), 센트옵스(Sentoffs.com)</v>
      </c>
      <c r="G159" s="38" t="str">
        <f>IFERROR(VLOOKUP($B159,대상!$B:$AC,MATCH(G$2,대상!$1:$1,0)-1,FALSE),"")</f>
        <v/>
      </c>
      <c r="H159" s="33">
        <f>IFERROR(VLOOKUP($B159,[1]평가!$B:$Z,MATCH(LEFT(H$2,2),[1]평가!$7:$7,0)-1,FALSE),"")</f>
        <v>0</v>
      </c>
      <c r="I159" s="36">
        <f>IFERROR(VLOOKUP($B159,[1]평가!$B:$Z,MATCH(LEFT(I$2,2),[1]평가!$7:$7,0)-1,FALSE),"")</f>
        <v>73</v>
      </c>
      <c r="J159" s="36">
        <f>IFERROR(VLOOKUP($B159,[1]평가!$B:$Z,MATCH(LEFT(J$2,2),[1]평가!$7:$7,0)-1,FALSE),"")</f>
        <v>70</v>
      </c>
      <c r="K159" s="33">
        <f>IFERROR(VLOOKUP($B159,[2]평가!$B:$Z,MATCH(LEFT(K$2,2),[2]평가!$7:$7,0)-1,FALSE),"")</f>
        <v>0</v>
      </c>
      <c r="L159" s="36">
        <f>IFERROR(VLOOKUP($B159,[2]평가!$B:$Z,MATCH(LEFT(L$2,2),[2]평가!$7:$7,0)-1,FALSE),"")</f>
        <v>70</v>
      </c>
      <c r="M159" s="39">
        <f>IFERROR(VLOOKUP($B159,[2]평가!$B:$Z,MATCH(LEFT(M$2,2),[2]평가!$7:$7,0)-1,FALSE),"")</f>
        <v>120</v>
      </c>
      <c r="N159" s="33">
        <f>IFERROR(VLOOKUP($B159,[3]평가!$B:$Z,MATCH(LEFT(N$2,2),[3]평가!$7:$7,0)-1,FALSE),"")</f>
        <v>0</v>
      </c>
      <c r="O159" s="36">
        <f>IFERROR(VLOOKUP($B159,[3]평가!$B:$Z,MATCH(LEFT(O$2,2),[3]평가!$7:$7,0)-1,FALSE),"")</f>
        <v>70</v>
      </c>
      <c r="P159" s="39">
        <f>IFERROR(VLOOKUP($B159,[3]평가!$B:$Z,MATCH(LEFT(P$2,2),[3]평가!$7:$7,0)-1,FALSE),"")</f>
        <v>139</v>
      </c>
      <c r="Q159" s="33">
        <f>IFERROR(VLOOKUP($B159,[4]평가!$B:$Z,MATCH(LEFT(Q$2,2),[4]평가!$7:$7,0)-1,FALSE),"")</f>
        <v>0</v>
      </c>
      <c r="R159" s="36">
        <f>IFERROR(VLOOKUP($B159,[4]평가!$B:$Z,MATCH(LEFT(R$2,2),[4]평가!$7:$7,0)-1,FALSE),"")</f>
        <v>78</v>
      </c>
      <c r="S159" s="39">
        <f>IFERROR(VLOOKUP($B159,[4]평가!$B:$Z,MATCH(LEFT(S$2,2),[4]평가!$7:$7,0)-1,FALSE),"")</f>
        <v>89</v>
      </c>
      <c r="T159" s="33">
        <f>IFERROR(VLOOKUP($B159,[5]평가!$B:$Z,MATCH(LEFT(T$2,2),[5]평가!$7:$7,0)-1,FALSE),"")</f>
        <v>0</v>
      </c>
      <c r="U159" s="36">
        <f>IFERROR(VLOOKUP($B159,[5]평가!$B:$Z,MATCH(LEFT(U$2,2),[5]평가!$7:$7,0)-1,FALSE),"")</f>
        <v>72</v>
      </c>
      <c r="V159" s="39">
        <f>IFERROR(VLOOKUP($B159,[5]평가!$B:$Z,MATCH(LEFT(V$2,2),[5]평가!$7:$7,0)-1,FALSE),"")</f>
        <v>143</v>
      </c>
      <c r="W159" s="33">
        <f>IFERROR(VLOOKUP($B159,대상!$B:$AD,MATCH(W$2,대상!$1:$1,0)-1,FALSE),"")</f>
        <v>0</v>
      </c>
      <c r="X159" s="20">
        <f>IF(ISBLANK(B159),"",T$1-COUNTIF(H159:V159,"회피"))</f>
        <v>5</v>
      </c>
      <c r="Y159" s="21">
        <f>IF($T$1=X159,(SUM(I159,L159,O159,R159,U159)-MIN(I159,L159,O159,R159,U159)-MAX(I159,L159,O159,R159,U159))/($T$1-2),SUM(I159,L159,O159,R159,U159/X159))</f>
        <v>71.666666666666671</v>
      </c>
      <c r="Z159" s="40">
        <f>IFERROR(VLOOKUP($B159,대상!$B:$AD,MATCH(Z$2,대상!$1:$1,0)-1,FALSE),0)</f>
        <v>0</v>
      </c>
      <c r="AA159" s="41">
        <f>IFERROR(IF(W159="면제","100"+Z159,Y159+Z159),"")</f>
        <v>71.666666666666671</v>
      </c>
      <c r="AB159" s="35" t="str">
        <f>IF(OR(W159="면제",N(Y159)=0),"",IF(AA159&lt;60,"과락",""))</f>
        <v/>
      </c>
      <c r="AC159" s="54">
        <f>IF(N(AA159)=0,"",RANK(AA159,AA$3:AA$202))</f>
        <v>153</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①시장확장성관점에서 전략적 마케팅 채널 확보방안 수립 필요함. 초기고객 및 시장진입위한 구체적 마케팅 방안 수립 및 초기고객에 대한 명확한 정의와 수익화 모델에 대한 추가 보완이 요구됨. IR게획 구체화 요망 _x000D_②글로벌 시장 분석과 니치 타겟팅 전략 수립은 좋아보이나, 시장 점유를 위한 판로개척 전략 측면에서 보다 실현가능성 높은 방안 마련과 실질적인 거래 기반의 설득력 강화 추진은 필요해 보임 _x000D_③아이템의 개발 배경과 목표 시장이 명확하게 설정되어 사업의 전반적인 방향성은 
적정하게 판단됨. 다만, 저작권 문제와 구현품질관리가 가장 큰 숙제일것 같음. _x000D_④AI이미지 생성 시스템으로 유니폼 디자인 자동화 시스템 기획단계이며 특화부분, 기술력 입증 평가하기 위한 경쟁자분석과 벤치마킹이 부족하며 수익에 대한 구체적 보완이 필요함 _x000D_⑤아이템의 핵심기능과 활용 방안이 구체적으로 제시되어 있으나 사업화를 위한 유통 채널 확보 전략이 다소 부족해 보임.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26</v>
      </c>
      <c r="B160" s="2">
        <v>20439979</v>
      </c>
      <c r="C160" s="38" t="str">
        <f>IFERROR(VLOOKUP($B160,대상!$B:$AC,MATCH(C$2,대상!$1:$1,0)-1,FALSE),"")</f>
        <v>지역기반</v>
      </c>
      <c r="D160" s="38" t="str">
        <f>IFERROR(VLOOKUP($B160,대상!$B:$AC,MATCH(D$2,대상!$1:$1,0)-1,FALSE),"")</f>
        <v>안종훈</v>
      </c>
      <c r="E160" s="36" t="str">
        <f>IFERROR(VLOOKUP($B160,대상!$B:$AC,MATCH(E$2,대상!$1:$1,0)-1,FALSE),"")</f>
        <v>정보ㆍ통신3</v>
      </c>
      <c r="F160" s="38" t="str">
        <f>IFERROR(VLOOKUP($B160,대상!$B:$AC,MATCH(F$2,대상!$1:$1,0)-1,FALSE),"")</f>
        <v>상권 기반 약국아이템 수요 조사 플랫폼</v>
      </c>
      <c r="G160" s="38" t="str">
        <f>IFERROR(VLOOKUP($B160,대상!$B:$AC,MATCH(G$2,대상!$1:$1,0)-1,FALSE),"")</f>
        <v/>
      </c>
      <c r="H160" s="33">
        <f>IFERROR(VLOOKUP($B160,[1]평가!$B:$Z,MATCH(LEFT(H$2,2),[1]평가!$7:$7,0)-1,FALSE),"")</f>
        <v>0</v>
      </c>
      <c r="I160" s="36">
        <f>IFERROR(VLOOKUP($B160,[1]평가!$B:$Z,MATCH(LEFT(I$2,2),[1]평가!$7:$7,0)-1,FALSE),"")</f>
        <v>82</v>
      </c>
      <c r="J160" s="36">
        <f>IFERROR(VLOOKUP($B160,[1]평가!$B:$Z,MATCH(LEFT(J$2,2),[1]평가!$7:$7,0)-1,FALSE),"")</f>
        <v>28</v>
      </c>
      <c r="K160" s="33">
        <f>IFERROR(VLOOKUP($B160,[2]평가!$B:$Z,MATCH(LEFT(K$2,2),[2]평가!$7:$7,0)-1,FALSE),"")</f>
        <v>0</v>
      </c>
      <c r="L160" s="36">
        <f>IFERROR(VLOOKUP($B160,[2]평가!$B:$Z,MATCH(LEFT(L$2,2),[2]평가!$7:$7,0)-1,FALSE),"")</f>
        <v>62</v>
      </c>
      <c r="M160" s="39">
        <f>IFERROR(VLOOKUP($B160,[2]평가!$B:$Z,MATCH(LEFT(M$2,2),[2]평가!$7:$7,0)-1,FALSE),"")</f>
        <v>184</v>
      </c>
      <c r="N160" s="33">
        <f>IFERROR(VLOOKUP($B160,[3]평가!$B:$Z,MATCH(LEFT(N$2,2),[3]평가!$7:$7,0)-1,FALSE),"")</f>
        <v>0</v>
      </c>
      <c r="O160" s="36">
        <f>IFERROR(VLOOKUP($B160,[3]평가!$B:$Z,MATCH(LEFT(O$2,2),[3]평가!$7:$7,0)-1,FALSE),"")</f>
        <v>79</v>
      </c>
      <c r="P160" s="39">
        <f>IFERROR(VLOOKUP($B160,[3]평가!$B:$Z,MATCH(LEFT(P$2,2),[3]평가!$7:$7,0)-1,FALSE),"")</f>
        <v>61</v>
      </c>
      <c r="Q160" s="33">
        <f>IFERROR(VLOOKUP($B160,[4]평가!$B:$Z,MATCH(LEFT(Q$2,2),[4]평가!$7:$7,0)-1,FALSE),"")</f>
        <v>0</v>
      </c>
      <c r="R160" s="36">
        <f>IFERROR(VLOOKUP($B160,[4]평가!$B:$Z,MATCH(LEFT(R$2,2),[4]평가!$7:$7,0)-1,FALSE),"")</f>
        <v>65</v>
      </c>
      <c r="S160" s="39">
        <f>IFERROR(VLOOKUP($B160,[4]평가!$B:$Z,MATCH(LEFT(S$2,2),[4]평가!$7:$7,0)-1,FALSE),"")</f>
        <v>172</v>
      </c>
      <c r="T160" s="33">
        <f>IFERROR(VLOOKUP($B160,[5]평가!$B:$Z,MATCH(LEFT(T$2,2),[5]평가!$7:$7,0)-1,FALSE),"")</f>
        <v>0</v>
      </c>
      <c r="U160" s="36">
        <f>IFERROR(VLOOKUP($B160,[5]평가!$B:$Z,MATCH(LEFT(U$2,2),[5]평가!$7:$7,0)-1,FALSE),"")</f>
        <v>70</v>
      </c>
      <c r="V160" s="39">
        <f>IFERROR(VLOOKUP($B160,[5]평가!$B:$Z,MATCH(LEFT(V$2,2),[5]평가!$7:$7,0)-1,FALSE),"")</f>
        <v>157</v>
      </c>
      <c r="W160" s="33">
        <f>IFERROR(VLOOKUP($B160,대상!$B:$AD,MATCH(W$2,대상!$1:$1,0)-1,FALSE),"")</f>
        <v>0</v>
      </c>
      <c r="X160" s="20">
        <f>IF(ISBLANK(B160),"",T$1-COUNTIF(H160:V160,"회피"))</f>
        <v>5</v>
      </c>
      <c r="Y160" s="21">
        <f>IF($T$1=X160,(SUM(I160,L160,O160,R160,U160)-MIN(I160,L160,O160,R160,U160)-MAX(I160,L160,O160,R160,U160))/($T$1-2),SUM(I160,L160,O160,R160,U160/X160))</f>
        <v>71.333333333333329</v>
      </c>
      <c r="Z160" s="40">
        <f>IFERROR(VLOOKUP($B160,대상!$B:$AD,MATCH(Z$2,대상!$1:$1,0)-1,FALSE),0)</f>
        <v>0</v>
      </c>
      <c r="AA160" s="41">
        <f>IFERROR(IF(W160="면제","100"+Z160,Y160+Z160),"")</f>
        <v>71.333333333333329</v>
      </c>
      <c r="AB160" s="35" t="str">
        <f>IF(OR(W160="면제",N(Y160)=0),"",IF(AA160&lt;60,"과락",""))</f>
        <v/>
      </c>
      <c r="AC160" s="54">
        <f>IF(N(AA160)=0,"",RANK(AA160,AA$3:AA$202))</f>
        <v>158</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①창고형 약국의 확대와 미국형 편의점에서의 약품판매의 잠재적 도입에 떠른 지역약국의 경쟁력확보차원에서 필요한 서빗임. 지역약국의 경쟁ㄺ확보와 소비자 편의성을 담보할 수 있는 시장의 요구사항과 변화요구에 대한 구체적 생존전략 보완 필요함.  _x000D_②목표시장에 포함된 약국의 정밀 타겟팅을 통한 레퍼런스 확보 전략이 필요하며, 1차적 레퍼런스 확보를 통한 지역적, 전국적 확보 방안 마련 필요 _x000D_③시장진입대상이 비교적 명확하게 제시되었음. 그러나 수익구조가 제시되어 있지 않음.
다만, 시장규모와 고객 검증자료는 다소 제한적으로 제시된것으로 보임.
그리고 사업계획의 방향성은 적절한것으로 판단됨. _x000D_④약국 대상으로 서비스 PB제공 기획단계이며 특화부분, 기술력 입증 평가하기 위한 경쟁자분석과 벤치마킹이 필요하지만 없음, 지역에 따른 독과점 정보불균형으로 형성된 기능을 배제하고 유통 플랫폼의 기능성을 단계적 구상하는 것으로 보여짐, 플랫폼의 이점과 고객들의 장점을 보여지지만 약사들의 저항과 동조를 이끌어낼 장점이 보이질 않음, 시장의 저항과 성장 저하가 우려되는 부분을 불식시키는 항목이 존재하지 않음 _x000D_⑤변리사 및 약사의 경험을 기반으로 창업 아이템 배경과 목적은 비교적 명확하게 제시하였으나 사업화 전략 제시는 다소 부족해 보임.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28</v>
      </c>
      <c r="B161" s="2">
        <v>20426472</v>
      </c>
      <c r="C161" s="38" t="str">
        <f>IFERROR(VLOOKUP($B161,대상!$B:$AC,MATCH(C$2,대상!$1:$1,0)-1,FALSE),"")</f>
        <v>지역기반</v>
      </c>
      <c r="D161" s="38" t="str">
        <f>IFERROR(VLOOKUP($B161,대상!$B:$AC,MATCH(D$2,대상!$1:$1,0)-1,FALSE),"")</f>
        <v>박지훈</v>
      </c>
      <c r="E161" s="36" t="str">
        <f>IFERROR(VLOOKUP($B161,대상!$B:$AC,MATCH(E$2,대상!$1:$1,0)-1,FALSE),"")</f>
        <v>정보ㆍ통신3</v>
      </c>
      <c r="F161" s="38" t="str">
        <f>IFERROR(VLOOKUP($B161,대상!$B:$AC,MATCH(F$2,대상!$1:$1,0)-1,FALSE),"")</f>
        <v>3000원으로 전자레인지 불균일 가열 해결및 효율을 위한 역산란 제어 모듈</v>
      </c>
      <c r="G161" s="38" t="str">
        <f>IFERROR(VLOOKUP($B161,대상!$B:$AC,MATCH(G$2,대상!$1:$1,0)-1,FALSE),"")</f>
        <v/>
      </c>
      <c r="H161" s="33">
        <f>IFERROR(VLOOKUP($B161,[1]평가!$B:$Z,MATCH(LEFT(H$2,2),[1]평가!$7:$7,0)-1,FALSE),"")</f>
        <v>0</v>
      </c>
      <c r="I161" s="36">
        <f>IFERROR(VLOOKUP($B161,[1]평가!$B:$Z,MATCH(LEFT(I$2,2),[1]평가!$7:$7,0)-1,FALSE),"")</f>
        <v>73</v>
      </c>
      <c r="J161" s="36">
        <f>IFERROR(VLOOKUP($B161,[1]평가!$B:$Z,MATCH(LEFT(J$2,2),[1]평가!$7:$7,0)-1,FALSE),"")</f>
        <v>70</v>
      </c>
      <c r="K161" s="33">
        <f>IFERROR(VLOOKUP($B161,[2]평가!$B:$Z,MATCH(LEFT(K$2,2),[2]평가!$7:$7,0)-1,FALSE),"")</f>
        <v>0</v>
      </c>
      <c r="L161" s="36">
        <f>IFERROR(VLOOKUP($B161,[2]평가!$B:$Z,MATCH(LEFT(L$2,2),[2]평가!$7:$7,0)-1,FALSE),"")</f>
        <v>66</v>
      </c>
      <c r="M161" s="39">
        <f>IFERROR(VLOOKUP($B161,[2]평가!$B:$Z,MATCH(LEFT(M$2,2),[2]평가!$7:$7,0)-1,FALSE),"")</f>
        <v>166</v>
      </c>
      <c r="N161" s="33">
        <f>IFERROR(VLOOKUP($B161,[3]평가!$B:$Z,MATCH(LEFT(N$2,2),[3]평가!$7:$7,0)-1,FALSE),"")</f>
        <v>0</v>
      </c>
      <c r="O161" s="36">
        <f>IFERROR(VLOOKUP($B161,[3]평가!$B:$Z,MATCH(LEFT(O$2,2),[3]평가!$7:$7,0)-1,FALSE),"")</f>
        <v>77</v>
      </c>
      <c r="P161" s="39">
        <f>IFERROR(VLOOKUP($B161,[3]평가!$B:$Z,MATCH(LEFT(P$2,2),[3]평가!$7:$7,0)-1,FALSE),"")</f>
        <v>123</v>
      </c>
      <c r="Q161" s="33">
        <f>IFERROR(VLOOKUP($B161,[4]평가!$B:$Z,MATCH(LEFT(Q$2,2),[4]평가!$7:$7,0)-1,FALSE),"")</f>
        <v>0</v>
      </c>
      <c r="R161" s="36">
        <f>IFERROR(VLOOKUP($B161,[4]평가!$B:$Z,MATCH(LEFT(R$2,2),[4]평가!$7:$7,0)-1,FALSE),"")</f>
        <v>69</v>
      </c>
      <c r="S161" s="39">
        <f>IFERROR(VLOOKUP($B161,[4]평가!$B:$Z,MATCH(LEFT(S$2,2),[4]평가!$7:$7,0)-1,FALSE),"")</f>
        <v>150</v>
      </c>
      <c r="T161" s="33">
        <f>IFERROR(VLOOKUP($B161,[5]평가!$B:$Z,MATCH(LEFT(T$2,2),[5]평가!$7:$7,0)-1,FALSE),"")</f>
        <v>0</v>
      </c>
      <c r="U161" s="36">
        <f>IFERROR(VLOOKUP($B161,[5]평가!$B:$Z,MATCH(LEFT(U$2,2),[5]평가!$7:$7,0)-1,FALSE),"")</f>
        <v>72</v>
      </c>
      <c r="V161" s="39">
        <f>IFERROR(VLOOKUP($B161,[5]평가!$B:$Z,MATCH(LEFT(V$2,2),[5]평가!$7:$7,0)-1,FALSE),"")</f>
        <v>143</v>
      </c>
      <c r="W161" s="33">
        <f>IFERROR(VLOOKUP($B161,대상!$B:$AD,MATCH(W$2,대상!$1:$1,0)-1,FALSE),"")</f>
        <v>0</v>
      </c>
      <c r="X161" s="20">
        <f>IF(ISBLANK(B161),"",T$1-COUNTIF(H161:V161,"회피"))</f>
        <v>5</v>
      </c>
      <c r="Y161" s="21">
        <f>IF($T$1=X161,(SUM(I161,L161,O161,R161,U161)-MIN(I161,L161,O161,R161,U161)-MAX(I161,L161,O161,R161,U161))/($T$1-2),SUM(I161,L161,O161,R161,U161/X161))</f>
        <v>71.333333333333329</v>
      </c>
      <c r="Z161" s="40">
        <f>IFERROR(VLOOKUP($B161,대상!$B:$AD,MATCH(Z$2,대상!$1:$1,0)-1,FALSE),0)</f>
        <v>0</v>
      </c>
      <c r="AA161" s="41">
        <f>IFERROR(IF(W161="면제","100"+Z161,Y161+Z161),"")</f>
        <v>71.333333333333329</v>
      </c>
      <c r="AB161" s="35" t="str">
        <f>IF(OR(W161="면제",N(Y161)=0),"",IF(AA161&lt;60,"과락",""))</f>
        <v/>
      </c>
      <c r="AC161" s="54">
        <f>IF(N(AA161)=0,"",RANK(AA161,AA$3:AA$202))</f>
        <v>158</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73</v>
      </c>
      <c r="B162" s="2">
        <v>20418266</v>
      </c>
      <c r="C162" s="38" t="str">
        <f>IFERROR(VLOOKUP($B162,대상!$B:$AC,MATCH(C$2,대상!$1:$1,0)-1,FALSE),"")</f>
        <v>지역기반</v>
      </c>
      <c r="D162" s="38" t="str">
        <f>IFERROR(VLOOKUP($B162,대상!$B:$AC,MATCH(D$2,대상!$1:$1,0)-1,FALSE),"")</f>
        <v>오정식</v>
      </c>
      <c r="E162" s="36" t="str">
        <f>IFERROR(VLOOKUP($B162,대상!$B:$AC,MATCH(E$2,대상!$1:$1,0)-1,FALSE),"")</f>
        <v>정보ㆍ통신3</v>
      </c>
      <c r="F162" s="38" t="str">
        <f>IFERROR(VLOOKUP($B162,대상!$B:$AC,MATCH(F$2,대상!$1:$1,0)-1,FALSE),"")</f>
        <v>AI 기반 대화형 주문 실행 시스템 &amp;quot;사이(SAI)&amp;quot;</v>
      </c>
      <c r="G162" s="38" t="str">
        <f>IFERROR(VLOOKUP($B162,대상!$B:$AC,MATCH(G$2,대상!$1:$1,0)-1,FALSE),"")</f>
        <v/>
      </c>
      <c r="H162" s="33">
        <f>IFERROR(VLOOKUP($B162,[1]평가!$B:$Z,MATCH(LEFT(H$2,2),[1]평가!$7:$7,0)-1,FALSE),"")</f>
        <v>0</v>
      </c>
      <c r="I162" s="36">
        <f>IFERROR(VLOOKUP($B162,[1]평가!$B:$Z,MATCH(LEFT(I$2,2),[1]평가!$7:$7,0)-1,FALSE),"")</f>
        <v>66</v>
      </c>
      <c r="J162" s="36">
        <f>IFERROR(VLOOKUP($B162,[1]평가!$B:$Z,MATCH(LEFT(J$2,2),[1]평가!$7:$7,0)-1,FALSE),"")</f>
        <v>181</v>
      </c>
      <c r="K162" s="33">
        <f>IFERROR(VLOOKUP($B162,[2]평가!$B:$Z,MATCH(LEFT(K$2,2),[2]평가!$7:$7,0)-1,FALSE),"")</f>
        <v>0</v>
      </c>
      <c r="L162" s="36">
        <f>IFERROR(VLOOKUP($B162,[2]평가!$B:$Z,MATCH(LEFT(L$2,2),[2]평가!$7:$7,0)-1,FALSE),"")</f>
        <v>68</v>
      </c>
      <c r="M162" s="39">
        <f>IFERROR(VLOOKUP($B162,[2]평가!$B:$Z,MATCH(LEFT(M$2,2),[2]평가!$7:$7,0)-1,FALSE),"")</f>
        <v>146</v>
      </c>
      <c r="N162" s="33">
        <f>IFERROR(VLOOKUP($B162,[3]평가!$B:$Z,MATCH(LEFT(N$2,2),[3]평가!$7:$7,0)-1,FALSE),"")</f>
        <v>0</v>
      </c>
      <c r="O162" s="36">
        <f>IFERROR(VLOOKUP($B162,[3]평가!$B:$Z,MATCH(LEFT(O$2,2),[3]평가!$7:$7,0)-1,FALSE),"")</f>
        <v>77</v>
      </c>
      <c r="P162" s="39">
        <f>IFERROR(VLOOKUP($B162,[3]평가!$B:$Z,MATCH(LEFT(P$2,2),[3]평가!$7:$7,0)-1,FALSE),"")</f>
        <v>123</v>
      </c>
      <c r="Q162" s="33">
        <f>IFERROR(VLOOKUP($B162,[4]평가!$B:$Z,MATCH(LEFT(Q$2,2),[4]평가!$7:$7,0)-1,FALSE),"")</f>
        <v>0</v>
      </c>
      <c r="R162" s="36">
        <f>IFERROR(VLOOKUP($B162,[4]평가!$B:$Z,MATCH(LEFT(R$2,2),[4]평가!$7:$7,0)-1,FALSE),"")</f>
        <v>69</v>
      </c>
      <c r="S162" s="39">
        <f>IFERROR(VLOOKUP($B162,[4]평가!$B:$Z,MATCH(LEFT(S$2,2),[4]평가!$7:$7,0)-1,FALSE),"")</f>
        <v>150</v>
      </c>
      <c r="T162" s="33">
        <f>IFERROR(VLOOKUP($B162,[5]평가!$B:$Z,MATCH(LEFT(T$2,2),[5]평가!$7:$7,0)-1,FALSE),"")</f>
        <v>0</v>
      </c>
      <c r="U162" s="36">
        <f>IFERROR(VLOOKUP($B162,[5]평가!$B:$Z,MATCH(LEFT(U$2,2),[5]평가!$7:$7,0)-1,FALSE),"")</f>
        <v>79</v>
      </c>
      <c r="V162" s="39">
        <f>IFERROR(VLOOKUP($B162,[5]평가!$B:$Z,MATCH(LEFT(V$2,2),[5]평가!$7:$7,0)-1,FALSE),"")</f>
        <v>70</v>
      </c>
      <c r="W162" s="33">
        <f>IFERROR(VLOOKUP($B162,대상!$B:$AD,MATCH(W$2,대상!$1:$1,0)-1,FALSE),"")</f>
        <v>0</v>
      </c>
      <c r="X162" s="20">
        <f>IF(ISBLANK(B162),"",T$1-COUNTIF(H162:V162,"회피"))</f>
        <v>5</v>
      </c>
      <c r="Y162" s="21">
        <f>IF($T$1=X162,(SUM(I162,L162,O162,R162,U162)-MIN(I162,L162,O162,R162,U162)-MAX(I162,L162,O162,R162,U162))/($T$1-2),SUM(I162,L162,O162,R162,U162/X162))</f>
        <v>71.333333333333329</v>
      </c>
      <c r="Z162" s="40">
        <f>IFERROR(VLOOKUP($B162,대상!$B:$AD,MATCH(Z$2,대상!$1:$1,0)-1,FALSE),0)</f>
        <v>0</v>
      </c>
      <c r="AA162" s="41">
        <f>IFERROR(IF(W162="면제","100"+Z162,Y162+Z162),"")</f>
        <v>71.333333333333329</v>
      </c>
      <c r="AB162" s="35" t="str">
        <f>IF(OR(W162="면제",N(Y162)=0),"",IF(AA162&lt;60,"과락",""))</f>
        <v/>
      </c>
      <c r="AC162" s="54">
        <f>IF(N(AA162)=0,"",RANK(AA162,AA$3:AA$202))</f>
        <v>158</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①유사서비스와의 차별화 경쟁력 확보방안 수립 및 초기고객의 명확화와 시장진입방안에 대한 구체화 방안 수립 필요함 _x000D_②자사만의 차별화된 특장점이 다소 아쉽고, 마케팅 및 판로개척 부분에서도 한두단계 더 세부적인 실행전략이 제시될 필요성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대화형 주문 실행 시스템 기획단계이며 특화부분, 기술력 입증 평가하기 위한 경쟁자분석과 벤치마킹이 부족하며 수익지속을 위한 모델이 너무 약하고 외부 자금 조달에 쏟는 시간과 에너지가 너무 높음, 기존 플랫폼들의 서비스로 수익구조화의 안정성이 필요함 _x000D_⑤아이템의 핵심 기능과 활용방안이 구체적으로 제시되어 있음. 다만 사용처 확장에 대한 구체성은 다소 부족해 보임.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81</v>
      </c>
      <c r="B163" s="2">
        <v>20439620</v>
      </c>
      <c r="C163" s="38" t="str">
        <f>IFERROR(VLOOKUP($B163,대상!$B:$AC,MATCH(C$2,대상!$1:$1,0)-1,FALSE),"")</f>
        <v>지역기반</v>
      </c>
      <c r="D163" s="38" t="str">
        <f>IFERROR(VLOOKUP($B163,대상!$B:$AC,MATCH(D$2,대상!$1:$1,0)-1,FALSE),"")</f>
        <v>김지환</v>
      </c>
      <c r="E163" s="36" t="str">
        <f>IFERROR(VLOOKUP($B163,대상!$B:$AC,MATCH(E$2,대상!$1:$1,0)-1,FALSE),"")</f>
        <v>정보ㆍ통신3</v>
      </c>
      <c r="F163" s="38" t="str">
        <f>IFERROR(VLOOKUP($B163,대상!$B:$AC,MATCH(F$2,대상!$1:$1,0)-1,FALSE),"")</f>
        <v>음악 창작자를 위한 AI 협업 및 포트폴리오 플랫폼, 위링크</v>
      </c>
      <c r="G163" s="38" t="str">
        <f>IFERROR(VLOOKUP($B163,대상!$B:$AC,MATCH(G$2,대상!$1:$1,0)-1,FALSE),"")</f>
        <v/>
      </c>
      <c r="H163" s="33">
        <f>IFERROR(VLOOKUP($B163,[1]평가!$B:$Z,MATCH(LEFT(H$2,2),[1]평가!$7:$7,0)-1,FALSE),"")</f>
        <v>0</v>
      </c>
      <c r="I163" s="36">
        <f>IFERROR(VLOOKUP($B163,[1]평가!$B:$Z,MATCH(LEFT(I$2,2),[1]평가!$7:$7,0)-1,FALSE),"")</f>
        <v>73</v>
      </c>
      <c r="J163" s="36">
        <f>IFERROR(VLOOKUP($B163,[1]평가!$B:$Z,MATCH(LEFT(J$2,2),[1]평가!$7:$7,0)-1,FALSE),"")</f>
        <v>70</v>
      </c>
      <c r="K163" s="33">
        <f>IFERROR(VLOOKUP($B163,[2]평가!$B:$Z,MATCH(LEFT(K$2,2),[2]평가!$7:$7,0)-1,FALSE),"")</f>
        <v>0</v>
      </c>
      <c r="L163" s="36">
        <f>IFERROR(VLOOKUP($B163,[2]평가!$B:$Z,MATCH(LEFT(L$2,2),[2]평가!$7:$7,0)-1,FALSE),"")</f>
        <v>72</v>
      </c>
      <c r="M163" s="39">
        <f>IFERROR(VLOOKUP($B163,[2]평가!$B:$Z,MATCH(LEFT(M$2,2),[2]평가!$7:$7,0)-1,FALSE),"")</f>
        <v>102</v>
      </c>
      <c r="N163" s="33">
        <f>IFERROR(VLOOKUP($B163,[3]평가!$B:$Z,MATCH(LEFT(N$2,2),[3]평가!$7:$7,0)-1,FALSE),"")</f>
        <v>0</v>
      </c>
      <c r="O163" s="36">
        <f>IFERROR(VLOOKUP($B163,[3]평가!$B:$Z,MATCH(LEFT(O$2,2),[3]평가!$7:$7,0)-1,FALSE),"")</f>
        <v>69</v>
      </c>
      <c r="P163" s="39">
        <f>IFERROR(VLOOKUP($B163,[3]평가!$B:$Z,MATCH(LEFT(P$2,2),[3]평가!$7:$7,0)-1,FALSE),"")</f>
        <v>141</v>
      </c>
      <c r="Q163" s="33">
        <f>IFERROR(VLOOKUP($B163,[4]평가!$B:$Z,MATCH(LEFT(Q$2,2),[4]평가!$7:$7,0)-1,FALSE),"")</f>
        <v>0</v>
      </c>
      <c r="R163" s="36">
        <f>IFERROR(VLOOKUP($B163,[4]평가!$B:$Z,MATCH(LEFT(R$2,2),[4]평가!$7:$7,0)-1,FALSE),"")</f>
        <v>73</v>
      </c>
      <c r="S163" s="39">
        <f>IFERROR(VLOOKUP($B163,[4]평가!$B:$Z,MATCH(LEFT(S$2,2),[4]평가!$7:$7,0)-1,FALSE),"")</f>
        <v>123</v>
      </c>
      <c r="T163" s="33">
        <f>IFERROR(VLOOKUP($B163,[5]평가!$B:$Z,MATCH(LEFT(T$2,2),[5]평가!$7:$7,0)-1,FALSE),"")</f>
        <v>0</v>
      </c>
      <c r="U163" s="36">
        <f>IFERROR(VLOOKUP($B163,[5]평가!$B:$Z,MATCH(LEFT(U$2,2),[5]평가!$7:$7,0)-1,FALSE),"")</f>
        <v>67</v>
      </c>
      <c r="V163" s="39">
        <f>IFERROR(VLOOKUP($B163,[5]평가!$B:$Z,MATCH(LEFT(V$2,2),[5]평가!$7:$7,0)-1,FALSE),"")</f>
        <v>185</v>
      </c>
      <c r="W163" s="33">
        <f>IFERROR(VLOOKUP($B163,대상!$B:$AD,MATCH(W$2,대상!$1:$1,0)-1,FALSE),"")</f>
        <v>0</v>
      </c>
      <c r="X163" s="20">
        <f>IF(ISBLANK(B163),"",T$1-COUNTIF(H163:V163,"회피"))</f>
        <v>5</v>
      </c>
      <c r="Y163" s="21">
        <f>IF($T$1=X163,(SUM(I163,L163,O163,R163,U163)-MIN(I163,L163,O163,R163,U163)-MAX(I163,L163,O163,R163,U163))/($T$1-2),SUM(I163,L163,O163,R163,U163/X163))</f>
        <v>71.333333333333329</v>
      </c>
      <c r="Z163" s="40">
        <f>IFERROR(VLOOKUP($B163,대상!$B:$AD,MATCH(Z$2,대상!$1:$1,0)-1,FALSE),0)</f>
        <v>0</v>
      </c>
      <c r="AA163" s="41">
        <f>IFERROR(IF(W163="면제","100"+Z163,Y163+Z163),"")</f>
        <v>71.333333333333329</v>
      </c>
      <c r="AB163" s="35" t="str">
        <f>IF(OR(W163="면제",N(Y163)=0),"",IF(AA163&lt;60,"과락",""))</f>
        <v/>
      </c>
      <c r="AC163" s="54">
        <f>IF(N(AA163)=0,"",RANK(AA163,AA$3:AA$202))</f>
        <v>158</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①음악창작관련 유사서비스와의 차별화 경쟁력 확보방안 수립 및 초기고객의 명확화와 시장진입방안에 대한 구체화 방안 수립 필요함 _x000D_②플랫폼 기술 및 구현 방안, 서비스 제공 흐름 등에 대한 내용 및 수익창출 방안 등이 다소 부족함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협업 음악 창작 및 포트폴리오 구축 플랫폼 기획단계이며 특화부분, 기술력 입증 평가하기 위한 경쟁자분석과 벤치마킹이 없음 수익에 대한 구체적 보완이 필요함 _x000D_⑤창업 아이템의 대한 배경과 목적이 비교적 구체적으로 제시되어 있음. 다만 사업화 전략 및 수익확보 방안에 대한 구체성이 다소 부족해 보임.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178</v>
      </c>
      <c r="B164" s="2">
        <v>20425300</v>
      </c>
      <c r="C164" s="38" t="str">
        <f>IFERROR(VLOOKUP($B164,대상!$B:$AC,MATCH(C$2,대상!$1:$1,0)-1,FALSE),"")</f>
        <v>지역기반</v>
      </c>
      <c r="D164" s="38" t="str">
        <f>IFERROR(VLOOKUP($B164,대상!$B:$AC,MATCH(D$2,대상!$1:$1,0)-1,FALSE),"")</f>
        <v>오세정</v>
      </c>
      <c r="E164" s="36" t="str">
        <f>IFERROR(VLOOKUP($B164,대상!$B:$AC,MATCH(E$2,대상!$1:$1,0)-1,FALSE),"")</f>
        <v>정보ㆍ통신3</v>
      </c>
      <c r="F164" s="38" t="str">
        <f>IFERROR(VLOOKUP($B164,대상!$B:$AC,MATCH(F$2,대상!$1:$1,0)-1,FALSE),"")</f>
        <v>단기임대 운영자를 위한 소모품 통합관리 및 자동발주 플랫폼 ‘Whimstay’</v>
      </c>
      <c r="G164" s="38" t="str">
        <f>IFERROR(VLOOKUP($B164,대상!$B:$AC,MATCH(G$2,대상!$1:$1,0)-1,FALSE),"")</f>
        <v/>
      </c>
      <c r="H164" s="33">
        <f>IFERROR(VLOOKUP($B164,[1]평가!$B:$Z,MATCH(LEFT(H$2,2),[1]평가!$7:$7,0)-1,FALSE),"")</f>
        <v>0</v>
      </c>
      <c r="I164" s="36">
        <f>IFERROR(VLOOKUP($B164,[1]평가!$B:$Z,MATCH(LEFT(I$2,2),[1]평가!$7:$7,0)-1,FALSE),"")</f>
        <v>68</v>
      </c>
      <c r="J164" s="36">
        <f>IFERROR(VLOOKUP($B164,[1]평가!$B:$Z,MATCH(LEFT(J$2,2),[1]평가!$7:$7,0)-1,FALSE),"")</f>
        <v>148</v>
      </c>
      <c r="K164" s="33">
        <f>IFERROR(VLOOKUP($B164,[2]평가!$B:$Z,MATCH(LEFT(K$2,2),[2]평가!$7:$7,0)-1,FALSE),"")</f>
        <v>0</v>
      </c>
      <c r="L164" s="36">
        <f>IFERROR(VLOOKUP($B164,[2]평가!$B:$Z,MATCH(LEFT(L$2,2),[2]평가!$7:$7,0)-1,FALSE),"")</f>
        <v>72</v>
      </c>
      <c r="M164" s="39">
        <f>IFERROR(VLOOKUP($B164,[2]평가!$B:$Z,MATCH(LEFT(M$2,2),[2]평가!$7:$7,0)-1,FALSE),"")</f>
        <v>102</v>
      </c>
      <c r="N164" s="33">
        <f>IFERROR(VLOOKUP($B164,[3]평가!$B:$Z,MATCH(LEFT(N$2,2),[3]평가!$7:$7,0)-1,FALSE),"")</f>
        <v>0</v>
      </c>
      <c r="O164" s="36">
        <f>IFERROR(VLOOKUP($B164,[3]평가!$B:$Z,MATCH(LEFT(O$2,2),[3]평가!$7:$7,0)-1,FALSE),"")</f>
        <v>79</v>
      </c>
      <c r="P164" s="39">
        <f>IFERROR(VLOOKUP($B164,[3]평가!$B:$Z,MATCH(LEFT(P$2,2),[3]평가!$7:$7,0)-1,FALSE),"")</f>
        <v>61</v>
      </c>
      <c r="Q164" s="33">
        <f>IFERROR(VLOOKUP($B164,[4]평가!$B:$Z,MATCH(LEFT(Q$2,2),[4]평가!$7:$7,0)-1,FALSE),"")</f>
        <v>0</v>
      </c>
      <c r="R164" s="36">
        <f>IFERROR(VLOOKUP($B164,[4]평가!$B:$Z,MATCH(LEFT(R$2,2),[4]평가!$7:$7,0)-1,FALSE),"")</f>
        <v>63</v>
      </c>
      <c r="S164" s="39">
        <f>IFERROR(VLOOKUP($B164,[4]평가!$B:$Z,MATCH(LEFT(S$2,2),[4]평가!$7:$7,0)-1,FALSE),"")</f>
        <v>182</v>
      </c>
      <c r="T164" s="33">
        <f>IFERROR(VLOOKUP($B164,[5]평가!$B:$Z,MATCH(LEFT(T$2,2),[5]평가!$7:$7,0)-1,FALSE),"")</f>
        <v>0</v>
      </c>
      <c r="U164" s="36">
        <f>IFERROR(VLOOKUP($B164,[5]평가!$B:$Z,MATCH(LEFT(U$2,2),[5]평가!$7:$7,0)-1,FALSE),"")</f>
        <v>74</v>
      </c>
      <c r="V164" s="39">
        <f>IFERROR(VLOOKUP($B164,[5]평가!$B:$Z,MATCH(LEFT(V$2,2),[5]평가!$7:$7,0)-1,FALSE),"")</f>
        <v>123</v>
      </c>
      <c r="W164" s="33">
        <f>IFERROR(VLOOKUP($B164,대상!$B:$AD,MATCH(W$2,대상!$1:$1,0)-1,FALSE),"")</f>
        <v>0</v>
      </c>
      <c r="X164" s="20">
        <f>IF(ISBLANK(B164),"",T$1-COUNTIF(H164:V164,"회피"))</f>
        <v>5</v>
      </c>
      <c r="Y164" s="21">
        <f>IF($T$1=X164,(SUM(I164,L164,O164,R164,U164)-MIN(I164,L164,O164,R164,U164)-MAX(I164,L164,O164,R164,U164))/($T$1-2),SUM(I164,L164,O164,R164,U164/X164))</f>
        <v>71.333333333333329</v>
      </c>
      <c r="Z164" s="40">
        <f>IFERROR(VLOOKUP($B164,대상!$B:$AD,MATCH(Z$2,대상!$1:$1,0)-1,FALSE),0)</f>
        <v>0</v>
      </c>
      <c r="AA164" s="41">
        <f>IFERROR(IF(W164="면제","100"+Z164,Y164+Z164),"")</f>
        <v>71.333333333333329</v>
      </c>
      <c r="AB164" s="35" t="str">
        <f>IF(OR(W164="면제",N(Y164)=0),"",IF(AA164&lt;60,"과락",""))</f>
        <v/>
      </c>
      <c r="AC164" s="54">
        <f>IF(N(AA164)=0,"",RANK(AA164,AA$3:AA$202))</f>
        <v>158</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①현시장의 규모분석에 필요한 기본 데이터확보와 이를 기반으로 성장전략을 구체화할 필요 있음. _x000D_②서비스 개발 시 운영 효율성이 높아지고 사업성 있을 것으로 보이나 실현을 위한 구체적인 계획과 전략 제시가 다소 부족함 _x000D_③단기 임대 소모품 관리라는 틈새시장을 겨냥한 사업 목적과 수익 모델은 명확하며, 전반적인 계획의 방향성 또한 적절하게 설계되음. 다만, 현재 매출 및 인력 확보 현황이 미진하여, 계획한 비즈니스 로드맵을 차질 없이 수행할 수 있는 조직 실행력 강화가 시급함. _x000D_④B2B숙박운영 자동화 플랫폼 기획단계이며 특화부분, 기술력 입증 평가하기 위한 경쟁자분석과 벤치마킹이 부족하며 수익에 대한 구체적 보완이 필요함 _x000D_⑤창업 아이템의 배경과 목적이 비교적 명확하게 기술되어 있음.다만 경쟁사 분석 내용과 사업화를 위한 구체적인 계획이 다소 부족해 보임.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2</v>
      </c>
      <c r="B165" s="2">
        <v>20430731</v>
      </c>
      <c r="C165" s="38" t="str">
        <f>IFERROR(VLOOKUP($B165,대상!$B:$AC,MATCH(C$2,대상!$1:$1,0)-1,FALSE),"")</f>
        <v>지역기반</v>
      </c>
      <c r="D165" s="38" t="str">
        <f>IFERROR(VLOOKUP($B165,대상!$B:$AC,MATCH(D$2,대상!$1:$1,0)-1,FALSE),"")</f>
        <v>강동호</v>
      </c>
      <c r="E165" s="36" t="str">
        <f>IFERROR(VLOOKUP($B165,대상!$B:$AC,MATCH(E$2,대상!$1:$1,0)-1,FALSE),"")</f>
        <v>정보ㆍ통신3</v>
      </c>
      <c r="F165" s="38" t="str">
        <f>IFERROR(VLOOKUP($B165,대상!$B:$AC,MATCH(F$2,대상!$1:$1,0)-1,FALSE),"")</f>
        <v>AI 지원 남성 외모 진단·개인화 관리 솔루션</v>
      </c>
      <c r="G165" s="38" t="str">
        <f>IFERROR(VLOOKUP($B165,대상!$B:$AC,MATCH(G$2,대상!$1:$1,0)-1,FALSE),"")</f>
        <v/>
      </c>
      <c r="H165" s="33">
        <f>IFERROR(VLOOKUP($B165,[1]평가!$B:$Z,MATCH(LEFT(H$2,2),[1]평가!$7:$7,0)-1,FALSE),"")</f>
        <v>0</v>
      </c>
      <c r="I165" s="36">
        <f>IFERROR(VLOOKUP($B165,[1]평가!$B:$Z,MATCH(LEFT(I$2,2),[1]평가!$7:$7,0)-1,FALSE),"")</f>
        <v>68</v>
      </c>
      <c r="J165" s="36">
        <f>IFERROR(VLOOKUP($B165,[1]평가!$B:$Z,MATCH(LEFT(J$2,2),[1]평가!$7:$7,0)-1,FALSE),"")</f>
        <v>148</v>
      </c>
      <c r="K165" s="33">
        <f>IFERROR(VLOOKUP($B165,[2]평가!$B:$Z,MATCH(LEFT(K$2,2),[2]평가!$7:$7,0)-1,FALSE),"")</f>
        <v>0</v>
      </c>
      <c r="L165" s="36">
        <f>IFERROR(VLOOKUP($B165,[2]평가!$B:$Z,MATCH(LEFT(L$2,2),[2]평가!$7:$7,0)-1,FALSE),"")</f>
        <v>65</v>
      </c>
      <c r="M165" s="39">
        <f>IFERROR(VLOOKUP($B165,[2]평가!$B:$Z,MATCH(LEFT(M$2,2),[2]평가!$7:$7,0)-1,FALSE),"")</f>
        <v>176</v>
      </c>
      <c r="N165" s="33">
        <f>IFERROR(VLOOKUP($B165,[3]평가!$B:$Z,MATCH(LEFT(N$2,2),[3]평가!$7:$7,0)-1,FALSE),"")</f>
        <v>0</v>
      </c>
      <c r="O165" s="36">
        <f>IFERROR(VLOOKUP($B165,[3]평가!$B:$Z,MATCH(LEFT(O$2,2),[3]평가!$7:$7,0)-1,FALSE),"")</f>
        <v>69</v>
      </c>
      <c r="P165" s="39">
        <f>IFERROR(VLOOKUP($B165,[3]평가!$B:$Z,MATCH(LEFT(P$2,2),[3]평가!$7:$7,0)-1,FALSE),"")</f>
        <v>141</v>
      </c>
      <c r="Q165" s="33">
        <f>IFERROR(VLOOKUP($B165,[4]평가!$B:$Z,MATCH(LEFT(Q$2,2),[4]평가!$7:$7,0)-1,FALSE),"")</f>
        <v>0</v>
      </c>
      <c r="R165" s="36">
        <f>IFERROR(VLOOKUP($B165,[4]평가!$B:$Z,MATCH(LEFT(R$2,2),[4]평가!$7:$7,0)-1,FALSE),"")</f>
        <v>85</v>
      </c>
      <c r="S165" s="39">
        <f>IFERROR(VLOOKUP($B165,[4]평가!$B:$Z,MATCH(LEFT(S$2,2),[4]평가!$7:$7,0)-1,FALSE),"")</f>
        <v>37</v>
      </c>
      <c r="T165" s="33">
        <f>IFERROR(VLOOKUP($B165,[5]평가!$B:$Z,MATCH(LEFT(T$2,2),[5]평가!$7:$7,0)-1,FALSE),"")</f>
        <v>0</v>
      </c>
      <c r="U165" s="36">
        <f>IFERROR(VLOOKUP($B165,[5]평가!$B:$Z,MATCH(LEFT(U$2,2),[5]평가!$7:$7,0)-1,FALSE),"")</f>
        <v>76</v>
      </c>
      <c r="V165" s="39">
        <f>IFERROR(VLOOKUP($B165,[5]평가!$B:$Z,MATCH(LEFT(V$2,2),[5]평가!$7:$7,0)-1,FALSE),"")</f>
        <v>101</v>
      </c>
      <c r="W165" s="33">
        <f>IFERROR(VLOOKUP($B165,대상!$B:$AD,MATCH(W$2,대상!$1:$1,0)-1,FALSE),"")</f>
        <v>0</v>
      </c>
      <c r="X165" s="20">
        <f>IF(ISBLANK(B165),"",T$1-COUNTIF(H165:V165,"회피"))</f>
        <v>5</v>
      </c>
      <c r="Y165" s="21">
        <f>IF($T$1=X165,(SUM(I165,L165,O165,R165,U165)-MIN(I165,L165,O165,R165,U165)-MAX(I165,L165,O165,R165,U165))/($T$1-2),SUM(I165,L165,O165,R165,U165/X165))</f>
        <v>71</v>
      </c>
      <c r="Z165" s="40">
        <f>IFERROR(VLOOKUP($B165,대상!$B:$AD,MATCH(Z$2,대상!$1:$1,0)-1,FALSE),0)</f>
        <v>0</v>
      </c>
      <c r="AA165" s="41">
        <f>IFERROR(IF(W165="면제","100"+Z165,Y165+Z165),"")</f>
        <v>71</v>
      </c>
      <c r="AB165" s="35" t="str">
        <f>IF(OR(W165="면제",N(Y165)=0),"",IF(AA165&lt;60,"과락",""))</f>
        <v/>
      </c>
      <c r="AC165" s="54">
        <f>IF(N(AA165)=0,"",RANK(AA165,AA$3:AA$202))</f>
        <v>163</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①시장의 니즈를 반영한 서비스제공 방향설정이 필요하고 향후 성장위한 시장규모에 대한 객관적 데이터확보가 필요함. _x000D_②시장을 넓혀 나갈 수 있는 방안과 수익증대 방안이 필요해 보이며 중장기적 성장 로드맵을 전략적으로 수립할 필요가 있음 _x000D_③시장진입대상과 수익구조가 비교적 명확하게 제시되었음.
다만, 시장규모와 고객 검증자료는 다소 제한적으로 제시된것으로 보임.
그리고 사업계획의 방향성은 적절한것으로 판단됨. _x000D_④대표자의 역량과 기술이 뛰어나며 경험을 토대로 문제해결을 실현하는 것에 IT기술력의 부족과 인력의 보강이 필요하고 BM의 일반화를 포괄적설정으로 변경하여 대중성과 시장성을 넓힌다면 사업성이 보강될것으로 보여짐 _x000D_⑤시장진입 대상과 수익구조가 비교적 명확하게 제시함. 전반적으로 사업방향은 적절하나 일부 보완이 필요함.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21</v>
      </c>
      <c r="B166" s="2">
        <v>20429614</v>
      </c>
      <c r="C166" s="38" t="str">
        <f>IFERROR(VLOOKUP($B166,대상!$B:$AC,MATCH(C$2,대상!$1:$1,0)-1,FALSE),"")</f>
        <v>지역기반</v>
      </c>
      <c r="D166" s="38" t="str">
        <f>IFERROR(VLOOKUP($B166,대상!$B:$AC,MATCH(D$2,대상!$1:$1,0)-1,FALSE),"")</f>
        <v>구혜지</v>
      </c>
      <c r="E166" s="36" t="str">
        <f>IFERROR(VLOOKUP($B166,대상!$B:$AC,MATCH(E$2,대상!$1:$1,0)-1,FALSE),"")</f>
        <v>정보ㆍ통신3</v>
      </c>
      <c r="F166" s="38" t="str">
        <f>IFERROR(VLOOKUP($B166,대상!$B:$AC,MATCH(F$2,대상!$1:$1,0)-1,FALSE),"")</f>
        <v>생성형 AI 기반 호스트용 이벤트 운영 SaaS / 브랜드형 초대장 및 RSVP 운영 솔루션 ‘오오디너리 폼(Oordinary Form)’</v>
      </c>
      <c r="G166" s="38" t="str">
        <f>IFERROR(VLOOKUP($B166,대상!$B:$AC,MATCH(G$2,대상!$1:$1,0)-1,FALSE),"")</f>
        <v/>
      </c>
      <c r="H166" s="33">
        <f>IFERROR(VLOOKUP($B166,[1]평가!$B:$Z,MATCH(LEFT(H$2,2),[1]평가!$7:$7,0)-1,FALSE),"")</f>
        <v>0</v>
      </c>
      <c r="I166" s="36">
        <f>IFERROR(VLOOKUP($B166,[1]평가!$B:$Z,MATCH(LEFT(I$2,2),[1]평가!$7:$7,0)-1,FALSE),"")</f>
        <v>68</v>
      </c>
      <c r="J166" s="36">
        <f>IFERROR(VLOOKUP($B166,[1]평가!$B:$Z,MATCH(LEFT(J$2,2),[1]평가!$7:$7,0)-1,FALSE),"")</f>
        <v>148</v>
      </c>
      <c r="K166" s="33">
        <f>IFERROR(VLOOKUP($B166,[2]평가!$B:$Z,MATCH(LEFT(K$2,2),[2]평가!$7:$7,0)-1,FALSE),"")</f>
        <v>0</v>
      </c>
      <c r="L166" s="36">
        <f>IFERROR(VLOOKUP($B166,[2]평가!$B:$Z,MATCH(LEFT(L$2,2),[2]평가!$7:$7,0)-1,FALSE),"")</f>
        <v>71</v>
      </c>
      <c r="M166" s="39">
        <f>IFERROR(VLOOKUP($B166,[2]평가!$B:$Z,MATCH(LEFT(M$2,2),[2]평가!$7:$7,0)-1,FALSE),"")</f>
        <v>115</v>
      </c>
      <c r="N166" s="33">
        <f>IFERROR(VLOOKUP($B166,[3]평가!$B:$Z,MATCH(LEFT(N$2,2),[3]평가!$7:$7,0)-1,FALSE),"")</f>
        <v>0</v>
      </c>
      <c r="O166" s="36">
        <f>IFERROR(VLOOKUP($B166,[3]평가!$B:$Z,MATCH(LEFT(O$2,2),[3]평가!$7:$7,0)-1,FALSE),"")</f>
        <v>79</v>
      </c>
      <c r="P166" s="39">
        <f>IFERROR(VLOOKUP($B166,[3]평가!$B:$Z,MATCH(LEFT(P$2,2),[3]평가!$7:$7,0)-1,FALSE),"")</f>
        <v>61</v>
      </c>
      <c r="Q166" s="33">
        <f>IFERROR(VLOOKUP($B166,[4]평가!$B:$Z,MATCH(LEFT(Q$2,2),[4]평가!$7:$7,0)-1,FALSE),"")</f>
        <v>0</v>
      </c>
      <c r="R166" s="36">
        <f>IFERROR(VLOOKUP($B166,[4]평가!$B:$Z,MATCH(LEFT(R$2,2),[4]평가!$7:$7,0)-1,FALSE),"")</f>
        <v>74</v>
      </c>
      <c r="S166" s="39">
        <f>IFERROR(VLOOKUP($B166,[4]평가!$B:$Z,MATCH(LEFT(S$2,2),[4]평가!$7:$7,0)-1,FALSE),"")</f>
        <v>115</v>
      </c>
      <c r="T166" s="33">
        <f>IFERROR(VLOOKUP($B166,[5]평가!$B:$Z,MATCH(LEFT(T$2,2),[5]평가!$7:$7,0)-1,FALSE),"")</f>
        <v>0</v>
      </c>
      <c r="U166" s="36">
        <f>IFERROR(VLOOKUP($B166,[5]평가!$B:$Z,MATCH(LEFT(U$2,2),[5]평가!$7:$7,0)-1,FALSE),"")</f>
        <v>67</v>
      </c>
      <c r="V166" s="39">
        <f>IFERROR(VLOOKUP($B166,[5]평가!$B:$Z,MATCH(LEFT(V$2,2),[5]평가!$7:$7,0)-1,FALSE),"")</f>
        <v>185</v>
      </c>
      <c r="W166" s="33">
        <f>IFERROR(VLOOKUP($B166,대상!$B:$AD,MATCH(W$2,대상!$1:$1,0)-1,FALSE),"")</f>
        <v>0</v>
      </c>
      <c r="X166" s="20">
        <f>IF(ISBLANK(B166),"",T$1-COUNTIF(H166:V166,"회피"))</f>
        <v>5</v>
      </c>
      <c r="Y166" s="21">
        <f>IF($T$1=X166,(SUM(I166,L166,O166,R166,U166)-MIN(I166,L166,O166,R166,U166)-MAX(I166,L166,O166,R166,U166))/($T$1-2),SUM(I166,L166,O166,R166,U166/X166))</f>
        <v>71</v>
      </c>
      <c r="Z166" s="40">
        <f>IFERROR(VLOOKUP($B166,대상!$B:$AD,MATCH(Z$2,대상!$1:$1,0)-1,FALSE),0)</f>
        <v>0</v>
      </c>
      <c r="AA166" s="41">
        <f>IFERROR(IF(W166="면제","100"+Z166,Y166+Z166),"")</f>
        <v>71</v>
      </c>
      <c r="AB166" s="35" t="str">
        <f>IF(OR(W166="면제",N(Y166)=0),"",IF(AA166&lt;60,"과락",""))</f>
        <v/>
      </c>
      <c r="AC166" s="54">
        <f>IF(N(AA166)=0,"",RANK(AA166,AA$3:AA$202))</f>
        <v>163</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①기존시장의 유사서비스에 대한 서비스관점의 차별화 경쟁력요소 발굴과 초기고객 확보위한 구체적 마케팅번략 수립 필요함 _x000D_②경험 기반의 사업화 추진방안이 좋음. 실제 사업화가 됐을때의 시장성 및 사업성 규모, 고객확보 가능성 등에 대한 내용과 제공 서비스에 대한 구조 등이 보다 구체적이면 좋음 _x000D_③시장진입대상과 수익구조가 비교적 명확하게 제시되었음.
다만, 시장규모와 고객 검증자료는 다소 제한적으로 제시된것으로 보임.
그리고 사업계획의 방향성은 적절한것으로 판단됨. _x000D_④행사지원 플랫폼인 오오디너리 폼은 소규모부터 행사 기획 및 실행을 지원하는 프로그램으로 기획단계이며 특화부분 기술력 입증, 차별성에 대한 독창성을 평가하기 위한 경쟁자분석과 벤치마킹이 필요하지만 없음 _x000D_⑤아이템의 핵심기능과 활용방안이 구체적으로 기술되어 있으나 사업수익에 대한 차별화 기술이 다소 부족해 보임.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22</v>
      </c>
      <c r="B167" s="2">
        <v>20425535</v>
      </c>
      <c r="C167" s="38" t="str">
        <f>IFERROR(VLOOKUP($B167,대상!$B:$AC,MATCH(C$2,대상!$1:$1,0)-1,FALSE),"")</f>
        <v>지역기반</v>
      </c>
      <c r="D167" s="38" t="str">
        <f>IFERROR(VLOOKUP($B167,대상!$B:$AC,MATCH(D$2,대상!$1:$1,0)-1,FALSE),"")</f>
        <v>김은비</v>
      </c>
      <c r="E167" s="36" t="str">
        <f>IFERROR(VLOOKUP($B167,대상!$B:$AC,MATCH(E$2,대상!$1:$1,0)-1,FALSE),"")</f>
        <v>정보ㆍ통신3</v>
      </c>
      <c r="F167" s="38" t="str">
        <f>IFERROR(VLOOKUP($B167,대상!$B:$AC,MATCH(F$2,대상!$1:$1,0)-1,FALSE),"")</f>
        <v>ECHO</v>
      </c>
      <c r="G167" s="38" t="str">
        <f>IFERROR(VLOOKUP($B167,대상!$B:$AC,MATCH(G$2,대상!$1:$1,0)-1,FALSE),"")</f>
        <v/>
      </c>
      <c r="H167" s="33">
        <f>IFERROR(VLOOKUP($B167,[1]평가!$B:$Z,MATCH(LEFT(H$2,2),[1]평가!$7:$7,0)-1,FALSE),"")</f>
        <v>0</v>
      </c>
      <c r="I167" s="36">
        <f>IFERROR(VLOOKUP($B167,[1]평가!$B:$Z,MATCH(LEFT(I$2,2),[1]평가!$7:$7,0)-1,FALSE),"")</f>
        <v>68</v>
      </c>
      <c r="J167" s="36">
        <f>IFERROR(VLOOKUP($B167,[1]평가!$B:$Z,MATCH(LEFT(J$2,2),[1]평가!$7:$7,0)-1,FALSE),"")</f>
        <v>148</v>
      </c>
      <c r="K167" s="33">
        <f>IFERROR(VLOOKUP($B167,[2]평가!$B:$Z,MATCH(LEFT(K$2,2),[2]평가!$7:$7,0)-1,FALSE),"")</f>
        <v>0</v>
      </c>
      <c r="L167" s="36">
        <f>IFERROR(VLOOKUP($B167,[2]평가!$B:$Z,MATCH(LEFT(L$2,2),[2]평가!$7:$7,0)-1,FALSE),"")</f>
        <v>86</v>
      </c>
      <c r="M167" s="39">
        <f>IFERROR(VLOOKUP($B167,[2]평가!$B:$Z,MATCH(LEFT(M$2,2),[2]평가!$7:$7,0)-1,FALSE),"")</f>
        <v>18</v>
      </c>
      <c r="N167" s="33">
        <f>IFERROR(VLOOKUP($B167,[3]평가!$B:$Z,MATCH(LEFT(N$2,2),[3]평가!$7:$7,0)-1,FALSE),"")</f>
        <v>0</v>
      </c>
      <c r="O167" s="36">
        <f>IFERROR(VLOOKUP($B167,[3]평가!$B:$Z,MATCH(LEFT(O$2,2),[3]평가!$7:$7,0)-1,FALSE),"")</f>
        <v>69</v>
      </c>
      <c r="P167" s="39">
        <f>IFERROR(VLOOKUP($B167,[3]평가!$B:$Z,MATCH(LEFT(P$2,2),[3]평가!$7:$7,0)-1,FALSE),"")</f>
        <v>141</v>
      </c>
      <c r="Q167" s="33">
        <f>IFERROR(VLOOKUP($B167,[4]평가!$B:$Z,MATCH(LEFT(Q$2,2),[4]평가!$7:$7,0)-1,FALSE),"")</f>
        <v>0</v>
      </c>
      <c r="R167" s="36">
        <f>IFERROR(VLOOKUP($B167,[4]평가!$B:$Z,MATCH(LEFT(R$2,2),[4]평가!$7:$7,0)-1,FALSE),"")</f>
        <v>76</v>
      </c>
      <c r="S167" s="39">
        <f>IFERROR(VLOOKUP($B167,[4]평가!$B:$Z,MATCH(LEFT(S$2,2),[4]평가!$7:$7,0)-1,FALSE),"")</f>
        <v>101</v>
      </c>
      <c r="T167" s="33">
        <f>IFERROR(VLOOKUP($B167,[5]평가!$B:$Z,MATCH(LEFT(T$2,2),[5]평가!$7:$7,0)-1,FALSE),"")</f>
        <v>0</v>
      </c>
      <c r="U167" s="36">
        <f>IFERROR(VLOOKUP($B167,[5]평가!$B:$Z,MATCH(LEFT(U$2,2),[5]평가!$7:$7,0)-1,FALSE),"")</f>
        <v>65</v>
      </c>
      <c r="V167" s="39">
        <f>IFERROR(VLOOKUP($B167,[5]평가!$B:$Z,MATCH(LEFT(V$2,2),[5]평가!$7:$7,0)-1,FALSE),"")</f>
        <v>193</v>
      </c>
      <c r="W167" s="33">
        <f>IFERROR(VLOOKUP($B167,대상!$B:$AD,MATCH(W$2,대상!$1:$1,0)-1,FALSE),"")</f>
        <v>0</v>
      </c>
      <c r="X167" s="20">
        <f>IF(ISBLANK(B167),"",T$1-COUNTIF(H167:V167,"회피"))</f>
        <v>5</v>
      </c>
      <c r="Y167" s="21">
        <f>IF($T$1=X167,(SUM(I167,L167,O167,R167,U167)-MIN(I167,L167,O167,R167,U167)-MAX(I167,L167,O167,R167,U167))/($T$1-2),SUM(I167,L167,O167,R167,U167/X167))</f>
        <v>71</v>
      </c>
      <c r="Z167" s="40">
        <f>IFERROR(VLOOKUP($B167,대상!$B:$AD,MATCH(Z$2,대상!$1:$1,0)-1,FALSE),0)</f>
        <v>0</v>
      </c>
      <c r="AA167" s="41">
        <f>IFERROR(IF(W167="면제","100"+Z167,Y167+Z167),"")</f>
        <v>71</v>
      </c>
      <c r="AB167" s="35" t="str">
        <f>IF(OR(W167="면제",N(Y167)=0),"",IF(AA167&lt;60,"과락",""))</f>
        <v/>
      </c>
      <c r="AC167" s="54">
        <f>IF(N(AA167)=0,"",RANK(AA167,AA$3:AA$202))</f>
        <v>163</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①이미 시장에 존재하는 다양한 경쟁재대비 본 서비스의 차별적 우수성을 확보하기위한 마켙ㅇ전략 고도화 요망되며 교회라고하는 버티컬 시장의 확장성에 대한 추진방안 구체화 필요함 _x000D_②교회 파일럿 진행중으로 시장성 검증 진행 중임. 향후 적용현장 다각화를 통해 성장성 기대됨. 기술적인 부분에 대해 실시간 통역 부분에 대해 지속적인 고도화 필요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_x000D_④외국인 AI동시통역서비스 기획단계이며 특화부분 기술력 입증 평가하기 위한 경쟁자분석과 벤치마킹이 없음, 비영리 교회를 타겟으로 수익화 사업의 제한사항에 대한 범위를 지정하지 않은 수익모델은 불분명하고 실현가능성을 저하시킴 _x000D_⑤시장 진입 대상과 수익방안은 제시가 되어 있으나 경쟁사 분석과 사업화를 위한 외부자원 연계가 다소 부족해 보임.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36</v>
      </c>
      <c r="B168" s="2">
        <v>20426287</v>
      </c>
      <c r="C168" s="38" t="str">
        <f>IFERROR(VLOOKUP($B168,대상!$B:$AC,MATCH(C$2,대상!$1:$1,0)-1,FALSE),"")</f>
        <v>지역기반</v>
      </c>
      <c r="D168" s="38" t="str">
        <f>IFERROR(VLOOKUP($B168,대상!$B:$AC,MATCH(D$2,대상!$1:$1,0)-1,FALSE),"")</f>
        <v>정정민</v>
      </c>
      <c r="E168" s="36" t="str">
        <f>IFERROR(VLOOKUP($B168,대상!$B:$AC,MATCH(E$2,대상!$1:$1,0)-1,FALSE),"")</f>
        <v>정보ㆍ통신3</v>
      </c>
      <c r="F168" s="38" t="str">
        <f>IFERROR(VLOOKUP($B168,대상!$B:$AC,MATCH(F$2,대상!$1:$1,0)-1,FALSE),"")</f>
        <v>탭키(TAPKEY)</v>
      </c>
      <c r="G168" s="38" t="str">
        <f>IFERROR(VLOOKUP($B168,대상!$B:$AC,MATCH(G$2,대상!$1:$1,0)-1,FALSE),"")</f>
        <v/>
      </c>
      <c r="H168" s="33">
        <f>IFERROR(VLOOKUP($B168,[1]평가!$B:$Z,MATCH(LEFT(H$2,2),[1]평가!$7:$7,0)-1,FALSE),"")</f>
        <v>0</v>
      </c>
      <c r="I168" s="36">
        <f>IFERROR(VLOOKUP($B168,[1]평가!$B:$Z,MATCH(LEFT(I$2,2),[1]평가!$7:$7,0)-1,FALSE),"")</f>
        <v>71</v>
      </c>
      <c r="J168" s="36">
        <f>IFERROR(VLOOKUP($B168,[1]평가!$B:$Z,MATCH(LEFT(J$2,2),[1]평가!$7:$7,0)-1,FALSE),"")</f>
        <v>70</v>
      </c>
      <c r="K168" s="33">
        <f>IFERROR(VLOOKUP($B168,[2]평가!$B:$Z,MATCH(LEFT(K$2,2),[2]평가!$7:$7,0)-1,FALSE),"")</f>
        <v>0</v>
      </c>
      <c r="L168" s="36">
        <f>IFERROR(VLOOKUP($B168,[2]평가!$B:$Z,MATCH(LEFT(L$2,2),[2]평가!$7:$7,0)-1,FALSE),"")</f>
        <v>72</v>
      </c>
      <c r="M168" s="39">
        <f>IFERROR(VLOOKUP($B168,[2]평가!$B:$Z,MATCH(LEFT(M$2,2),[2]평가!$7:$7,0)-1,FALSE),"")</f>
        <v>88</v>
      </c>
      <c r="N168" s="33">
        <f>IFERROR(VLOOKUP($B168,[3]평가!$B:$Z,MATCH(LEFT(N$2,2),[3]평가!$7:$7,0)-1,FALSE),"")</f>
        <v>0</v>
      </c>
      <c r="O168" s="36">
        <f>IFERROR(VLOOKUP($B168,[3]평가!$B:$Z,MATCH(LEFT(O$2,2),[3]평가!$7:$7,0)-1,FALSE),"")</f>
        <v>87</v>
      </c>
      <c r="P168" s="39">
        <f>IFERROR(VLOOKUP($B168,[3]평가!$B:$Z,MATCH(LEFT(P$2,2),[3]평가!$7:$7,0)-1,FALSE),"")</f>
        <v>11</v>
      </c>
      <c r="Q168" s="33">
        <f>IFERROR(VLOOKUP($B168,[4]평가!$B:$Z,MATCH(LEFT(Q$2,2),[4]평가!$7:$7,0)-1,FALSE),"")</f>
        <v>0</v>
      </c>
      <c r="R168" s="36">
        <f>IFERROR(VLOOKUP($B168,[4]평가!$B:$Z,MATCH(LEFT(R$2,2),[4]평가!$7:$7,0)-1,FALSE),"")</f>
        <v>60</v>
      </c>
      <c r="S168" s="39">
        <f>IFERROR(VLOOKUP($B168,[4]평가!$B:$Z,MATCH(LEFT(S$2,2),[4]평가!$7:$7,0)-1,FALSE),"")</f>
        <v>186</v>
      </c>
      <c r="T168" s="33">
        <f>IFERROR(VLOOKUP($B168,[5]평가!$B:$Z,MATCH(LEFT(T$2,2),[5]평가!$7:$7,0)-1,FALSE),"")</f>
        <v>0</v>
      </c>
      <c r="U168" s="36">
        <f>IFERROR(VLOOKUP($B168,[5]평가!$B:$Z,MATCH(LEFT(U$2,2),[5]평가!$7:$7,0)-1,FALSE),"")</f>
        <v>64</v>
      </c>
      <c r="V168" s="39">
        <f>IFERROR(VLOOKUP($B168,[5]평가!$B:$Z,MATCH(LEFT(V$2,2),[5]평가!$7:$7,0)-1,FALSE),"")</f>
        <v>188</v>
      </c>
      <c r="W168" s="33">
        <f>IFERROR(VLOOKUP($B168,대상!$B:$AD,MATCH(W$2,대상!$1:$1,0)-1,FALSE),"")</f>
        <v>0</v>
      </c>
      <c r="X168" s="20">
        <f>IF(ISBLANK(B168),"",T$1-COUNTIF(H168:V168,"회피"))</f>
        <v>5</v>
      </c>
      <c r="Y168" s="21">
        <f>IF($T$1=X168,(SUM(I168,L168,O168,R168,U168)-MIN(I168,L168,O168,R168,U168)-MAX(I168,L168,O168,R168,U168))/($T$1-2),SUM(I168,L168,O168,R168,U168/X168))</f>
        <v>69</v>
      </c>
      <c r="Z168" s="40">
        <f>IFERROR(VLOOKUP($B168,대상!$B:$AD,MATCH(Z$2,대상!$1:$1,0)-1,FALSE),0)</f>
        <v>2</v>
      </c>
      <c r="AA168" s="41">
        <f>IFERROR(IF(W168="면제","100"+Z168,Y168+Z168),"")</f>
        <v>71</v>
      </c>
      <c r="AB168" s="35" t="str">
        <f>IF(OR(W168="면제",N(Y168)=0),"",IF(AA168&lt;60,"과락",""))</f>
        <v/>
      </c>
      <c r="AC168" s="54">
        <f>IF(N(AA168)=0,"",RANK(AA168,AA$3:AA$202))</f>
        <v>163</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①개발될 서비스가 고객에게 제공할 고객 가치를 명확히 하고 이에대한 시장의 수요와 향후 시장확대관련 객관적 수치데이터분석이 필요함  _x000D_②각 단계별 서비스 제공 내용, 유사 서비스 대비 특장점, 판로개척 방안 등이 보다 구체적일 필요 있음 _x000D_③명확한 목표 시장과 수익 구조를 갖추고 있어, 사업의 실질적인 수익 창출 가능성이 
높게 평가됨. 사업 계획의 흐름과 방향성이 논리적으로 설계되어 있어 안정적인  사업 추진 기반을 확보하였음. _x000D_④AI기반 연주 오디오분석, 점수화 모바일 학습 플랫폼 기획단계이며 특화부분, 기술력 입증 평가하기 위한 경쟁자분석과 벤치마킹이 필요하지만 없음, 성장을 위한 투자 없이 무료 유입 프로모션 및 낮은 가격은 시스템 존속을 위협하는 문제를 야기함, 정교한 수익모델이 필요함 _x000D_⑤창업 아이템의 개발 배경과 개발에 내용은 비교적 명확하나 사업화 차별화 계획 내용과 협약기간내 고용 계약에 대한 내용은 다소 부족해 보임.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44</v>
      </c>
      <c r="B169" s="2">
        <v>20429950</v>
      </c>
      <c r="C169" s="38" t="str">
        <f>IFERROR(VLOOKUP($B169,대상!$B:$AC,MATCH(C$2,대상!$1:$1,0)-1,FALSE),"")</f>
        <v>지역기반</v>
      </c>
      <c r="D169" s="38" t="str">
        <f>IFERROR(VLOOKUP($B169,대상!$B:$AC,MATCH(D$2,대상!$1:$1,0)-1,FALSE),"")</f>
        <v>이수영</v>
      </c>
      <c r="E169" s="36" t="str">
        <f>IFERROR(VLOOKUP($B169,대상!$B:$AC,MATCH(E$2,대상!$1:$1,0)-1,FALSE),"")</f>
        <v>정보ㆍ통신3</v>
      </c>
      <c r="F169" s="38" t="str">
        <f>IFERROR(VLOOKUP($B169,대상!$B:$AC,MATCH(F$2,대상!$1:$1,0)-1,FALSE),"")</f>
        <v>우울 불안 장애 완화를 위한 온라인 AI 생각 훈련 프로그램 ‘가짜 생각’</v>
      </c>
      <c r="G169" s="38" t="str">
        <f>IFERROR(VLOOKUP($B169,대상!$B:$AC,MATCH(G$2,대상!$1:$1,0)-1,FALSE),"")</f>
        <v/>
      </c>
      <c r="H169" s="33">
        <f>IFERROR(VLOOKUP($B169,[1]평가!$B:$Z,MATCH(LEFT(H$2,2),[1]평가!$7:$7,0)-1,FALSE),"")</f>
        <v>0</v>
      </c>
      <c r="I169" s="36">
        <f>IFERROR(VLOOKUP($B169,[1]평가!$B:$Z,MATCH(LEFT(I$2,2),[1]평가!$7:$7,0)-1,FALSE),"")</f>
        <v>71</v>
      </c>
      <c r="J169" s="36">
        <f>IFERROR(VLOOKUP($B169,[1]평가!$B:$Z,MATCH(LEFT(J$2,2),[1]평가!$7:$7,0)-1,FALSE),"")</f>
        <v>133</v>
      </c>
      <c r="K169" s="33">
        <f>IFERROR(VLOOKUP($B169,[2]평가!$B:$Z,MATCH(LEFT(K$2,2),[2]평가!$7:$7,0)-1,FALSE),"")</f>
        <v>0</v>
      </c>
      <c r="L169" s="36">
        <f>IFERROR(VLOOKUP($B169,[2]평가!$B:$Z,MATCH(LEFT(L$2,2),[2]평가!$7:$7,0)-1,FALSE),"")</f>
        <v>64</v>
      </c>
      <c r="M169" s="39">
        <f>IFERROR(VLOOKUP($B169,[2]평가!$B:$Z,MATCH(LEFT(M$2,2),[2]평가!$7:$7,0)-1,FALSE),"")</f>
        <v>179</v>
      </c>
      <c r="N169" s="33">
        <f>IFERROR(VLOOKUP($B169,[3]평가!$B:$Z,MATCH(LEFT(N$2,2),[3]평가!$7:$7,0)-1,FALSE),"")</f>
        <v>0</v>
      </c>
      <c r="O169" s="36">
        <f>IFERROR(VLOOKUP($B169,[3]평가!$B:$Z,MATCH(LEFT(O$2,2),[3]평가!$7:$7,0)-1,FALSE),"")</f>
        <v>79</v>
      </c>
      <c r="P169" s="39">
        <f>IFERROR(VLOOKUP($B169,[3]평가!$B:$Z,MATCH(LEFT(P$2,2),[3]평가!$7:$7,0)-1,FALSE),"")</f>
        <v>61</v>
      </c>
      <c r="Q169" s="33">
        <f>IFERROR(VLOOKUP($B169,[4]평가!$B:$Z,MATCH(LEFT(Q$2,2),[4]평가!$7:$7,0)-1,FALSE),"")</f>
        <v>0</v>
      </c>
      <c r="R169" s="36">
        <f>IFERROR(VLOOKUP($B169,[4]평가!$B:$Z,MATCH(LEFT(R$2,2),[4]평가!$7:$7,0)-1,FALSE),"")</f>
        <v>60</v>
      </c>
      <c r="S169" s="39">
        <f>IFERROR(VLOOKUP($B169,[4]평가!$B:$Z,MATCH(LEFT(S$2,2),[4]평가!$7:$7,0)-1,FALSE),"")</f>
        <v>193</v>
      </c>
      <c r="T169" s="33">
        <f>IFERROR(VLOOKUP($B169,[5]평가!$B:$Z,MATCH(LEFT(T$2,2),[5]평가!$7:$7,0)-1,FALSE),"")</f>
        <v>0</v>
      </c>
      <c r="U169" s="36">
        <f>IFERROR(VLOOKUP($B169,[5]평가!$B:$Z,MATCH(LEFT(U$2,2),[5]평가!$7:$7,0)-1,FALSE),"")</f>
        <v>78</v>
      </c>
      <c r="V169" s="39">
        <f>IFERROR(VLOOKUP($B169,[5]평가!$B:$Z,MATCH(LEFT(V$2,2),[5]평가!$7:$7,0)-1,FALSE),"")</f>
        <v>79</v>
      </c>
      <c r="W169" s="33">
        <f>IFERROR(VLOOKUP($B169,대상!$B:$AD,MATCH(W$2,대상!$1:$1,0)-1,FALSE),"")</f>
        <v>0</v>
      </c>
      <c r="X169" s="20">
        <f>IF(ISBLANK(B169),"",T$1-COUNTIF(H169:V169,"회피"))</f>
        <v>5</v>
      </c>
      <c r="Y169" s="21">
        <f>IF($T$1=X169,(SUM(I169,L169,O169,R169,U169)-MIN(I169,L169,O169,R169,U169)-MAX(I169,L169,O169,R169,U169))/($T$1-2),SUM(I169,L169,O169,R169,U169/X169))</f>
        <v>71</v>
      </c>
      <c r="Z169" s="40">
        <f>IFERROR(VLOOKUP($B169,대상!$B:$AD,MATCH(Z$2,대상!$1:$1,0)-1,FALSE),0)</f>
        <v>0</v>
      </c>
      <c r="AA169" s="41">
        <f>IFERROR(IF(W169="면제","100"+Z169,Y169+Z169),"")</f>
        <v>71</v>
      </c>
      <c r="AB169" s="35" t="str">
        <f>IF(OR(W169="면제",N(Y169)=0),"",IF(AA169&lt;60,"과락",""))</f>
        <v/>
      </c>
      <c r="AC169" s="54">
        <f>IF(N(AA169)=0,"",RANK(AA169,AA$3:AA$202))</f>
        <v>163</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134</v>
      </c>
      <c r="B170" s="2">
        <v>20414118</v>
      </c>
      <c r="C170" s="38" t="str">
        <f>IFERROR(VLOOKUP($B170,대상!$B:$AC,MATCH(C$2,대상!$1:$1,0)-1,FALSE),"")</f>
        <v>지역기반</v>
      </c>
      <c r="D170" s="38" t="str">
        <f>IFERROR(VLOOKUP($B170,대상!$B:$AC,MATCH(D$2,대상!$1:$1,0)-1,FALSE),"")</f>
        <v>이선우</v>
      </c>
      <c r="E170" s="36" t="str">
        <f>IFERROR(VLOOKUP($B170,대상!$B:$AC,MATCH(E$2,대상!$1:$1,0)-1,FALSE),"")</f>
        <v>정보ㆍ통신3</v>
      </c>
      <c r="F170" s="38" t="str">
        <f>IFERROR(VLOOKUP($B170,대상!$B:$AC,MATCH(F$2,대상!$1:$1,0)-1,FALSE),"")</f>
        <v>LLM 기반 브리프 구조화·공정성 재랭킹 추천기술이 적용된  기업–크리에이터 협업 공정매칭·협업운영 자동화 마이크로 SaaS(FairMatch)</v>
      </c>
      <c r="G170" s="38" t="str">
        <f>IFERROR(VLOOKUP($B170,대상!$B:$AC,MATCH(G$2,대상!$1:$1,0)-1,FALSE),"")</f>
        <v/>
      </c>
      <c r="H170" s="33">
        <f>IFERROR(VLOOKUP($B170,[1]평가!$B:$Z,MATCH(LEFT(H$2,2),[1]평가!$7:$7,0)-1,FALSE),"")</f>
        <v>0</v>
      </c>
      <c r="I170" s="36">
        <f>IFERROR(VLOOKUP($B170,[1]평가!$B:$Z,MATCH(LEFT(I$2,2),[1]평가!$7:$7,0)-1,FALSE),"")</f>
        <v>67</v>
      </c>
      <c r="J170" s="36">
        <f>IFERROR(VLOOKUP($B170,[1]평가!$B:$Z,MATCH(LEFT(J$2,2),[1]평가!$7:$7,0)-1,FALSE),"")</f>
        <v>166</v>
      </c>
      <c r="K170" s="33">
        <f>IFERROR(VLOOKUP($B170,[2]평가!$B:$Z,MATCH(LEFT(K$2,2),[2]평가!$7:$7,0)-1,FALSE),"")</f>
        <v>0</v>
      </c>
      <c r="L170" s="36">
        <f>IFERROR(VLOOKUP($B170,[2]평가!$B:$Z,MATCH(LEFT(L$2,2),[2]평가!$7:$7,0)-1,FALSE),"")</f>
        <v>73</v>
      </c>
      <c r="M170" s="39">
        <f>IFERROR(VLOOKUP($B170,[2]평가!$B:$Z,MATCH(LEFT(M$2,2),[2]평가!$7:$7,0)-1,FALSE),"")</f>
        <v>101</v>
      </c>
      <c r="N170" s="33">
        <f>IFERROR(VLOOKUP($B170,[3]평가!$B:$Z,MATCH(LEFT(N$2,2),[3]평가!$7:$7,0)-1,FALSE),"")</f>
        <v>0</v>
      </c>
      <c r="O170" s="36">
        <f>IFERROR(VLOOKUP($B170,[3]평가!$B:$Z,MATCH(LEFT(O$2,2),[3]평가!$7:$7,0)-1,FALSE),"")</f>
        <v>68</v>
      </c>
      <c r="P170" s="39">
        <f>IFERROR(VLOOKUP($B170,[3]평가!$B:$Z,MATCH(LEFT(P$2,2),[3]평가!$7:$7,0)-1,FALSE),"")</f>
        <v>185</v>
      </c>
      <c r="Q170" s="33">
        <f>IFERROR(VLOOKUP($B170,[4]평가!$B:$Z,MATCH(LEFT(Q$2,2),[4]평가!$7:$7,0)-1,FALSE),"")</f>
        <v>0</v>
      </c>
      <c r="R170" s="36">
        <f>IFERROR(VLOOKUP($B170,[4]평가!$B:$Z,MATCH(LEFT(R$2,2),[4]평가!$7:$7,0)-1,FALSE),"")</f>
        <v>75</v>
      </c>
      <c r="S170" s="39">
        <f>IFERROR(VLOOKUP($B170,[4]평가!$B:$Z,MATCH(LEFT(S$2,2),[4]평가!$7:$7,0)-1,FALSE),"")</f>
        <v>106</v>
      </c>
      <c r="T170" s="33">
        <f>IFERROR(VLOOKUP($B170,[5]평가!$B:$Z,MATCH(LEFT(T$2,2),[5]평가!$7:$7,0)-1,FALSE),"")</f>
        <v>0</v>
      </c>
      <c r="U170" s="36">
        <f>IFERROR(VLOOKUP($B170,[5]평가!$B:$Z,MATCH(LEFT(U$2,2),[5]평가!$7:$7,0)-1,FALSE),"")</f>
        <v>72</v>
      </c>
      <c r="V170" s="39">
        <f>IFERROR(VLOOKUP($B170,[5]평가!$B:$Z,MATCH(LEFT(V$2,2),[5]평가!$7:$7,0)-1,FALSE),"")</f>
        <v>143</v>
      </c>
      <c r="W170" s="33">
        <f>IFERROR(VLOOKUP($B170,대상!$B:$AD,MATCH(W$2,대상!$1:$1,0)-1,FALSE),"")</f>
        <v>0</v>
      </c>
      <c r="X170" s="20">
        <f>IF(ISBLANK(B170),"",T$1-COUNTIF(H170:V170,"회피"))</f>
        <v>5</v>
      </c>
      <c r="Y170" s="21">
        <f>IF($T$1=X170,(SUM(I170,L170,O170,R170,U170)-MIN(I170,L170,O170,R170,U170)-MAX(I170,L170,O170,R170,U170))/($T$1-2),SUM(I170,L170,O170,R170,U170/X170))</f>
        <v>71</v>
      </c>
      <c r="Z170" s="40">
        <f>IFERROR(VLOOKUP($B170,대상!$B:$AD,MATCH(Z$2,대상!$1:$1,0)-1,FALSE),0)</f>
        <v>0</v>
      </c>
      <c r="AA170" s="41">
        <f>IFERROR(IF(W170="면제","100"+Z170,Y170+Z170),"")</f>
        <v>71</v>
      </c>
      <c r="AB170" s="35" t="str">
        <f>IF(OR(W170="면제",N(Y170)=0),"",IF(AA170&lt;60,"과락",""))</f>
        <v/>
      </c>
      <c r="AC170" s="54">
        <f>IF(N(AA170)=0,"",RANK(AA170,AA$3:AA$202))</f>
        <v>163</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①현재 시장규모를 확인할 수 있는 객관적 데이터 분석이 필요함.유사경쟁서비스와의 차별화 요소를 지속발굴하고 초기고객확보 및 초기시장 진입위한 마케팅전략 구체화 요망함 _x000D_②실제 mvp  진행을 통해 고객 레퍼런스 다수 확보를 통한 시장성 검증이 필요해 보이는 단계임. 이를 기반으로 매출 확보 가능성을 어필하면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_x000D_④기업 크리에이터 협업 공정매칭 협업운영 자동화 마이크로 솔루션 기획단계이며 특화부분, 기술력 입증 평가하기 위한 경쟁자분석과 벤치마킹이 부족하며 수익에 대한 구체적 보완이 필요함 _x000D_⑤사업화 목표에 대한 정량 및 정성 기술 구현을 제시히고 있음. 다만 매출 발생 경로와 확대할수 있는 방안 제시는 다소 부족해 보임.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16</v>
      </c>
      <c r="B171" s="2">
        <v>20427707</v>
      </c>
      <c r="C171" s="38" t="str">
        <f>IFERROR(VLOOKUP($B171,대상!$B:$AC,MATCH(C$2,대상!$1:$1,0)-1,FALSE),"")</f>
        <v>지역기반</v>
      </c>
      <c r="D171" s="38" t="str">
        <f>IFERROR(VLOOKUP($B171,대상!$B:$AC,MATCH(D$2,대상!$1:$1,0)-1,FALSE),"")</f>
        <v>김민형</v>
      </c>
      <c r="E171" s="36" t="str">
        <f>IFERROR(VLOOKUP($B171,대상!$B:$AC,MATCH(E$2,대상!$1:$1,0)-1,FALSE),"")</f>
        <v>정보ㆍ통신3</v>
      </c>
      <c r="F171" s="38" t="str">
        <f>IFERROR(VLOOKUP($B171,대상!$B:$AC,MATCH(F$2,대상!$1:$1,0)-1,FALSE),"")</f>
        <v>결심이 습관이 되는 여정, ROUTE (운동 습관 형성 앱 플랫폼)</v>
      </c>
      <c r="G171" s="38" t="str">
        <f>IFERROR(VLOOKUP($B171,대상!$B:$AC,MATCH(G$2,대상!$1:$1,0)-1,FALSE),"")</f>
        <v/>
      </c>
      <c r="H171" s="33">
        <f>IFERROR(VLOOKUP($B171,[1]평가!$B:$Z,MATCH(LEFT(H$2,2),[1]평가!$7:$7,0)-1,FALSE),"")</f>
        <v>0</v>
      </c>
      <c r="I171" s="36">
        <f>IFERROR(VLOOKUP($B171,[1]평가!$B:$Z,MATCH(LEFT(I$2,2),[1]평가!$7:$7,0)-1,FALSE),"")</f>
        <v>73</v>
      </c>
      <c r="J171" s="36">
        <f>IFERROR(VLOOKUP($B171,[1]평가!$B:$Z,MATCH(LEFT(J$2,2),[1]평가!$7:$7,0)-1,FALSE),"")</f>
        <v>70</v>
      </c>
      <c r="K171" s="33">
        <f>IFERROR(VLOOKUP($B171,[2]평가!$B:$Z,MATCH(LEFT(K$2,2),[2]평가!$7:$7,0)-1,FALSE),"")</f>
        <v>0</v>
      </c>
      <c r="L171" s="36">
        <f>IFERROR(VLOOKUP($B171,[2]평가!$B:$Z,MATCH(LEFT(L$2,2),[2]평가!$7:$7,0)-1,FALSE),"")</f>
        <v>61</v>
      </c>
      <c r="M171" s="39">
        <f>IFERROR(VLOOKUP($B171,[2]평가!$B:$Z,MATCH(LEFT(M$2,2),[2]평가!$7:$7,0)-1,FALSE),"")</f>
        <v>189</v>
      </c>
      <c r="N171" s="33">
        <f>IFERROR(VLOOKUP($B171,[3]평가!$B:$Z,MATCH(LEFT(N$2,2),[3]평가!$7:$7,0)-1,FALSE),"")</f>
        <v>0</v>
      </c>
      <c r="O171" s="36">
        <f>IFERROR(VLOOKUP($B171,[3]평가!$B:$Z,MATCH(LEFT(O$2,2),[3]평가!$7:$7,0)-1,FALSE),"")</f>
        <v>69</v>
      </c>
      <c r="P171" s="39">
        <f>IFERROR(VLOOKUP($B171,[3]평가!$B:$Z,MATCH(LEFT(P$2,2),[3]평가!$7:$7,0)-1,FALSE),"")</f>
        <v>141</v>
      </c>
      <c r="Q171" s="33">
        <f>IFERROR(VLOOKUP($B171,[4]평가!$B:$Z,MATCH(LEFT(Q$2,2),[4]평가!$7:$7,0)-1,FALSE),"")</f>
        <v>0</v>
      </c>
      <c r="R171" s="36">
        <f>IFERROR(VLOOKUP($B171,[4]평가!$B:$Z,MATCH(LEFT(R$2,2),[4]평가!$7:$7,0)-1,FALSE),"")</f>
        <v>79</v>
      </c>
      <c r="S171" s="39">
        <f>IFERROR(VLOOKUP($B171,[4]평가!$B:$Z,MATCH(LEFT(S$2,2),[4]평가!$7:$7,0)-1,FALSE),"")</f>
        <v>72</v>
      </c>
      <c r="T171" s="33">
        <f>IFERROR(VLOOKUP($B171,[5]평가!$B:$Z,MATCH(LEFT(T$2,2),[5]평가!$7:$7,0)-1,FALSE),"")</f>
        <v>0</v>
      </c>
      <c r="U171" s="36">
        <f>IFERROR(VLOOKUP($B171,[5]평가!$B:$Z,MATCH(LEFT(U$2,2),[5]평가!$7:$7,0)-1,FALSE),"")</f>
        <v>70</v>
      </c>
      <c r="V171" s="39">
        <f>IFERROR(VLOOKUP($B171,[5]평가!$B:$Z,MATCH(LEFT(V$2,2),[5]평가!$7:$7,0)-1,FALSE),"")</f>
        <v>157</v>
      </c>
      <c r="W171" s="33">
        <f>IFERROR(VLOOKUP($B171,대상!$B:$AD,MATCH(W$2,대상!$1:$1,0)-1,FALSE),"")</f>
        <v>0</v>
      </c>
      <c r="X171" s="20">
        <f>IF(ISBLANK(B171),"",T$1-COUNTIF(H171:V171,"회피"))</f>
        <v>5</v>
      </c>
      <c r="Y171" s="21">
        <f>IF($T$1=X171,(SUM(I171,L171,O171,R171,U171)-MIN(I171,L171,O171,R171,U171)-MAX(I171,L171,O171,R171,U171))/($T$1-2),SUM(I171,L171,O171,R171,U171/X171))</f>
        <v>70.666666666666671</v>
      </c>
      <c r="Z171" s="40">
        <f>IFERROR(VLOOKUP($B171,대상!$B:$AD,MATCH(Z$2,대상!$1:$1,0)-1,FALSE),0)</f>
        <v>0</v>
      </c>
      <c r="AA171" s="41">
        <f>IFERROR(IF(W171="면제","100"+Z171,Y171+Z171),"")</f>
        <v>70.666666666666671</v>
      </c>
      <c r="AB171" s="35" t="str">
        <f>IF(OR(W171="면제",N(Y171)=0),"",IF(AA171&lt;60,"과락",""))</f>
        <v/>
      </c>
      <c r="AC171" s="54">
        <f>IF(N(AA171)=0,"",RANK(AA171,AA$3:AA$202))</f>
        <v>169</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①수익구조에 대한 실제 구현가능성을 확보하기위한 객관적 데이터의 유효성분석이 필요함. _x000D_②서비스 구현은 가능해 보이나, 이 서비스가 목표 시장에 어떻게 진입하고 누구에게 어떤 전략으로 판매를 할지에 대한 보다 구체적인 제시가 되어야 시장진입가능성을 높게 판단할 수 있음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_x000D_④대표와 구성원의 역량이 뛰어나지만 mvp이상의 기술구현에 대한 제한사항이 존재하며 경쟁사분석 및 기존 프로그램들에 대한 차별성의 구체성이 부족함 _x000D_⑤창업아이템과 개발배경과 목적은 비교적 명확하나 기술차별성과 수익모델에 대한 내용이 다소 부족해 보임.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64</v>
      </c>
      <c r="B172" s="2">
        <v>20417194</v>
      </c>
      <c r="C172" s="38" t="str">
        <f>IFERROR(VLOOKUP($B172,대상!$B:$AC,MATCH(C$2,대상!$1:$1,0)-1,FALSE),"")</f>
        <v>지역기반</v>
      </c>
      <c r="D172" s="38" t="str">
        <f>IFERROR(VLOOKUP($B172,대상!$B:$AC,MATCH(D$2,대상!$1:$1,0)-1,FALSE),"")</f>
        <v>장진서</v>
      </c>
      <c r="E172" s="36" t="str">
        <f>IFERROR(VLOOKUP($B172,대상!$B:$AC,MATCH(E$2,대상!$1:$1,0)-1,FALSE),"")</f>
        <v>정보ㆍ통신3</v>
      </c>
      <c r="F172" s="38" t="str">
        <f>IFERROR(VLOOKUP($B172,대상!$B:$AC,MATCH(F$2,대상!$1:$1,0)-1,FALSE),"")</f>
        <v>AI 기반 공간 맞춤형 아트워크 큐레이팅·프린팅 서비스</v>
      </c>
      <c r="G172" s="38" t="str">
        <f>IFERROR(VLOOKUP($B172,대상!$B:$AC,MATCH(G$2,대상!$1:$1,0)-1,FALSE),"")</f>
        <v/>
      </c>
      <c r="H172" s="33">
        <f>IFERROR(VLOOKUP($B172,[1]평가!$B:$Z,MATCH(LEFT(H$2,2),[1]평가!$7:$7,0)-1,FALSE),"")</f>
        <v>0</v>
      </c>
      <c r="I172" s="36">
        <f>IFERROR(VLOOKUP($B172,[1]평가!$B:$Z,MATCH(LEFT(I$2,2),[1]평가!$7:$7,0)-1,FALSE),"")</f>
        <v>73</v>
      </c>
      <c r="J172" s="36">
        <f>IFERROR(VLOOKUP($B172,[1]평가!$B:$Z,MATCH(LEFT(J$2,2),[1]평가!$7:$7,0)-1,FALSE),"")</f>
        <v>70</v>
      </c>
      <c r="K172" s="33">
        <f>IFERROR(VLOOKUP($B172,[2]평가!$B:$Z,MATCH(LEFT(K$2,2),[2]평가!$7:$7,0)-1,FALSE),"")</f>
        <v>0</v>
      </c>
      <c r="L172" s="36">
        <f>IFERROR(VLOOKUP($B172,[2]평가!$B:$Z,MATCH(LEFT(L$2,2),[2]평가!$7:$7,0)-1,FALSE),"")</f>
        <v>70</v>
      </c>
      <c r="M172" s="39">
        <f>IFERROR(VLOOKUP($B172,[2]평가!$B:$Z,MATCH(LEFT(M$2,2),[2]평가!$7:$7,0)-1,FALSE),"")</f>
        <v>120</v>
      </c>
      <c r="N172" s="33">
        <f>IFERROR(VLOOKUP($B172,[3]평가!$B:$Z,MATCH(LEFT(N$2,2),[3]평가!$7:$7,0)-1,FALSE),"")</f>
        <v>0</v>
      </c>
      <c r="O172" s="36">
        <f>IFERROR(VLOOKUP($B172,[3]평가!$B:$Z,MATCH(LEFT(O$2,2),[3]평가!$7:$7,0)-1,FALSE),"")</f>
        <v>69</v>
      </c>
      <c r="P172" s="39">
        <f>IFERROR(VLOOKUP($B172,[3]평가!$B:$Z,MATCH(LEFT(P$2,2),[3]평가!$7:$7,0)-1,FALSE),"")</f>
        <v>141</v>
      </c>
      <c r="Q172" s="33">
        <f>IFERROR(VLOOKUP($B172,[4]평가!$B:$Z,MATCH(LEFT(Q$2,2),[4]평가!$7:$7,0)-1,FALSE),"")</f>
        <v>0</v>
      </c>
      <c r="R172" s="36">
        <f>IFERROR(VLOOKUP($B172,[4]평가!$B:$Z,MATCH(LEFT(R$2,2),[4]평가!$7:$7,0)-1,FALSE),"")</f>
        <v>86</v>
      </c>
      <c r="S172" s="39">
        <f>IFERROR(VLOOKUP($B172,[4]평가!$B:$Z,MATCH(LEFT(S$2,2),[4]평가!$7:$7,0)-1,FALSE),"")</f>
        <v>29</v>
      </c>
      <c r="T172" s="33">
        <f>IFERROR(VLOOKUP($B172,[5]평가!$B:$Z,MATCH(LEFT(T$2,2),[5]평가!$7:$7,0)-1,FALSE),"")</f>
        <v>0</v>
      </c>
      <c r="U172" s="36">
        <f>IFERROR(VLOOKUP($B172,[5]평가!$B:$Z,MATCH(LEFT(U$2,2),[5]평가!$7:$7,0)-1,FALSE),"")</f>
        <v>69</v>
      </c>
      <c r="V172" s="39">
        <f>IFERROR(VLOOKUP($B172,[5]평가!$B:$Z,MATCH(LEFT(V$2,2),[5]평가!$7:$7,0)-1,FALSE),"")</f>
        <v>165</v>
      </c>
      <c r="W172" s="33">
        <f>IFERROR(VLOOKUP($B172,대상!$B:$AD,MATCH(W$2,대상!$1:$1,0)-1,FALSE),"")</f>
        <v>0</v>
      </c>
      <c r="X172" s="20">
        <f>IF(ISBLANK(B172),"",T$1-COUNTIF(H172:V172,"회피"))</f>
        <v>5</v>
      </c>
      <c r="Y172" s="21">
        <f>IF($T$1=X172,(SUM(I172,L172,O172,R172,U172)-MIN(I172,L172,O172,R172,U172)-MAX(I172,L172,O172,R172,U172))/($T$1-2),SUM(I172,L172,O172,R172,U172/X172))</f>
        <v>70.666666666666671</v>
      </c>
      <c r="Z172" s="40">
        <f>IFERROR(VLOOKUP($B172,대상!$B:$AD,MATCH(Z$2,대상!$1:$1,0)-1,FALSE),0)</f>
        <v>0</v>
      </c>
      <c r="AA172" s="41">
        <f>IFERROR(IF(W172="면제","100"+Z172,Y172+Z172),"")</f>
        <v>70.666666666666671</v>
      </c>
      <c r="AB172" s="35" t="str">
        <f>IF(OR(W172="면제",N(Y172)=0),"",IF(AA172&lt;60,"과락",""))</f>
        <v/>
      </c>
      <c r="AC172" s="54">
        <f>IF(N(AA172)=0,"",RANK(AA172,AA$3:AA$202))</f>
        <v>169</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①유사서비스와의 차별화 경쟁력 확보방안 수립 및 초기고객의 명확화와 시장진입방안에 대한 구체화 방안 수립 필요함 _x000D_②시장분석 및 필요성 등에 대해서는 잘 제시가 되있음. 중장기 매출 확보 규모는 보다 확장적으로 잡을 필요는 있어 보임. 연도별 매출에 대한 산출 근거 및 실현 방안에 대해서도 제시가 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_x000D_④아트워크를 추천 생성하는 개인화엔진을 기반으로 한 버티컬 AI 커머스 서비스 기획단계이며 특화부분 및 경쟁분석이 객관석 논리가 부족해보임, 준비의 과정들을 높이 평가하며 원화 시장에 대한  형성이 커지고 있기에 필요한 서비스이지만 B2C, B2B, B2G 지속 단계별 성장 모형을 준비하고 있는 것이 인상적이었음 _x000D_⑤창업 아이템과 관련하여 핵심기능과 활용 방안이 구체적으로 정리가 되어 있음. 다만 사업화와 연결되는 전략 및 계획 부분은 다소 부족해 보임.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155</v>
      </c>
      <c r="B173" s="2">
        <v>20420919</v>
      </c>
      <c r="C173" s="38" t="str">
        <f>IFERROR(VLOOKUP($B173,대상!$B:$AC,MATCH(C$2,대상!$1:$1,0)-1,FALSE),"")</f>
        <v>지역기반</v>
      </c>
      <c r="D173" s="38" t="str">
        <f>IFERROR(VLOOKUP($B173,대상!$B:$AC,MATCH(D$2,대상!$1:$1,0)-1,FALSE),"")</f>
        <v>신토일</v>
      </c>
      <c r="E173" s="36" t="str">
        <f>IFERROR(VLOOKUP($B173,대상!$B:$AC,MATCH(E$2,대상!$1:$1,0)-1,FALSE),"")</f>
        <v>정보ㆍ통신3</v>
      </c>
      <c r="F173" s="38" t="str">
        <f>IFERROR(VLOOKUP($B173,대상!$B:$AC,MATCH(F$2,대상!$1:$1,0)-1,FALSE),"")</f>
        <v>AI 기반 콘텐츠 자동화 및 글로벌 미디어 수익화 플랫폼</v>
      </c>
      <c r="G173" s="38" t="str">
        <f>IFERROR(VLOOKUP($B173,대상!$B:$AC,MATCH(G$2,대상!$1:$1,0)-1,FALSE),"")</f>
        <v/>
      </c>
      <c r="H173" s="33">
        <f>IFERROR(VLOOKUP($B173,[1]평가!$B:$Z,MATCH(LEFT(H$2,2),[1]평가!$7:$7,0)-1,FALSE),"")</f>
        <v>0</v>
      </c>
      <c r="I173" s="36">
        <f>IFERROR(VLOOKUP($B173,[1]평가!$B:$Z,MATCH(LEFT(I$2,2),[1]평가!$7:$7,0)-1,FALSE),"")</f>
        <v>66</v>
      </c>
      <c r="J173" s="36">
        <f>IFERROR(VLOOKUP($B173,[1]평가!$B:$Z,MATCH(LEFT(J$2,2),[1]평가!$7:$7,0)-1,FALSE),"")</f>
        <v>181</v>
      </c>
      <c r="K173" s="33">
        <f>IFERROR(VLOOKUP($B173,[2]평가!$B:$Z,MATCH(LEFT(K$2,2),[2]평가!$7:$7,0)-1,FALSE),"")</f>
        <v>0</v>
      </c>
      <c r="L173" s="36">
        <f>IFERROR(VLOOKUP($B173,[2]평가!$B:$Z,MATCH(LEFT(L$2,2),[2]평가!$7:$7,0)-1,FALSE),"")</f>
        <v>70</v>
      </c>
      <c r="M173" s="39">
        <f>IFERROR(VLOOKUP($B173,[2]평가!$B:$Z,MATCH(LEFT(M$2,2),[2]평가!$7:$7,0)-1,FALSE),"")</f>
        <v>120</v>
      </c>
      <c r="N173" s="33">
        <f>IFERROR(VLOOKUP($B173,[3]평가!$B:$Z,MATCH(LEFT(N$2,2),[3]평가!$7:$7,0)-1,FALSE),"")</f>
        <v>0</v>
      </c>
      <c r="O173" s="36">
        <f>IFERROR(VLOOKUP($B173,[3]평가!$B:$Z,MATCH(LEFT(O$2,2),[3]평가!$7:$7,0)-1,FALSE),"")</f>
        <v>69</v>
      </c>
      <c r="P173" s="39">
        <f>IFERROR(VLOOKUP($B173,[3]평가!$B:$Z,MATCH(LEFT(P$2,2),[3]평가!$7:$7,0)-1,FALSE),"")</f>
        <v>141</v>
      </c>
      <c r="Q173" s="33">
        <f>IFERROR(VLOOKUP($B173,[4]평가!$B:$Z,MATCH(LEFT(Q$2,2),[4]평가!$7:$7,0)-1,FALSE),"")</f>
        <v>0</v>
      </c>
      <c r="R173" s="36">
        <f>IFERROR(VLOOKUP($B173,[4]평가!$B:$Z,MATCH(LEFT(R$2,2),[4]평가!$7:$7,0)-1,FALSE),"")</f>
        <v>79</v>
      </c>
      <c r="S173" s="39">
        <f>IFERROR(VLOOKUP($B173,[4]평가!$B:$Z,MATCH(LEFT(S$2,2),[4]평가!$7:$7,0)-1,FALSE),"")</f>
        <v>72</v>
      </c>
      <c r="T173" s="33">
        <f>IFERROR(VLOOKUP($B173,[5]평가!$B:$Z,MATCH(LEFT(T$2,2),[5]평가!$7:$7,0)-1,FALSE),"")</f>
        <v>0</v>
      </c>
      <c r="U173" s="36">
        <f>IFERROR(VLOOKUP($B173,[5]평가!$B:$Z,MATCH(LEFT(U$2,2),[5]평가!$7:$7,0)-1,FALSE),"")</f>
        <v>73</v>
      </c>
      <c r="V173" s="39">
        <f>IFERROR(VLOOKUP($B173,[5]평가!$B:$Z,MATCH(LEFT(V$2,2),[5]평가!$7:$7,0)-1,FALSE),"")</f>
        <v>137</v>
      </c>
      <c r="W173" s="33">
        <f>IFERROR(VLOOKUP($B173,대상!$B:$AD,MATCH(W$2,대상!$1:$1,0)-1,FALSE),"")</f>
        <v>0</v>
      </c>
      <c r="X173" s="20">
        <f>IF(ISBLANK(B173),"",T$1-COUNTIF(H173:V173,"회피"))</f>
        <v>5</v>
      </c>
      <c r="Y173" s="21">
        <f>IF($T$1=X173,(SUM(I173,L173,O173,R173,U173)-MIN(I173,L173,O173,R173,U173)-MAX(I173,L173,O173,R173,U173))/($T$1-2),SUM(I173,L173,O173,R173,U173/X173))</f>
        <v>70.666666666666671</v>
      </c>
      <c r="Z173" s="40">
        <f>IFERROR(VLOOKUP($B173,대상!$B:$AD,MATCH(Z$2,대상!$1:$1,0)-1,FALSE),0)</f>
        <v>0</v>
      </c>
      <c r="AA173" s="41">
        <f>IFERROR(IF(W173="면제","100"+Z173,Y173+Z173),"")</f>
        <v>70.666666666666671</v>
      </c>
      <c r="AB173" s="35" t="str">
        <f>IF(OR(W173="면제",N(Y173)=0),"",IF(AA173&lt;60,"과락",""))</f>
        <v/>
      </c>
      <c r="AC173" s="54">
        <f>IF(N(AA173)=0,"",RANK(AA173,AA$3:AA$202))</f>
        <v>169</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①AI기반 유사컨텐츠제작 경쟁서비스와의 차별화 요소를 지속발굴하고 고객확장 및 버티컬 시장 확장위한 마케팅전략 구체화 요망함 _x000D_②제안 아이템에 대한 구체적인 실현 방안 및 수익모델에 대한 보완이 되면 좋음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콘텐츠 자동화 및 글로벌 미디어 수익화 플랫폼 기획단계이며 특화부분, 기술력 입증 평가하기 위한 경쟁자분석과 벤치마킹이 부족하며 수익에 대한 구체적 보완이 필요함 _x000D_⑤목표시장에 대한 아이템 개발 내용은 자세하게 보여짐. 경쟁사 분석과 매출액 경로에 대한 구체성은 다소 부족해 보임.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173</v>
      </c>
      <c r="B174" s="2">
        <v>20438934</v>
      </c>
      <c r="C174" s="38" t="str">
        <f>IFERROR(VLOOKUP($B174,대상!$B:$AC,MATCH(C$2,대상!$1:$1,0)-1,FALSE),"")</f>
        <v>지역기반</v>
      </c>
      <c r="D174" s="38" t="str">
        <f>IFERROR(VLOOKUP($B174,대상!$B:$AC,MATCH(D$2,대상!$1:$1,0)-1,FALSE),"")</f>
        <v>김지희</v>
      </c>
      <c r="E174" s="36" t="str">
        <f>IFERROR(VLOOKUP($B174,대상!$B:$AC,MATCH(E$2,대상!$1:$1,0)-1,FALSE),"")</f>
        <v>정보ㆍ통신3</v>
      </c>
      <c r="F174" s="38" t="str">
        <f>IFERROR(VLOOKUP($B174,대상!$B:$AC,MATCH(F$2,대상!$1:$1,0)-1,FALSE),"")</f>
        <v>콕(KoK)</v>
      </c>
      <c r="G174" s="38" t="str">
        <f>IFERROR(VLOOKUP($B174,대상!$B:$AC,MATCH(G$2,대상!$1:$1,0)-1,FALSE),"")</f>
        <v/>
      </c>
      <c r="H174" s="33">
        <f>IFERROR(VLOOKUP($B174,[1]평가!$B:$Z,MATCH(LEFT(H$2,2),[1]평가!$7:$7,0)-1,FALSE),"")</f>
        <v>0</v>
      </c>
      <c r="I174" s="36">
        <f>IFERROR(VLOOKUP($B174,[1]평가!$B:$Z,MATCH(LEFT(I$2,2),[1]평가!$7:$7,0)-1,FALSE),"")</f>
        <v>66</v>
      </c>
      <c r="J174" s="36">
        <f>IFERROR(VLOOKUP($B174,[1]평가!$B:$Z,MATCH(LEFT(J$2,2),[1]평가!$7:$7,0)-1,FALSE),"")</f>
        <v>148</v>
      </c>
      <c r="K174" s="33">
        <f>IFERROR(VLOOKUP($B174,[2]평가!$B:$Z,MATCH(LEFT(K$2,2),[2]평가!$7:$7,0)-1,FALSE),"")</f>
        <v>0</v>
      </c>
      <c r="L174" s="36">
        <f>IFERROR(VLOOKUP($B174,[2]평가!$B:$Z,MATCH(LEFT(L$2,2),[2]평가!$7:$7,0)-1,FALSE),"")</f>
        <v>68</v>
      </c>
      <c r="M174" s="39">
        <f>IFERROR(VLOOKUP($B174,[2]평가!$B:$Z,MATCH(LEFT(M$2,2),[2]평가!$7:$7,0)-1,FALSE),"")</f>
        <v>120</v>
      </c>
      <c r="N174" s="33">
        <f>IFERROR(VLOOKUP($B174,[3]평가!$B:$Z,MATCH(LEFT(N$2,2),[3]평가!$7:$7,0)-1,FALSE),"")</f>
        <v>0</v>
      </c>
      <c r="O174" s="36">
        <f>IFERROR(VLOOKUP($B174,[3]평가!$B:$Z,MATCH(LEFT(O$2,2),[3]평가!$7:$7,0)-1,FALSE),"")</f>
        <v>65</v>
      </c>
      <c r="P174" s="39">
        <f>IFERROR(VLOOKUP($B174,[3]평가!$B:$Z,MATCH(LEFT(P$2,2),[3]평가!$7:$7,0)-1,FALSE),"")</f>
        <v>195</v>
      </c>
      <c r="Q174" s="33">
        <f>IFERROR(VLOOKUP($B174,[4]평가!$B:$Z,MATCH(LEFT(Q$2,2),[4]평가!$7:$7,0)-1,FALSE),"")</f>
        <v>0</v>
      </c>
      <c r="R174" s="36">
        <f>IFERROR(VLOOKUP($B174,[4]평가!$B:$Z,MATCH(LEFT(R$2,2),[4]평가!$7:$7,0)-1,FALSE),"")</f>
        <v>72</v>
      </c>
      <c r="S174" s="39">
        <f>IFERROR(VLOOKUP($B174,[4]평가!$B:$Z,MATCH(LEFT(S$2,2),[4]평가!$7:$7,0)-1,FALSE),"")</f>
        <v>115</v>
      </c>
      <c r="T174" s="33">
        <f>IFERROR(VLOOKUP($B174,[5]평가!$B:$Z,MATCH(LEFT(T$2,2),[5]평가!$7:$7,0)-1,FALSE),"")</f>
        <v>0</v>
      </c>
      <c r="U174" s="36">
        <f>IFERROR(VLOOKUP($B174,[5]평가!$B:$Z,MATCH(LEFT(U$2,2),[5]평가!$7:$7,0)-1,FALSE),"")</f>
        <v>74</v>
      </c>
      <c r="V174" s="39">
        <f>IFERROR(VLOOKUP($B174,[5]평가!$B:$Z,MATCH(LEFT(V$2,2),[5]평가!$7:$7,0)-1,FALSE),"")</f>
        <v>101</v>
      </c>
      <c r="W174" s="33">
        <f>IFERROR(VLOOKUP($B174,대상!$B:$AD,MATCH(W$2,대상!$1:$1,0)-1,FALSE),"")</f>
        <v>0</v>
      </c>
      <c r="X174" s="20">
        <f>IF(ISBLANK(B174),"",T$1-COUNTIF(H174:V174,"회피"))</f>
        <v>5</v>
      </c>
      <c r="Y174" s="21">
        <f>IF($T$1=X174,(SUM(I174,L174,O174,R174,U174)-MIN(I174,L174,O174,R174,U174)-MAX(I174,L174,O174,R174,U174))/($T$1-2),SUM(I174,L174,O174,R174,U174/X174))</f>
        <v>68.666666666666671</v>
      </c>
      <c r="Z174" s="40">
        <f>IFERROR(VLOOKUP($B174,대상!$B:$AD,MATCH(Z$2,대상!$1:$1,0)-1,FALSE),0)</f>
        <v>2</v>
      </c>
      <c r="AA174" s="41">
        <f>IFERROR(IF(W174="면제","100"+Z174,Y174+Z174),"")</f>
        <v>70.666666666666671</v>
      </c>
      <c r="AB174" s="35" t="str">
        <f>IF(OR(W174="면제",N(Y174)=0),"",IF(AA174&lt;60,"과락",""))</f>
        <v/>
      </c>
      <c r="AC174" s="54">
        <f>IF(N(AA174)=0,"",RANK(AA174,AA$3:AA$202))</f>
        <v>169</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①시장수요 및 고객수용성분석을 기반으로 시장규모를 예측할 수 있는 데이터 확보와 초기시장규모를 예상할 필요가 있음. _x000D_②서비스 아이디어가 좋고 활용가능성은 높아 보이나 이 서비스를 구현하기 위한 계획과 방법, 판로개척 전략 등이 구체적이지 않음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_x000D_④B2B크리에이터 강사와 기업 매칭 및 행사 자동화 솔루션 플랫폼 기획단계이며 특화부분, 기술력 입증 평가하기 위한 경쟁자분석과 벤치마킹이 부족하며 수익에 대한 구체적 보완이 필요함 _x000D_⑤사업 아이템에 대한 관련 시장 분석과 문제인식은 비교적 제시가 되어 있음. AI 리뷰 분석기반과 관련하여 누적 데이터 수집 및 내용에 대한 구체성이 다소 부족해 보여 기술 경졍력을 파단하기 어려워 보임.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20</v>
      </c>
      <c r="B175" s="2">
        <v>20419892</v>
      </c>
      <c r="C175" s="38" t="str">
        <f>IFERROR(VLOOKUP($B175,대상!$B:$AC,MATCH(C$2,대상!$1:$1,0)-1,FALSE),"")</f>
        <v>지역기반</v>
      </c>
      <c r="D175" s="38" t="str">
        <f>IFERROR(VLOOKUP($B175,대상!$B:$AC,MATCH(D$2,대상!$1:$1,0)-1,FALSE),"")</f>
        <v>한충재</v>
      </c>
      <c r="E175" s="36" t="str">
        <f>IFERROR(VLOOKUP($B175,대상!$B:$AC,MATCH(E$2,대상!$1:$1,0)-1,FALSE),"")</f>
        <v>정보ㆍ통신3</v>
      </c>
      <c r="F175" s="38" t="str">
        <f>IFERROR(VLOOKUP($B175,대상!$B:$AC,MATCH(F$2,대상!$1:$1,0)-1,FALSE),"")</f>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
      <c r="G175" s="38" t="str">
        <f>IFERROR(VLOOKUP($B175,대상!$B:$AC,MATCH(G$2,대상!$1:$1,0)-1,FALSE),"")</f>
        <v/>
      </c>
      <c r="H175" s="33">
        <f>IFERROR(VLOOKUP($B175,[1]평가!$B:$Z,MATCH(LEFT(H$2,2),[1]평가!$7:$7,0)-1,FALSE),"")</f>
        <v>0</v>
      </c>
      <c r="I175" s="36">
        <f>IFERROR(VLOOKUP($B175,[1]평가!$B:$Z,MATCH(LEFT(I$2,2),[1]평가!$7:$7,0)-1,FALSE),"")</f>
        <v>73</v>
      </c>
      <c r="J175" s="36">
        <f>IFERROR(VLOOKUP($B175,[1]평가!$B:$Z,MATCH(LEFT(J$2,2),[1]평가!$7:$7,0)-1,FALSE),"")</f>
        <v>70</v>
      </c>
      <c r="K175" s="33">
        <f>IFERROR(VLOOKUP($B175,[2]평가!$B:$Z,MATCH(LEFT(K$2,2),[2]평가!$7:$7,0)-1,FALSE),"")</f>
        <v>0</v>
      </c>
      <c r="L175" s="36">
        <f>IFERROR(VLOOKUP($B175,[2]평가!$B:$Z,MATCH(LEFT(L$2,2),[2]평가!$7:$7,0)-1,FALSE),"")</f>
        <v>69</v>
      </c>
      <c r="M175" s="39">
        <f>IFERROR(VLOOKUP($B175,[2]평가!$B:$Z,MATCH(LEFT(M$2,2),[2]평가!$7:$7,0)-1,FALSE),"")</f>
        <v>141</v>
      </c>
      <c r="N175" s="33">
        <f>IFERROR(VLOOKUP($B175,[3]평가!$B:$Z,MATCH(LEFT(N$2,2),[3]평가!$7:$7,0)-1,FALSE),"")</f>
        <v>0</v>
      </c>
      <c r="O175" s="36">
        <f>IFERROR(VLOOKUP($B175,[3]평가!$B:$Z,MATCH(LEFT(O$2,2),[3]평가!$7:$7,0)-1,FALSE),"")</f>
        <v>67</v>
      </c>
      <c r="P175" s="39">
        <f>IFERROR(VLOOKUP($B175,[3]평가!$B:$Z,MATCH(LEFT(P$2,2),[3]평가!$7:$7,0)-1,FALSE),"")</f>
        <v>195</v>
      </c>
      <c r="Q175" s="33">
        <f>IFERROR(VLOOKUP($B175,[4]평가!$B:$Z,MATCH(LEFT(Q$2,2),[4]평가!$7:$7,0)-1,FALSE),"")</f>
        <v>0</v>
      </c>
      <c r="R175" s="36">
        <f>IFERROR(VLOOKUP($B175,[4]평가!$B:$Z,MATCH(LEFT(R$2,2),[4]평가!$7:$7,0)-1,FALSE),"")</f>
        <v>79</v>
      </c>
      <c r="S175" s="39">
        <f>IFERROR(VLOOKUP($B175,[4]평가!$B:$Z,MATCH(LEFT(S$2,2),[4]평가!$7:$7,0)-1,FALSE),"")</f>
        <v>72</v>
      </c>
      <c r="T175" s="33">
        <f>IFERROR(VLOOKUP($B175,[5]평가!$B:$Z,MATCH(LEFT(T$2,2),[5]평가!$7:$7,0)-1,FALSE),"")</f>
        <v>0</v>
      </c>
      <c r="U175" s="36">
        <f>IFERROR(VLOOKUP($B175,[5]평가!$B:$Z,MATCH(LEFT(U$2,2),[5]평가!$7:$7,0)-1,FALSE),"")</f>
        <v>68</v>
      </c>
      <c r="V175" s="39">
        <f>IFERROR(VLOOKUP($B175,[5]평가!$B:$Z,MATCH(LEFT(V$2,2),[5]평가!$7:$7,0)-1,FALSE),"")</f>
        <v>173</v>
      </c>
      <c r="W175" s="33">
        <f>IFERROR(VLOOKUP($B175,대상!$B:$AD,MATCH(W$2,대상!$1:$1,0)-1,FALSE),"")</f>
        <v>0</v>
      </c>
      <c r="X175" s="20">
        <f>IF(ISBLANK(B175),"",T$1-COUNTIF(H175:V175,"회피"))</f>
        <v>5</v>
      </c>
      <c r="Y175" s="21">
        <f>IF($T$1=X175,(SUM(I175,L175,O175,R175,U175)-MIN(I175,L175,O175,R175,U175)-MAX(I175,L175,O175,R175,U175))/($T$1-2),SUM(I175,L175,O175,R175,U175/X175))</f>
        <v>70</v>
      </c>
      <c r="Z175" s="40">
        <f>IFERROR(VLOOKUP($B175,대상!$B:$AD,MATCH(Z$2,대상!$1:$1,0)-1,FALSE),0)</f>
        <v>0</v>
      </c>
      <c r="AA175" s="41">
        <f>IFERROR(IF(W175="면제","100"+Z175,Y175+Z175),"")</f>
        <v>70</v>
      </c>
      <c r="AB175" s="35" t="str">
        <f>IF(OR(W175="면제",N(Y175)=0),"",IF(AA175&lt;60,"과락",""))</f>
        <v/>
      </c>
      <c r="AC175" s="54">
        <f>IF(N(AA175)=0,"",RANK(AA175,AA$3:AA$202))</f>
        <v>173</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①가격정책과 수익구조에 대한 소비자 수용성에 대한 객관성확보가 필요하며 향후 성장전략위한 궃적 마케팅 방안 수립필요함 _x000D_②타겟시장 분석 및 서비스 실현 내용에 대해서는 잘 제시가 되어 있으나, 실현가능성 측면에서의 서비스 우위성 및 고객 활용성, 수익모델, 초기 시장 진입 전략 부분은 다소 아쉬움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_x000D_④비즈니스 모델은 관광객인데 수익은 구독형으로 실현성이 떨어지며 개발에 대한 경력 및 경험은 풍부하여 구성은 짜임새 있으나 기존 경쟁사 분석과 인적 인프라가 부족함 _x000D_⑤창업 아이템에 대한 구체적인 내용으로 기술되어 있으나 협약 기간내 외국인 유입 및 수익방안에 대한 내용은 다소 부족해 보임.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43</v>
      </c>
      <c r="B176" s="2">
        <v>20439498</v>
      </c>
      <c r="C176" s="38" t="str">
        <f>IFERROR(VLOOKUP($B176,대상!$B:$AC,MATCH(C$2,대상!$1:$1,0)-1,FALSE),"")</f>
        <v>지역기반</v>
      </c>
      <c r="D176" s="38" t="str">
        <f>IFERROR(VLOOKUP($B176,대상!$B:$AC,MATCH(D$2,대상!$1:$1,0)-1,FALSE),"")</f>
        <v>함은비</v>
      </c>
      <c r="E176" s="36" t="str">
        <f>IFERROR(VLOOKUP($B176,대상!$B:$AC,MATCH(E$2,대상!$1:$1,0)-1,FALSE),"")</f>
        <v>정보ㆍ통신3</v>
      </c>
      <c r="F176" s="38" t="str">
        <f>IFERROR(VLOOKUP($B176,대상!$B:$AC,MATCH(F$2,대상!$1:$1,0)-1,FALSE),"")</f>
        <v>한국어 교원 피드백 결합형 AI 실전 말하기 한국어 학습 서비스</v>
      </c>
      <c r="G176" s="38" t="str">
        <f>IFERROR(VLOOKUP($B176,대상!$B:$AC,MATCH(G$2,대상!$1:$1,0)-1,FALSE),"")</f>
        <v/>
      </c>
      <c r="H176" s="33">
        <f>IFERROR(VLOOKUP($B176,[1]평가!$B:$Z,MATCH(LEFT(H$2,2),[1]평가!$7:$7,0)-1,FALSE),"")</f>
        <v>0</v>
      </c>
      <c r="I176" s="36">
        <f>IFERROR(VLOOKUP($B176,[1]평가!$B:$Z,MATCH(LEFT(I$2,2),[1]평가!$7:$7,0)-1,FALSE),"")</f>
        <v>73</v>
      </c>
      <c r="J176" s="36">
        <f>IFERROR(VLOOKUP($B176,[1]평가!$B:$Z,MATCH(LEFT(J$2,2),[1]평가!$7:$7,0)-1,FALSE),"")</f>
        <v>70</v>
      </c>
      <c r="K176" s="33">
        <f>IFERROR(VLOOKUP($B176,[2]평가!$B:$Z,MATCH(LEFT(K$2,2),[2]평가!$7:$7,0)-1,FALSE),"")</f>
        <v>0</v>
      </c>
      <c r="L176" s="36">
        <f>IFERROR(VLOOKUP($B176,[2]평가!$B:$Z,MATCH(LEFT(L$2,2),[2]평가!$7:$7,0)-1,FALSE),"")</f>
        <v>71</v>
      </c>
      <c r="M176" s="39">
        <f>IFERROR(VLOOKUP($B176,[2]평가!$B:$Z,MATCH(LEFT(M$2,2),[2]평가!$7:$7,0)-1,FALSE),"")</f>
        <v>115</v>
      </c>
      <c r="N176" s="33">
        <f>IFERROR(VLOOKUP($B176,[3]평가!$B:$Z,MATCH(LEFT(N$2,2),[3]평가!$7:$7,0)-1,FALSE),"")</f>
        <v>0</v>
      </c>
      <c r="O176" s="36">
        <f>IFERROR(VLOOKUP($B176,[3]평가!$B:$Z,MATCH(LEFT(O$2,2),[3]평가!$7:$7,0)-1,FALSE),"")</f>
        <v>69</v>
      </c>
      <c r="P176" s="39">
        <f>IFERROR(VLOOKUP($B176,[3]평가!$B:$Z,MATCH(LEFT(P$2,2),[3]평가!$7:$7,0)-1,FALSE),"")</f>
        <v>141</v>
      </c>
      <c r="Q176" s="33">
        <f>IFERROR(VLOOKUP($B176,[4]평가!$B:$Z,MATCH(LEFT(Q$2,2),[4]평가!$7:$7,0)-1,FALSE),"")</f>
        <v>0</v>
      </c>
      <c r="R176" s="36">
        <f>IFERROR(VLOOKUP($B176,[4]평가!$B:$Z,MATCH(LEFT(R$2,2),[4]평가!$7:$7,0)-1,FALSE),"")</f>
        <v>60</v>
      </c>
      <c r="S176" s="39">
        <f>IFERROR(VLOOKUP($B176,[4]평가!$B:$Z,MATCH(LEFT(S$2,2),[4]평가!$7:$7,0)-1,FALSE),"")</f>
        <v>193</v>
      </c>
      <c r="T176" s="33">
        <f>IFERROR(VLOOKUP($B176,[5]평가!$B:$Z,MATCH(LEFT(T$2,2),[5]평가!$7:$7,0)-1,FALSE),"")</f>
        <v>0</v>
      </c>
      <c r="U176" s="36">
        <f>IFERROR(VLOOKUP($B176,[5]평가!$B:$Z,MATCH(LEFT(U$2,2),[5]평가!$7:$7,0)-1,FALSE),"")</f>
        <v>70</v>
      </c>
      <c r="V176" s="39">
        <f>IFERROR(VLOOKUP($B176,[5]평가!$B:$Z,MATCH(LEFT(V$2,2),[5]평가!$7:$7,0)-1,FALSE),"")</f>
        <v>157</v>
      </c>
      <c r="W176" s="33">
        <f>IFERROR(VLOOKUP($B176,대상!$B:$AD,MATCH(W$2,대상!$1:$1,0)-1,FALSE),"")</f>
        <v>0</v>
      </c>
      <c r="X176" s="20">
        <f>IF(ISBLANK(B176),"",T$1-COUNTIF(H176:V176,"회피"))</f>
        <v>5</v>
      </c>
      <c r="Y176" s="21">
        <f>IF($T$1=X176,(SUM(I176,L176,O176,R176,U176)-MIN(I176,L176,O176,R176,U176)-MAX(I176,L176,O176,R176,U176))/($T$1-2),SUM(I176,L176,O176,R176,U176/X176))</f>
        <v>70</v>
      </c>
      <c r="Z176" s="40">
        <f>IFERROR(VLOOKUP($B176,대상!$B:$AD,MATCH(Z$2,대상!$1:$1,0)-1,FALSE),0)</f>
        <v>0</v>
      </c>
      <c r="AA176" s="41">
        <f>IFERROR(IF(W176="면제","100"+Z176,Y176+Z176),"")</f>
        <v>70</v>
      </c>
      <c r="AB176" s="35" t="str">
        <f>IF(OR(W176="면제",N(Y176)=0),"",IF(AA176&lt;60,"과락",""))</f>
        <v/>
      </c>
      <c r="AC176" s="54">
        <f>IF(N(AA176)=0,"",RANK(AA176,AA$3:AA$202))</f>
        <v>173</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133</v>
      </c>
      <c r="B177" s="2">
        <v>20428649</v>
      </c>
      <c r="C177" s="38" t="str">
        <f>IFERROR(VLOOKUP($B177,대상!$B:$AC,MATCH(C$2,대상!$1:$1,0)-1,FALSE),"")</f>
        <v>지역기반</v>
      </c>
      <c r="D177" s="38" t="str">
        <f>IFERROR(VLOOKUP($B177,대상!$B:$AC,MATCH(D$2,대상!$1:$1,0)-1,FALSE),"")</f>
        <v>정지선</v>
      </c>
      <c r="E177" s="36" t="str">
        <f>IFERROR(VLOOKUP($B177,대상!$B:$AC,MATCH(E$2,대상!$1:$1,0)-1,FALSE),"")</f>
        <v>정보ㆍ통신3</v>
      </c>
      <c r="F177" s="38" t="str">
        <f>IFERROR(VLOOKUP($B177,대상!$B:$AC,MATCH(F$2,대상!$1:$1,0)-1,FALSE),"")</f>
        <v>LLM B2B·B2G 기반 비정형 예술 데이터 구조화 및 비즈니스 언어 번역을 통한 맞춤형 크리에이터 매칭 플랫폼</v>
      </c>
      <c r="G177" s="38" t="str">
        <f>IFERROR(VLOOKUP($B177,대상!$B:$AC,MATCH(G$2,대상!$1:$1,0)-1,FALSE),"")</f>
        <v/>
      </c>
      <c r="H177" s="33">
        <f>IFERROR(VLOOKUP($B177,[1]평가!$B:$Z,MATCH(LEFT(H$2,2),[1]평가!$7:$7,0)-1,FALSE),"")</f>
        <v>0</v>
      </c>
      <c r="I177" s="36">
        <f>IFERROR(VLOOKUP($B177,[1]평가!$B:$Z,MATCH(LEFT(I$2,2),[1]평가!$7:$7,0)-1,FALSE),"")</f>
        <v>67</v>
      </c>
      <c r="J177" s="36">
        <f>IFERROR(VLOOKUP($B177,[1]평가!$B:$Z,MATCH(LEFT(J$2,2),[1]평가!$7:$7,0)-1,FALSE),"")</f>
        <v>166</v>
      </c>
      <c r="K177" s="33">
        <f>IFERROR(VLOOKUP($B177,[2]평가!$B:$Z,MATCH(LEFT(K$2,2),[2]평가!$7:$7,0)-1,FALSE),"")</f>
        <v>0</v>
      </c>
      <c r="L177" s="36">
        <f>IFERROR(VLOOKUP($B177,[2]평가!$B:$Z,MATCH(LEFT(L$2,2),[2]평가!$7:$7,0)-1,FALSE),"")</f>
        <v>72</v>
      </c>
      <c r="M177" s="39">
        <f>IFERROR(VLOOKUP($B177,[2]평가!$B:$Z,MATCH(LEFT(M$2,2),[2]평가!$7:$7,0)-1,FALSE),"")</f>
        <v>102</v>
      </c>
      <c r="N177" s="33">
        <f>IFERROR(VLOOKUP($B177,[3]평가!$B:$Z,MATCH(LEFT(N$2,2),[3]평가!$7:$7,0)-1,FALSE),"")</f>
        <v>0</v>
      </c>
      <c r="O177" s="36">
        <f>IFERROR(VLOOKUP($B177,[3]평가!$B:$Z,MATCH(LEFT(O$2,2),[3]평가!$7:$7,0)-1,FALSE),"")</f>
        <v>69</v>
      </c>
      <c r="P177" s="39">
        <f>IFERROR(VLOOKUP($B177,[3]평가!$B:$Z,MATCH(LEFT(P$2,2),[3]평가!$7:$7,0)-1,FALSE),"")</f>
        <v>141</v>
      </c>
      <c r="Q177" s="33">
        <f>IFERROR(VLOOKUP($B177,[4]평가!$B:$Z,MATCH(LEFT(Q$2,2),[4]평가!$7:$7,0)-1,FALSE),"")</f>
        <v>0</v>
      </c>
      <c r="R177" s="36">
        <f>IFERROR(VLOOKUP($B177,[4]평가!$B:$Z,MATCH(LEFT(R$2,2),[4]평가!$7:$7,0)-1,FALSE),"")</f>
        <v>74</v>
      </c>
      <c r="S177" s="39">
        <f>IFERROR(VLOOKUP($B177,[4]평가!$B:$Z,MATCH(LEFT(S$2,2),[4]평가!$7:$7,0)-1,FALSE),"")</f>
        <v>115</v>
      </c>
      <c r="T177" s="33">
        <f>IFERROR(VLOOKUP($B177,[5]평가!$B:$Z,MATCH(LEFT(T$2,2),[5]평가!$7:$7,0)-1,FALSE),"")</f>
        <v>0</v>
      </c>
      <c r="U177" s="36">
        <f>IFERROR(VLOOKUP($B177,[5]평가!$B:$Z,MATCH(LEFT(U$2,2),[5]평가!$7:$7,0)-1,FALSE),"")</f>
        <v>69</v>
      </c>
      <c r="V177" s="39">
        <f>IFERROR(VLOOKUP($B177,[5]평가!$B:$Z,MATCH(LEFT(V$2,2),[5]평가!$7:$7,0)-1,FALSE),"")</f>
        <v>165</v>
      </c>
      <c r="W177" s="33">
        <f>IFERROR(VLOOKUP($B177,대상!$B:$AD,MATCH(W$2,대상!$1:$1,0)-1,FALSE),"")</f>
        <v>0</v>
      </c>
      <c r="X177" s="20">
        <f>IF(ISBLANK(B177),"",T$1-COUNTIF(H177:V177,"회피"))</f>
        <v>5</v>
      </c>
      <c r="Y177" s="21">
        <f>IF($T$1=X177,(SUM(I177,L177,O177,R177,U177)-MIN(I177,L177,O177,R177,U177)-MAX(I177,L177,O177,R177,U177))/($T$1-2),SUM(I177,L177,O177,R177,U177/X177))</f>
        <v>70</v>
      </c>
      <c r="Z177" s="40">
        <f>IFERROR(VLOOKUP($B177,대상!$B:$AD,MATCH(Z$2,대상!$1:$1,0)-1,FALSE),0)</f>
        <v>0</v>
      </c>
      <c r="AA177" s="41">
        <f>IFERROR(IF(W177="면제","100"+Z177,Y177+Z177),"")</f>
        <v>70</v>
      </c>
      <c r="AB177" s="35" t="str">
        <f>IF(OR(W177="면제",N(Y177)=0),"",IF(AA177&lt;60,"과락",""))</f>
        <v/>
      </c>
      <c r="AC177" s="54">
        <f>IF(N(AA177)=0,"",RANK(AA177,AA$3:AA$202))</f>
        <v>173</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①현재 시장규모를 확인할 수 있는 객관적 데이터 분석이 필요함.유사경쟁서비스와의 차별화 요소를 지속발굴하고 초기고객확보 및 초기시장 진입위한 마케팅전략 구체화 요망함 _x000D_②기술개발 계획 수립 및 추진 방안에 대해서는 잘 제시가 되어 있음. 매출 등 성과 창출 측면에서는 판로개척 및 고객 확보, 매출 확보 방안에 대한 로드맵 수립과 구체적인 근거 마련은 중요해 보임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_x000D_④데이터 기반 예술 매칭 AI플랫폼 기획단계이며 특화부분, 기술력 입증 평가하기 위한 경쟁자분석과 벤치마킹이 부족하며 수익에 대한 구체적 보완이 필요함 _x000D_⑤시장 집입 대상과 수익 구조가 비교적 구체적으로 제시되어 있으나 사업화를 달성하기 위한 차별화 전략은 다소 부족해 보임.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191</v>
      </c>
      <c r="B178" s="2">
        <v>20425684</v>
      </c>
      <c r="C178" s="38" t="str">
        <f>IFERROR(VLOOKUP($B178,대상!$B:$AC,MATCH(C$2,대상!$1:$1,0)-1,FALSE),"")</f>
        <v>지역기반</v>
      </c>
      <c r="D178" s="38" t="str">
        <f>IFERROR(VLOOKUP($B178,대상!$B:$AC,MATCH(D$2,대상!$1:$1,0)-1,FALSE),"")</f>
        <v>김민규</v>
      </c>
      <c r="E178" s="36" t="str">
        <f>IFERROR(VLOOKUP($B178,대상!$B:$AC,MATCH(E$2,대상!$1:$1,0)-1,FALSE),"")</f>
        <v>정보ㆍ통신3</v>
      </c>
      <c r="F178" s="38" t="str">
        <f>IFERROR(VLOOKUP($B178,대상!$B:$AC,MATCH(F$2,대상!$1:$1,0)-1,FALSE),"")</f>
        <v>품질 관리 시스템 자동화 기반, 커스터마이징 비빔밥 브랜드 비비밀</v>
      </c>
      <c r="G178" s="38" t="str">
        <f>IFERROR(VLOOKUP($B178,대상!$B:$AC,MATCH(G$2,대상!$1:$1,0)-1,FALSE),"")</f>
        <v/>
      </c>
      <c r="H178" s="33">
        <f>IFERROR(VLOOKUP($B178,[1]평가!$B:$Z,MATCH(LEFT(H$2,2),[1]평가!$7:$7,0)-1,FALSE),"")</f>
        <v>0</v>
      </c>
      <c r="I178" s="36">
        <f>IFERROR(VLOOKUP($B178,[1]평가!$B:$Z,MATCH(LEFT(I$2,2),[1]평가!$7:$7,0)-1,FALSE),"")</f>
        <v>68</v>
      </c>
      <c r="J178" s="36">
        <f>IFERROR(VLOOKUP($B178,[1]평가!$B:$Z,MATCH(LEFT(J$2,2),[1]평가!$7:$7,0)-1,FALSE),"")</f>
        <v>148</v>
      </c>
      <c r="K178" s="33">
        <f>IFERROR(VLOOKUP($B178,[2]평가!$B:$Z,MATCH(LEFT(K$2,2),[2]평가!$7:$7,0)-1,FALSE),"")</f>
        <v>0</v>
      </c>
      <c r="L178" s="36">
        <f>IFERROR(VLOOKUP($B178,[2]평가!$B:$Z,MATCH(LEFT(L$2,2),[2]평가!$7:$7,0)-1,FALSE),"")</f>
        <v>69</v>
      </c>
      <c r="M178" s="39">
        <f>IFERROR(VLOOKUP($B178,[2]평가!$B:$Z,MATCH(LEFT(M$2,2),[2]평가!$7:$7,0)-1,FALSE),"")</f>
        <v>141</v>
      </c>
      <c r="N178" s="33">
        <f>IFERROR(VLOOKUP($B178,[3]평가!$B:$Z,MATCH(LEFT(N$2,2),[3]평가!$7:$7,0)-1,FALSE),"")</f>
        <v>0</v>
      </c>
      <c r="O178" s="36">
        <f>IFERROR(VLOOKUP($B178,[3]평가!$B:$Z,MATCH(LEFT(O$2,2),[3]평가!$7:$7,0)-1,FALSE),"")</f>
        <v>84</v>
      </c>
      <c r="P178" s="39">
        <f>IFERROR(VLOOKUP($B178,[3]평가!$B:$Z,MATCH(LEFT(P$2,2),[3]평가!$7:$7,0)-1,FALSE),"")</f>
        <v>43</v>
      </c>
      <c r="Q178" s="33">
        <f>IFERROR(VLOOKUP($B178,[4]평가!$B:$Z,MATCH(LEFT(Q$2,2),[4]평가!$7:$7,0)-1,FALSE),"")</f>
        <v>0</v>
      </c>
      <c r="R178" s="36">
        <f>IFERROR(VLOOKUP($B178,[4]평가!$B:$Z,MATCH(LEFT(R$2,2),[4]평가!$7:$7,0)-1,FALSE),"")</f>
        <v>69</v>
      </c>
      <c r="S178" s="39">
        <f>IFERROR(VLOOKUP($B178,[4]평가!$B:$Z,MATCH(LEFT(S$2,2),[4]평가!$7:$7,0)-1,FALSE),"")</f>
        <v>150</v>
      </c>
      <c r="T178" s="33">
        <f>IFERROR(VLOOKUP($B178,[5]평가!$B:$Z,MATCH(LEFT(T$2,2),[5]평가!$7:$7,0)-1,FALSE),"")</f>
        <v>0</v>
      </c>
      <c r="U178" s="36">
        <f>IFERROR(VLOOKUP($B178,[5]평가!$B:$Z,MATCH(LEFT(U$2,2),[5]평가!$7:$7,0)-1,FALSE),"")</f>
        <v>72</v>
      </c>
      <c r="V178" s="39">
        <f>IFERROR(VLOOKUP($B178,[5]평가!$B:$Z,MATCH(LEFT(V$2,2),[5]평가!$7:$7,0)-1,FALSE),"")</f>
        <v>143</v>
      </c>
      <c r="W178" s="33">
        <f>IFERROR(VLOOKUP($B178,대상!$B:$AD,MATCH(W$2,대상!$1:$1,0)-1,FALSE),"")</f>
        <v>0</v>
      </c>
      <c r="X178" s="20">
        <f>IF(ISBLANK(B178),"",T$1-COUNTIF(H178:V178,"회피"))</f>
        <v>5</v>
      </c>
      <c r="Y178" s="21">
        <f>IF($T$1=X178,(SUM(I178,L178,O178,R178,U178)-MIN(I178,L178,O178,R178,U178)-MAX(I178,L178,O178,R178,U178))/($T$1-2),SUM(I178,L178,O178,R178,U178/X178))</f>
        <v>70</v>
      </c>
      <c r="Z178" s="40">
        <f>IFERROR(VLOOKUP($B178,대상!$B:$AD,MATCH(Z$2,대상!$1:$1,0)-1,FALSE),0)</f>
        <v>0</v>
      </c>
      <c r="AA178" s="41">
        <f>IFERROR(IF(W178="면제","100"+Z178,Y178+Z178),"")</f>
        <v>70</v>
      </c>
      <c r="AB178" s="35" t="str">
        <f>IF(OR(W178="면제",N(Y178)=0),"",IF(AA178&lt;60,"과락",""))</f>
        <v/>
      </c>
      <c r="AC178" s="54">
        <f>IF(N(AA178)=0,"",RANK(AA178,AA$3:AA$202))</f>
        <v>173</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①잠재적 경쟁사에 대한 기술적 해자를 구축하기우한 개발 로드맵 수립과 시장의 수요와 변화에 대한 수용성 분석을 보완해주기바람. _x000D_②자동화 QC 관리 서비스 개발 방안에 대한 구체적인 내용과 고객확보 전략 보완 필요 _x000D_③목표 시장의 설정과 수익 모델의 구조가 명확하게 제시되어 사업의 실질적인 수익 창출 가능성이 높음. 전반적인 사업 계획의 흐름과 방향성이 적정하게 설계되었음. _x000D_④매장 QC관리 SaaS 개발 기획단계이며 특화부분, 기술력 입증 평가하기 위한 경쟁자분석과 벤치마킹이 부족하며 수익에 대한 구체적 보완이 필요함 _x000D_⑤창업 아이템의 배경 및 목적은 비교적 명확히 제시하고 있으며 매장 확대 등 추가 고용 10명을 계획하고 있음. 다만 AI 서비스에 대한 데이터 수집 및 분석 모델 개발에 대한 구체성은 다소 부족함.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7</v>
      </c>
      <c r="B179" s="2">
        <v>20429927</v>
      </c>
      <c r="C179" s="38" t="str">
        <f>IFERROR(VLOOKUP($B179,대상!$B:$AC,MATCH(C$2,대상!$1:$1,0)-1,FALSE),"")</f>
        <v>지역기반</v>
      </c>
      <c r="D179" s="38" t="str">
        <f>IFERROR(VLOOKUP($B179,대상!$B:$AC,MATCH(D$2,대상!$1:$1,0)-1,FALSE),"")</f>
        <v>최영일</v>
      </c>
      <c r="E179" s="36" t="str">
        <f>IFERROR(VLOOKUP($B179,대상!$B:$AC,MATCH(E$2,대상!$1:$1,0)-1,FALSE),"")</f>
        <v>정보ㆍ통신3</v>
      </c>
      <c r="F179" s="38" t="str">
        <f>IFERROR(VLOOKUP($B179,대상!$B:$AC,MATCH(F$2,대상!$1:$1,0)-1,FALSE),"")</f>
        <v>개인 투자자를 위한 실시간 기업 성장성 평가 및 데이터 시각화 솔루션: 스탁랭킹</v>
      </c>
      <c r="G179" s="38" t="str">
        <f>IFERROR(VLOOKUP($B179,대상!$B:$AC,MATCH(G$2,대상!$1:$1,0)-1,FALSE),"")</f>
        <v/>
      </c>
      <c r="H179" s="33">
        <f>IFERROR(VLOOKUP($B179,[1]평가!$B:$Z,MATCH(LEFT(H$2,2),[1]평가!$7:$7,0)-1,FALSE),"")</f>
        <v>0</v>
      </c>
      <c r="I179" s="36">
        <f>IFERROR(VLOOKUP($B179,[1]평가!$B:$Z,MATCH(LEFT(I$2,2),[1]평가!$7:$7,0)-1,FALSE),"")</f>
        <v>69</v>
      </c>
      <c r="J179" s="36">
        <f>IFERROR(VLOOKUP($B179,[1]평가!$B:$Z,MATCH(LEFT(J$2,2),[1]평가!$7:$7,0)-1,FALSE),"")</f>
        <v>138</v>
      </c>
      <c r="K179" s="33">
        <f>IFERROR(VLOOKUP($B179,[2]평가!$B:$Z,MATCH(LEFT(K$2,2),[2]평가!$7:$7,0)-1,FALSE),"")</f>
        <v>0</v>
      </c>
      <c r="L179" s="36">
        <f>IFERROR(VLOOKUP($B179,[2]평가!$B:$Z,MATCH(LEFT(L$2,2),[2]평가!$7:$7,0)-1,FALSE),"")</f>
        <v>61</v>
      </c>
      <c r="M179" s="39">
        <f>IFERROR(VLOOKUP($B179,[2]평가!$B:$Z,MATCH(LEFT(M$2,2),[2]평가!$7:$7,0)-1,FALSE),"")</f>
        <v>189</v>
      </c>
      <c r="N179" s="33">
        <f>IFERROR(VLOOKUP($B179,[3]평가!$B:$Z,MATCH(LEFT(N$2,2),[3]평가!$7:$7,0)-1,FALSE),"")</f>
        <v>0</v>
      </c>
      <c r="O179" s="36">
        <f>IFERROR(VLOOKUP($B179,[3]평가!$B:$Z,MATCH(LEFT(O$2,2),[3]평가!$7:$7,0)-1,FALSE),"")</f>
        <v>74</v>
      </c>
      <c r="P179" s="39">
        <f>IFERROR(VLOOKUP($B179,[3]평가!$B:$Z,MATCH(LEFT(P$2,2),[3]평가!$7:$7,0)-1,FALSE),"")</f>
        <v>136</v>
      </c>
      <c r="Q179" s="33">
        <f>IFERROR(VLOOKUP($B179,[4]평가!$B:$Z,MATCH(LEFT(Q$2,2),[4]평가!$7:$7,0)-1,FALSE),"")</f>
        <v>0</v>
      </c>
      <c r="R179" s="36">
        <f>IFERROR(VLOOKUP($B179,[4]평가!$B:$Z,MATCH(LEFT(R$2,2),[4]평가!$7:$7,0)-1,FALSE),"")</f>
        <v>72</v>
      </c>
      <c r="S179" s="39">
        <f>IFERROR(VLOOKUP($B179,[4]평가!$B:$Z,MATCH(LEFT(S$2,2),[4]평가!$7:$7,0)-1,FALSE),"")</f>
        <v>132</v>
      </c>
      <c r="T179" s="33">
        <f>IFERROR(VLOOKUP($B179,[5]평가!$B:$Z,MATCH(LEFT(T$2,2),[5]평가!$7:$7,0)-1,FALSE),"")</f>
        <v>0</v>
      </c>
      <c r="U179" s="36">
        <f>IFERROR(VLOOKUP($B179,[5]평가!$B:$Z,MATCH(LEFT(U$2,2),[5]평가!$7:$7,0)-1,FALSE),"")</f>
        <v>68</v>
      </c>
      <c r="V179" s="39">
        <f>IFERROR(VLOOKUP($B179,[5]평가!$B:$Z,MATCH(LEFT(V$2,2),[5]평가!$7:$7,0)-1,FALSE),"")</f>
        <v>173</v>
      </c>
      <c r="W179" s="33">
        <f>IFERROR(VLOOKUP($B179,대상!$B:$AD,MATCH(W$2,대상!$1:$1,0)-1,FALSE),"")</f>
        <v>0</v>
      </c>
      <c r="X179" s="20">
        <f>IF(ISBLANK(B179),"",T$1-COUNTIF(H179:V179,"회피"))</f>
        <v>5</v>
      </c>
      <c r="Y179" s="21">
        <f>IF($T$1=X179,(SUM(I179,L179,O179,R179,U179)-MIN(I179,L179,O179,R179,U179)-MAX(I179,L179,O179,R179,U179))/($T$1-2),SUM(I179,L179,O179,R179,U179/X179))</f>
        <v>69.666666666666671</v>
      </c>
      <c r="Z179" s="40">
        <f>IFERROR(VLOOKUP($B179,대상!$B:$AD,MATCH(Z$2,대상!$1:$1,0)-1,FALSE),0)</f>
        <v>0</v>
      </c>
      <c r="AA179" s="41">
        <f>IFERROR(IF(W179="면제","100"+Z179,Y179+Z179),"")</f>
        <v>69.666666666666671</v>
      </c>
      <c r="AB179" s="35" t="str">
        <f>IF(OR(W179="면제",N(Y179)=0),"",IF(AA179&lt;60,"과락",""))</f>
        <v/>
      </c>
      <c r="AC179" s="54">
        <f>IF(N(AA179)=0,"",RANK(AA179,AA$3:AA$202))</f>
        <v>177</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①경쟁기술대비 차별화 성능확보에 디한 객관적 평가확보와 초기시장진입전략 고도화 요망됨. _x000D_②기술적인 부분에서의 차별성과 특장점을 강화할 필요성이 있어 보이며, 협약기간내 성과창출을 발생시킬 수 있는 방안도 제시가 되면 좋을 것임 _x000D_③시장진입대상과 수익구조가 비교적 명확하게 제시되었음.
다만, 외부자원 활용계획은 아직 다소 미진한것으로 판단됨. _x000D_④가치투자에 대한 정량지표와 정성지표가 부족하여(세계의 동업종 현황 및 개발, 경쟁자분석 등등 항목이 없음) 단순화 재무지표 일반화 오류를 배제할 수 없음, 또한 외부 데이터를 활용하여 공시하는 것으로는 핵심기술이 빠진 사업계획으로 보여짐 _x000D_⑤창업 아이템의 개발 배경과 개발에 내용은 명확하나 경쟁사 비교 및 사업화 전략에 대한 구체성은 다소 부족해 보임.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29</v>
      </c>
      <c r="B180" s="2">
        <v>20422751</v>
      </c>
      <c r="C180" s="38" t="str">
        <f>IFERROR(VLOOKUP($B180,대상!$B:$AC,MATCH(C$2,대상!$1:$1,0)-1,FALSE),"")</f>
        <v>지역기반</v>
      </c>
      <c r="D180" s="38" t="str">
        <f>IFERROR(VLOOKUP($B180,대상!$B:$AC,MATCH(D$2,대상!$1:$1,0)-1,FALSE),"")</f>
        <v>이진우</v>
      </c>
      <c r="E180" s="36" t="str">
        <f>IFERROR(VLOOKUP($B180,대상!$B:$AC,MATCH(E$2,대상!$1:$1,0)-1,FALSE),"")</f>
        <v>정보ㆍ통신3</v>
      </c>
      <c r="F180" s="38" t="str">
        <f>IFERROR(VLOOKUP($B180,대상!$B:$AC,MATCH(F$2,대상!$1:$1,0)-1,FALSE),"")</f>
        <v>생성형 AI 기반 다국어 멀티포맷 콘텐츠 스튜디오 '루멘'</v>
      </c>
      <c r="G180" s="38" t="str">
        <f>IFERROR(VLOOKUP($B180,대상!$B:$AC,MATCH(G$2,대상!$1:$1,0)-1,FALSE),"")</f>
        <v/>
      </c>
      <c r="H180" s="33">
        <f>IFERROR(VLOOKUP($B180,[1]평가!$B:$Z,MATCH(LEFT(H$2,2),[1]평가!$7:$7,0)-1,FALSE),"")</f>
        <v>0</v>
      </c>
      <c r="I180" s="36">
        <f>IFERROR(VLOOKUP($B180,[1]평가!$B:$Z,MATCH(LEFT(I$2,2),[1]평가!$7:$7,0)-1,FALSE),"")</f>
        <v>73</v>
      </c>
      <c r="J180" s="36">
        <f>IFERROR(VLOOKUP($B180,[1]평가!$B:$Z,MATCH(LEFT(J$2,2),[1]평가!$7:$7,0)-1,FALSE),"")</f>
        <v>70</v>
      </c>
      <c r="K180" s="33">
        <f>IFERROR(VLOOKUP($B180,[2]평가!$B:$Z,MATCH(LEFT(K$2,2),[2]평가!$7:$7,0)-1,FALSE),"")</f>
        <v>0</v>
      </c>
      <c r="L180" s="36">
        <f>IFERROR(VLOOKUP($B180,[2]평가!$B:$Z,MATCH(LEFT(L$2,2),[2]평가!$7:$7,0)-1,FALSE),"")</f>
        <v>62</v>
      </c>
      <c r="M180" s="39">
        <f>IFERROR(VLOOKUP($B180,[2]평가!$B:$Z,MATCH(LEFT(M$2,2),[2]평가!$7:$7,0)-1,FALSE),"")</f>
        <v>184</v>
      </c>
      <c r="N180" s="33">
        <f>IFERROR(VLOOKUP($B180,[3]평가!$B:$Z,MATCH(LEFT(N$2,2),[3]평가!$7:$7,0)-1,FALSE),"")</f>
        <v>0</v>
      </c>
      <c r="O180" s="36">
        <f>IFERROR(VLOOKUP($B180,[3]평가!$B:$Z,MATCH(LEFT(O$2,2),[3]평가!$7:$7,0)-1,FALSE),"")</f>
        <v>69</v>
      </c>
      <c r="P180" s="39">
        <f>IFERROR(VLOOKUP($B180,[3]평가!$B:$Z,MATCH(LEFT(P$2,2),[3]평가!$7:$7,0)-1,FALSE),"")</f>
        <v>141</v>
      </c>
      <c r="Q180" s="33">
        <f>IFERROR(VLOOKUP($B180,[4]평가!$B:$Z,MATCH(LEFT(Q$2,2),[4]평가!$7:$7,0)-1,FALSE),"")</f>
        <v>0</v>
      </c>
      <c r="R180" s="36">
        <f>IFERROR(VLOOKUP($B180,[4]평가!$B:$Z,MATCH(LEFT(R$2,2),[4]평가!$7:$7,0)-1,FALSE),"")</f>
        <v>72</v>
      </c>
      <c r="S180" s="39">
        <f>IFERROR(VLOOKUP($B180,[4]평가!$B:$Z,MATCH(LEFT(S$2,2),[4]평가!$7:$7,0)-1,FALSE),"")</f>
        <v>132</v>
      </c>
      <c r="T180" s="33">
        <f>IFERROR(VLOOKUP($B180,[5]평가!$B:$Z,MATCH(LEFT(T$2,2),[5]평가!$7:$7,0)-1,FALSE),"")</f>
        <v>0</v>
      </c>
      <c r="U180" s="36">
        <f>IFERROR(VLOOKUP($B180,[5]평가!$B:$Z,MATCH(LEFT(U$2,2),[5]평가!$7:$7,0)-1,FALSE),"")</f>
        <v>68</v>
      </c>
      <c r="V180" s="39">
        <f>IFERROR(VLOOKUP($B180,[5]평가!$B:$Z,MATCH(LEFT(V$2,2),[5]평가!$7:$7,0)-1,FALSE),"")</f>
        <v>173</v>
      </c>
      <c r="W180" s="33">
        <f>IFERROR(VLOOKUP($B180,대상!$B:$AD,MATCH(W$2,대상!$1:$1,0)-1,FALSE),"")</f>
        <v>0</v>
      </c>
      <c r="X180" s="20">
        <f>IF(ISBLANK(B180),"",T$1-COUNTIF(H180:V180,"회피"))</f>
        <v>5</v>
      </c>
      <c r="Y180" s="21">
        <f>IF($T$1=X180,(SUM(I180,L180,O180,R180,U180)-MIN(I180,L180,O180,R180,U180)-MAX(I180,L180,O180,R180,U180))/($T$1-2),SUM(I180,L180,O180,R180,U180/X180))</f>
        <v>69.666666666666671</v>
      </c>
      <c r="Z180" s="40">
        <f>IFERROR(VLOOKUP($B180,대상!$B:$AD,MATCH(Z$2,대상!$1:$1,0)-1,FALSE),0)</f>
        <v>0</v>
      </c>
      <c r="AA180" s="41">
        <f>IFERROR(IF(W180="면제","100"+Z180,Y180+Z180),"")</f>
        <v>69.666666666666671</v>
      </c>
      <c r="AB180" s="35" t="str">
        <f>IF(OR(W180="면제",N(Y180)=0),"",IF(AA180&lt;60,"과락",""))</f>
        <v/>
      </c>
      <c r="AC180" s="54">
        <f>IF(N(AA180)=0,"",RANK(AA180,AA$3:AA$202))</f>
        <v>177</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①시장의 니즈에 대한 객관적 필요성 분석 필요하며 이에기반한 초기고객 및 시장진입전략의 고도화과정이 반영되기바람.  _x000D_②사업화 전반적인 내용에 대해서는 잘 설명이 되어 있음. 매출 계획 및 매출 확보 달성 방안 등을 포함한 정량적 로드맵이 구축될 필요가 있음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_x000D_④생성형 AI기반 다국어 멀티포멧 콘텐츠 스튜디오에 대한 기획단계이며 특화부분, 기술력 입증 평가하기 위한 경쟁자분석과 벤치마킹이 필요하지만 기재 되어 있지 않음, 전체적으로 유튜브에 콘테츠 올릴때 사용될 멀티 언어 버전을 AI를 통하여 초고령을 대상으로 따뜻한 콘테츠를 기반으로 구상함으로 보여짐 _x000D_⑤비즈니스 모델 등 사업화 관련 내용은 기술이 되어 있으나 사업화를 위한 차별화 전략 및 협약 기간내 인력 채용에 대한 내용은 부족해 보임.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170</v>
      </c>
      <c r="B181" s="2">
        <v>20410693</v>
      </c>
      <c r="C181" s="38" t="str">
        <f>IFERROR(VLOOKUP($B181,대상!$B:$AC,MATCH(C$2,대상!$1:$1,0)-1,FALSE),"")</f>
        <v>지역기반</v>
      </c>
      <c r="D181" s="38" t="str">
        <f>IFERROR(VLOOKUP($B181,대상!$B:$AC,MATCH(D$2,대상!$1:$1,0)-1,FALSE),"")</f>
        <v>강한묵</v>
      </c>
      <c r="E181" s="36" t="str">
        <f>IFERROR(VLOOKUP($B181,대상!$B:$AC,MATCH(E$2,대상!$1:$1,0)-1,FALSE),"")</f>
        <v>정보ㆍ통신3</v>
      </c>
      <c r="F181" s="38" t="str">
        <f>IFERROR(VLOOKUP($B181,대상!$B:$AC,MATCH(F$2,대상!$1:$1,0)-1,FALSE),"")</f>
        <v>AI기술이 적용된 마트의 할인정보를 쉽게 비교하고 미끼상품을 알려 소비자의 오프라인 방문을 유도하는 지역형마트 고객유입플랫폼</v>
      </c>
      <c r="G181" s="38" t="str">
        <f>IFERROR(VLOOKUP($B181,대상!$B:$AC,MATCH(G$2,대상!$1:$1,0)-1,FALSE),"")</f>
        <v/>
      </c>
      <c r="H181" s="33">
        <f>IFERROR(VLOOKUP($B181,[1]평가!$B:$Z,MATCH(LEFT(H$2,2),[1]평가!$7:$7,0)-1,FALSE),"")</f>
        <v>0</v>
      </c>
      <c r="I181" s="36">
        <f>IFERROR(VLOOKUP($B181,[1]평가!$B:$Z,MATCH(LEFT(I$2,2),[1]평가!$7:$7,0)-1,FALSE),"")</f>
        <v>73</v>
      </c>
      <c r="J181" s="36">
        <f>IFERROR(VLOOKUP($B181,[1]평가!$B:$Z,MATCH(LEFT(J$2,2),[1]평가!$7:$7,0)-1,FALSE),"")</f>
        <v>70</v>
      </c>
      <c r="K181" s="33">
        <f>IFERROR(VLOOKUP($B181,[2]평가!$B:$Z,MATCH(LEFT(K$2,2),[2]평가!$7:$7,0)-1,FALSE),"")</f>
        <v>0</v>
      </c>
      <c r="L181" s="36">
        <f>IFERROR(VLOOKUP($B181,[2]평가!$B:$Z,MATCH(LEFT(L$2,2),[2]평가!$7:$7,0)-1,FALSE),"")</f>
        <v>67</v>
      </c>
      <c r="M181" s="39">
        <f>IFERROR(VLOOKUP($B181,[2]평가!$B:$Z,MATCH(LEFT(M$2,2),[2]평가!$7:$7,0)-1,FALSE),"")</f>
        <v>158</v>
      </c>
      <c r="N181" s="33">
        <f>IFERROR(VLOOKUP($B181,[3]평가!$B:$Z,MATCH(LEFT(N$2,2),[3]평가!$7:$7,0)-1,FALSE),"")</f>
        <v>0</v>
      </c>
      <c r="O181" s="36">
        <f>IFERROR(VLOOKUP($B181,[3]평가!$B:$Z,MATCH(LEFT(O$2,2),[3]평가!$7:$7,0)-1,FALSE),"")</f>
        <v>69</v>
      </c>
      <c r="P181" s="39">
        <f>IFERROR(VLOOKUP($B181,[3]평가!$B:$Z,MATCH(LEFT(P$2,2),[3]평가!$7:$7,0)-1,FALSE),"")</f>
        <v>141</v>
      </c>
      <c r="Q181" s="33">
        <f>IFERROR(VLOOKUP($B181,[4]평가!$B:$Z,MATCH(LEFT(Q$2,2),[4]평가!$7:$7,0)-1,FALSE),"")</f>
        <v>0</v>
      </c>
      <c r="R181" s="36">
        <f>IFERROR(VLOOKUP($B181,[4]평가!$B:$Z,MATCH(LEFT(R$2,2),[4]평가!$7:$7,0)-1,FALSE),"")</f>
        <v>73</v>
      </c>
      <c r="S181" s="39">
        <f>IFERROR(VLOOKUP($B181,[4]평가!$B:$Z,MATCH(LEFT(S$2,2),[4]평가!$7:$7,0)-1,FALSE),"")</f>
        <v>123</v>
      </c>
      <c r="T181" s="33">
        <f>IFERROR(VLOOKUP($B181,[5]평가!$B:$Z,MATCH(LEFT(T$2,2),[5]평가!$7:$7,0)-1,FALSE),"")</f>
        <v>0</v>
      </c>
      <c r="U181" s="36">
        <f>IFERROR(VLOOKUP($B181,[5]평가!$B:$Z,MATCH(LEFT(U$2,2),[5]평가!$7:$7,0)-1,FALSE),"")</f>
        <v>66</v>
      </c>
      <c r="V181" s="39">
        <f>IFERROR(VLOOKUP($B181,[5]평가!$B:$Z,MATCH(LEFT(V$2,2),[5]평가!$7:$7,0)-1,FALSE),"")</f>
        <v>188</v>
      </c>
      <c r="W181" s="33">
        <f>IFERROR(VLOOKUP($B181,대상!$B:$AD,MATCH(W$2,대상!$1:$1,0)-1,FALSE),"")</f>
        <v>0</v>
      </c>
      <c r="X181" s="20">
        <f>IF(ISBLANK(B181),"",T$1-COUNTIF(H181:V181,"회피"))</f>
        <v>5</v>
      </c>
      <c r="Y181" s="21">
        <f>IF($T$1=X181,(SUM(I181,L181,O181,R181,U181)-MIN(I181,L181,O181,R181,U181)-MAX(I181,L181,O181,R181,U181))/($T$1-2),SUM(I181,L181,O181,R181,U181/X181))</f>
        <v>69.666666666666671</v>
      </c>
      <c r="Z181" s="40">
        <f>IFERROR(VLOOKUP($B181,대상!$B:$AD,MATCH(Z$2,대상!$1:$1,0)-1,FALSE),0)</f>
        <v>0</v>
      </c>
      <c r="AA181" s="41">
        <f>IFERROR(IF(W181="면제","100"+Z181,Y181+Z181),"")</f>
        <v>69.666666666666671</v>
      </c>
      <c r="AB181" s="35" t="str">
        <f>IF(OR(W181="면제",N(Y181)=0),"",IF(AA181&lt;60,"과락",""))</f>
        <v/>
      </c>
      <c r="AC181" s="54">
        <f>IF(N(AA181)=0,"",RANK(AA181,AA$3:AA$202))</f>
        <v>177</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①AI기반 시장수요 및 고객수용성분석을 기반으로 시장규모를 예측할 수 있는 데이터 확보와 초기시장규모를 예상할 필요가 있음. _x000D_②실시간 땡처리 푸쉬알림등을 통한 매장 방문 유도 등의 아이디어는 좋으나 유사 서비스들이 이미 나와있는데 이들 대비 우리 서비스의 차별성과 시장 점유 가능성 및 방안에 대한 내용들이 추가되면 좋음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_x000D_④마트 할인 정보 알림 서비스 기획단계이며 특화부분, 기술력 입증 평가하기 위한 경쟁자분석과 벤치마킹이 부족하며 수익에 대한 구체적 보완이 필요함 _x000D_⑤창업 아이템과 관련하여 배경 및 목적은 비교적 명확하게 제시하였음. 다만 보유 기술의 차별성 및 사업화 전개와 네트워크 활용계획의 구체성이은다소 부족해 보임.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55</v>
      </c>
      <c r="B182" s="2">
        <v>20427423</v>
      </c>
      <c r="C182" s="38" t="str">
        <f>IFERROR(VLOOKUP($B182,대상!$B:$AC,MATCH(C$2,대상!$1:$1,0)-1,FALSE),"")</f>
        <v>지역기반</v>
      </c>
      <c r="D182" s="38" t="str">
        <f>IFERROR(VLOOKUP($B182,대상!$B:$AC,MATCH(D$2,대상!$1:$1,0)-1,FALSE),"")</f>
        <v>한만형</v>
      </c>
      <c r="E182" s="36" t="str">
        <f>IFERROR(VLOOKUP($B182,대상!$B:$AC,MATCH(E$2,대상!$1:$1,0)-1,FALSE),"")</f>
        <v>정보ㆍ통신3</v>
      </c>
      <c r="F182" s="38" t="str">
        <f>IFERROR(VLOOKUP($B182,대상!$B:$AC,MATCH(F$2,대상!$1:$1,0)-1,FALSE),"")</f>
        <v xml:space="preserve">레바트(LEVART): 인바운드 관광 공급망 데이터 자산화를 위한  AI 기반 견적 자동화 및 B2B DX 통합 플랫폼 </v>
      </c>
      <c r="G182" s="38" t="str">
        <f>IFERROR(VLOOKUP($B182,대상!$B:$AC,MATCH(G$2,대상!$1:$1,0)-1,FALSE),"")</f>
        <v/>
      </c>
      <c r="H182" s="33">
        <f>IFERROR(VLOOKUP($B182,[1]평가!$B:$Z,MATCH(LEFT(H$2,2),[1]평가!$7:$7,0)-1,FALSE),"")</f>
        <v>0</v>
      </c>
      <c r="I182" s="36">
        <f>IFERROR(VLOOKUP($B182,[1]평가!$B:$Z,MATCH(LEFT(I$2,2),[1]평가!$7:$7,0)-1,FALSE),"")</f>
        <v>69</v>
      </c>
      <c r="J182" s="36">
        <f>IFERROR(VLOOKUP($B182,[1]평가!$B:$Z,MATCH(LEFT(J$2,2),[1]평가!$7:$7,0)-1,FALSE),"")</f>
        <v>138</v>
      </c>
      <c r="K182" s="33">
        <f>IFERROR(VLOOKUP($B182,[2]평가!$B:$Z,MATCH(LEFT(K$2,2),[2]평가!$7:$7,0)-1,FALSE),"")</f>
        <v>0</v>
      </c>
      <c r="L182" s="36">
        <f>IFERROR(VLOOKUP($B182,[2]평가!$B:$Z,MATCH(LEFT(L$2,2),[2]평가!$7:$7,0)-1,FALSE),"")</f>
        <v>70</v>
      </c>
      <c r="M182" s="39">
        <f>IFERROR(VLOOKUP($B182,[2]평가!$B:$Z,MATCH(LEFT(M$2,2),[2]평가!$7:$7,0)-1,FALSE),"")</f>
        <v>120</v>
      </c>
      <c r="N182" s="33">
        <f>IFERROR(VLOOKUP($B182,[3]평가!$B:$Z,MATCH(LEFT(N$2,2),[3]평가!$7:$7,0)-1,FALSE),"")</f>
        <v>0</v>
      </c>
      <c r="O182" s="36">
        <f>IFERROR(VLOOKUP($B182,[3]평가!$B:$Z,MATCH(LEFT(O$2,2),[3]평가!$7:$7,0)-1,FALSE),"")</f>
        <v>69</v>
      </c>
      <c r="P182" s="39">
        <f>IFERROR(VLOOKUP($B182,[3]평가!$B:$Z,MATCH(LEFT(P$2,2),[3]평가!$7:$7,0)-1,FALSE),"")</f>
        <v>141</v>
      </c>
      <c r="Q182" s="33">
        <f>IFERROR(VLOOKUP($B182,[4]평가!$B:$Z,MATCH(LEFT(Q$2,2),[4]평가!$7:$7,0)-1,FALSE),"")</f>
        <v>0</v>
      </c>
      <c r="R182" s="36">
        <f>IFERROR(VLOOKUP($B182,[4]평가!$B:$Z,MATCH(LEFT(R$2,2),[4]평가!$7:$7,0)-1,FALSE),"")</f>
        <v>78</v>
      </c>
      <c r="S182" s="39">
        <f>IFERROR(VLOOKUP($B182,[4]평가!$B:$Z,MATCH(LEFT(S$2,2),[4]평가!$7:$7,0)-1,FALSE),"")</f>
        <v>89</v>
      </c>
      <c r="T182" s="33">
        <f>IFERROR(VLOOKUP($B182,[5]평가!$B:$Z,MATCH(LEFT(T$2,2),[5]평가!$7:$7,0)-1,FALSE),"")</f>
        <v>0</v>
      </c>
      <c r="U182" s="36">
        <f>IFERROR(VLOOKUP($B182,[5]평가!$B:$Z,MATCH(LEFT(U$2,2),[5]평가!$7:$7,0)-1,FALSE),"")</f>
        <v>66</v>
      </c>
      <c r="V182" s="39">
        <f>IFERROR(VLOOKUP($B182,[5]평가!$B:$Z,MATCH(LEFT(V$2,2),[5]평가!$7:$7,0)-1,FALSE),"")</f>
        <v>188</v>
      </c>
      <c r="W182" s="33">
        <f>IFERROR(VLOOKUP($B182,대상!$B:$AD,MATCH(W$2,대상!$1:$1,0)-1,FALSE),"")</f>
        <v>0</v>
      </c>
      <c r="X182" s="20">
        <f>IF(ISBLANK(B182),"",T$1-COUNTIF(H182:V182,"회피"))</f>
        <v>5</v>
      </c>
      <c r="Y182" s="21">
        <f>IF($T$1=X182,(SUM(I182,L182,O182,R182,U182)-MIN(I182,L182,O182,R182,U182)-MAX(I182,L182,O182,R182,U182))/($T$1-2),SUM(I182,L182,O182,R182,U182/X182))</f>
        <v>69.333333333333329</v>
      </c>
      <c r="Z182" s="40">
        <f>IFERROR(VLOOKUP($B182,대상!$B:$AD,MATCH(Z$2,대상!$1:$1,0)-1,FALSE),0)</f>
        <v>0</v>
      </c>
      <c r="AA182" s="41">
        <f>IFERROR(IF(W182="면제","100"+Z182,Y182+Z182),"")</f>
        <v>69.333333333333329</v>
      </c>
      <c r="AB182" s="35" t="str">
        <f>IF(OR(W182="면제",N(Y182)=0),"",IF(AA182&lt;60,"과락",""))</f>
        <v/>
      </c>
      <c r="AC182" s="54">
        <f>IF(N(AA182)=0,"",RANK(AA182,AA$3:AA$202))</f>
        <v>180</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①제안자의 관광산업관련 경험이 확인되지 않으므로 시장의 변화와 수요에 대한 깊은 분석과 통찰을 기반으로 면밀한 서비스 개발 로드맵이 수립되어야함. _x000D_②사업전체 로드맵 수립과 단계별 시장진입 방안과 전략에 대해 구체적으로 제시될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견적 자동화 및 B2B DX 통합 플랫폼 기획단계이며 특화부분, 기술력 입증 평가하기 위한 경쟁자분석과 벤치마킹이 필요하지만 없음, 수익 구조 가운데 기존 여행사들의 기존거래선을 무시하고 플랫폼 매칭 비용을 산정한다면 기존 업체들이 사용 필요성에 대한 의구심이 들게됨, 기존 대형 여행사들에게 활용 프로모션을 통한 안정화 수익들이 필요함 _x000D_⑤창업 아이템의 개발 배경과 목적의 비교적 명확하게 제시하였으나 다만 현재 개발 단계와 시장 진입의 전략이 다소 부족해 보임.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17</v>
      </c>
      <c r="B183" s="2">
        <v>20412366</v>
      </c>
      <c r="C183" s="38" t="str">
        <f>IFERROR(VLOOKUP($B183,대상!$B:$AC,MATCH(C$2,대상!$1:$1,0)-1,FALSE),"")</f>
        <v>지역기반</v>
      </c>
      <c r="D183" s="38" t="str">
        <f>IFERROR(VLOOKUP($B183,대상!$B:$AC,MATCH(D$2,대상!$1:$1,0)-1,FALSE),"")</f>
        <v>윤장</v>
      </c>
      <c r="E183" s="36" t="str">
        <f>IFERROR(VLOOKUP($B183,대상!$B:$AC,MATCH(E$2,대상!$1:$1,0)-1,FALSE),"")</f>
        <v>정보ㆍ통신3</v>
      </c>
      <c r="F183" s="38" t="str">
        <f>IFERROR(VLOOKUP($B183,대상!$B:$AC,MATCH(F$2,대상!$1:$1,0)-1,FALSE),"")</f>
        <v>창작 네트워크를 통한 아트 이커머스 플랫폼</v>
      </c>
      <c r="G183" s="38" t="str">
        <f>IFERROR(VLOOKUP($B183,대상!$B:$AC,MATCH(G$2,대상!$1:$1,0)-1,FALSE),"")</f>
        <v/>
      </c>
      <c r="H183" s="33">
        <f>IFERROR(VLOOKUP($B183,[1]평가!$B:$Z,MATCH(LEFT(H$2,2),[1]평가!$7:$7,0)-1,FALSE),"")</f>
        <v>0</v>
      </c>
      <c r="I183" s="36">
        <f>IFERROR(VLOOKUP($B183,[1]평가!$B:$Z,MATCH(LEFT(I$2,2),[1]평가!$7:$7,0)-1,FALSE),"")</f>
        <v>73</v>
      </c>
      <c r="J183" s="36">
        <f>IFERROR(VLOOKUP($B183,[1]평가!$B:$Z,MATCH(LEFT(J$2,2),[1]평가!$7:$7,0)-1,FALSE),"")</f>
        <v>70</v>
      </c>
      <c r="K183" s="33">
        <f>IFERROR(VLOOKUP($B183,[2]평가!$B:$Z,MATCH(LEFT(K$2,2),[2]평가!$7:$7,0)-1,FALSE),"")</f>
        <v>0</v>
      </c>
      <c r="L183" s="36">
        <f>IFERROR(VLOOKUP($B183,[2]평가!$B:$Z,MATCH(LEFT(L$2,2),[2]평가!$7:$7,0)-1,FALSE),"")</f>
        <v>61</v>
      </c>
      <c r="M183" s="39">
        <f>IFERROR(VLOOKUP($B183,[2]평가!$B:$Z,MATCH(LEFT(M$2,2),[2]평가!$7:$7,0)-1,FALSE),"")</f>
        <v>189</v>
      </c>
      <c r="N183" s="33">
        <f>IFERROR(VLOOKUP($B183,[3]평가!$B:$Z,MATCH(LEFT(N$2,2),[3]평가!$7:$7,0)-1,FALSE),"")</f>
        <v>0</v>
      </c>
      <c r="O183" s="36">
        <f>IFERROR(VLOOKUP($B183,[3]평가!$B:$Z,MATCH(LEFT(O$2,2),[3]평가!$7:$7,0)-1,FALSE),"")</f>
        <v>69</v>
      </c>
      <c r="P183" s="39">
        <f>IFERROR(VLOOKUP($B183,[3]평가!$B:$Z,MATCH(LEFT(P$2,2),[3]평가!$7:$7,0)-1,FALSE),"")</f>
        <v>141</v>
      </c>
      <c r="Q183" s="33">
        <f>IFERROR(VLOOKUP($B183,[4]평가!$B:$Z,MATCH(LEFT(Q$2,2),[4]평가!$7:$7,0)-1,FALSE),"")</f>
        <v>0</v>
      </c>
      <c r="R183" s="36">
        <f>IFERROR(VLOOKUP($B183,[4]평가!$B:$Z,MATCH(LEFT(R$2,2),[4]평가!$7:$7,0)-1,FALSE),"")</f>
        <v>77</v>
      </c>
      <c r="S183" s="39">
        <f>IFERROR(VLOOKUP($B183,[4]평가!$B:$Z,MATCH(LEFT(S$2,2),[4]평가!$7:$7,0)-1,FALSE),"")</f>
        <v>96</v>
      </c>
      <c r="T183" s="33">
        <f>IFERROR(VLOOKUP($B183,[5]평가!$B:$Z,MATCH(LEFT(T$2,2),[5]평가!$7:$7,0)-1,FALSE),"")</f>
        <v>0</v>
      </c>
      <c r="U183" s="36">
        <f>IFERROR(VLOOKUP($B183,[5]평가!$B:$Z,MATCH(LEFT(U$2,2),[5]평가!$7:$7,0)-1,FALSE),"")</f>
        <v>65</v>
      </c>
      <c r="V183" s="39">
        <f>IFERROR(VLOOKUP($B183,[5]평가!$B:$Z,MATCH(LEFT(V$2,2),[5]평가!$7:$7,0)-1,FALSE),"")</f>
        <v>193</v>
      </c>
      <c r="W183" s="33">
        <f>IFERROR(VLOOKUP($B183,대상!$B:$AD,MATCH(W$2,대상!$1:$1,0)-1,FALSE),"")</f>
        <v>0</v>
      </c>
      <c r="X183" s="20">
        <f>IF(ISBLANK(B183),"",T$1-COUNTIF(H183:V183,"회피"))</f>
        <v>5</v>
      </c>
      <c r="Y183" s="21">
        <f>IF($T$1=X183,(SUM(I183,L183,O183,R183,U183)-MIN(I183,L183,O183,R183,U183)-MAX(I183,L183,O183,R183,U183))/($T$1-2),SUM(I183,L183,O183,R183,U183/X183))</f>
        <v>69</v>
      </c>
      <c r="Z183" s="40">
        <f>IFERROR(VLOOKUP($B183,대상!$B:$AD,MATCH(Z$2,대상!$1:$1,0)-1,FALSE),0)</f>
        <v>0</v>
      </c>
      <c r="AA183" s="41">
        <f>IFERROR(IF(W183="면제","100"+Z183,Y183+Z183),"")</f>
        <v>69</v>
      </c>
      <c r="AB183" s="35" t="str">
        <f>IF(OR(W183="면제",N(Y183)=0),"",IF(AA183&lt;60,"과락",""))</f>
        <v/>
      </c>
      <c r="AC183" s="54">
        <f>IF(N(AA183)=0,"",RANK(AA183,AA$3:AA$202))</f>
        <v>181</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①수익화구조에 대한 정량적분석의 객관화와 시장성장위한 혹장방안에 대한 마케팅전략 고도화 요망됨. _x000D_②목표시장 진입 성공률을 높이기 위한 자사만의 차별화된 진입 전략 부재 _x000D_③사업의 목적과 타당성은 명확하나 팀원 간의 구체적인 역할 분담과 핵심 인력 구성이 미비하여 사업의 실행력 측면에서 보완이 시급해 보임.
또한, 외부 자원 및 네트워크 활용 계획이 구체적이지 않아 실질적인 사업화로 이어지기에는 다소 아쉬움이 있음. _x000D_④사업구성의 논리력과 벤치마킹, 포트폴리어 구성을 통한 수익화 전략도 이해도가 높음, 기존 거대 시장을 상대로 공격적 마케팅을 통한 진입장벽을 낮추는 것은 유저를 높일수는 있지만 수익의 저하로 인하여 높은 비용증가를 초래함, 비용에 대한 대비와 자금구성력이 부족하여 실현가능성이 적어보임 _x000D_⑤시장진입에 대한 내용은 제시가되어 았으나 사업기간내 사업화, 외부협력 방안 및 고용계획에 대한 내용이 부족해 보임.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24</v>
      </c>
      <c r="B184" s="2">
        <v>20415508</v>
      </c>
      <c r="C184" s="38" t="str">
        <f>IFERROR(VLOOKUP($B184,대상!$B:$AC,MATCH(C$2,대상!$1:$1,0)-1,FALSE),"")</f>
        <v>지역기반</v>
      </c>
      <c r="D184" s="38" t="str">
        <f>IFERROR(VLOOKUP($B184,대상!$B:$AC,MATCH(D$2,대상!$1:$1,0)-1,FALSE),"")</f>
        <v>오여진</v>
      </c>
      <c r="E184" s="36" t="str">
        <f>IFERROR(VLOOKUP($B184,대상!$B:$AC,MATCH(E$2,대상!$1:$1,0)-1,FALSE),"")</f>
        <v>정보ㆍ통신3</v>
      </c>
      <c r="F184" s="38" t="str">
        <f>IFERROR(VLOOKUP($B184,대상!$B:$AC,MATCH(F$2,대상!$1:$1,0)-1,FALSE),"")</f>
        <v>특수교육 전문가가 설계한 구조화 프롬프트 기반 발달장애 아동 AI IEP 자동 생성 및 복지 바우처 맞춤 큐레이션 통합 SaaS 플랫폼 아이누리</v>
      </c>
      <c r="G184" s="38" t="str">
        <f>IFERROR(VLOOKUP($B184,대상!$B:$AC,MATCH(G$2,대상!$1:$1,0)-1,FALSE),"")</f>
        <v/>
      </c>
      <c r="H184" s="33">
        <f>IFERROR(VLOOKUP($B184,[1]평가!$B:$Z,MATCH(LEFT(H$2,2),[1]평가!$7:$7,0)-1,FALSE),"")</f>
        <v>0</v>
      </c>
      <c r="I184" s="36">
        <f>IFERROR(VLOOKUP($B184,[1]평가!$B:$Z,MATCH(LEFT(I$2,2),[1]평가!$7:$7,0)-1,FALSE),"")</f>
        <v>70</v>
      </c>
      <c r="J184" s="36">
        <f>IFERROR(VLOOKUP($B184,[1]평가!$B:$Z,MATCH(LEFT(J$2,2),[1]평가!$7:$7,0)-1,FALSE),"")</f>
        <v>135</v>
      </c>
      <c r="K184" s="33">
        <f>IFERROR(VLOOKUP($B184,[2]평가!$B:$Z,MATCH(LEFT(K$2,2),[2]평가!$7:$7,0)-1,FALSE),"")</f>
        <v>0</v>
      </c>
      <c r="L184" s="36">
        <f>IFERROR(VLOOKUP($B184,[2]평가!$B:$Z,MATCH(LEFT(L$2,2),[2]평가!$7:$7,0)-1,FALSE),"")</f>
        <v>66</v>
      </c>
      <c r="M184" s="39">
        <f>IFERROR(VLOOKUP($B184,[2]평가!$B:$Z,MATCH(LEFT(M$2,2),[2]평가!$7:$7,0)-1,FALSE),"")</f>
        <v>166</v>
      </c>
      <c r="N184" s="33">
        <f>IFERROR(VLOOKUP($B184,[3]평가!$B:$Z,MATCH(LEFT(N$2,2),[3]평가!$7:$7,0)-1,FALSE),"")</f>
        <v>0</v>
      </c>
      <c r="O184" s="36">
        <f>IFERROR(VLOOKUP($B184,[3]평가!$B:$Z,MATCH(LEFT(O$2,2),[3]평가!$7:$7,0)-1,FALSE),"")</f>
        <v>69</v>
      </c>
      <c r="P184" s="39">
        <f>IFERROR(VLOOKUP($B184,[3]평가!$B:$Z,MATCH(LEFT(P$2,2),[3]평가!$7:$7,0)-1,FALSE),"")</f>
        <v>141</v>
      </c>
      <c r="Q184" s="33">
        <f>IFERROR(VLOOKUP($B184,[4]평가!$B:$Z,MATCH(LEFT(Q$2,2),[4]평가!$7:$7,0)-1,FALSE),"")</f>
        <v>0</v>
      </c>
      <c r="R184" s="36">
        <f>IFERROR(VLOOKUP($B184,[4]평가!$B:$Z,MATCH(LEFT(R$2,2),[4]평가!$7:$7,0)-1,FALSE),"")</f>
        <v>68</v>
      </c>
      <c r="S184" s="39">
        <f>IFERROR(VLOOKUP($B184,[4]평가!$B:$Z,MATCH(LEFT(S$2,2),[4]평가!$7:$7,0)-1,FALSE),"")</f>
        <v>158</v>
      </c>
      <c r="T184" s="33">
        <f>IFERROR(VLOOKUP($B184,[5]평가!$B:$Z,MATCH(LEFT(T$2,2),[5]평가!$7:$7,0)-1,FALSE),"")</f>
        <v>0</v>
      </c>
      <c r="U184" s="36">
        <f>IFERROR(VLOOKUP($B184,[5]평가!$B:$Z,MATCH(LEFT(U$2,2),[5]평가!$7:$7,0)-1,FALSE),"")</f>
        <v>70</v>
      </c>
      <c r="V184" s="39">
        <f>IFERROR(VLOOKUP($B184,[5]평가!$B:$Z,MATCH(LEFT(V$2,2),[5]평가!$7:$7,0)-1,FALSE),"")</f>
        <v>157</v>
      </c>
      <c r="W184" s="33">
        <f>IFERROR(VLOOKUP($B184,대상!$B:$AD,MATCH(W$2,대상!$1:$1,0)-1,FALSE),"")</f>
        <v>0</v>
      </c>
      <c r="X184" s="20">
        <f>IF(ISBLANK(B184),"",T$1-COUNTIF(H184:V184,"회피"))</f>
        <v>5</v>
      </c>
      <c r="Y184" s="21">
        <f>IF($T$1=X184,(SUM(I184,L184,O184,R184,U184)-MIN(I184,L184,O184,R184,U184)-MAX(I184,L184,O184,R184,U184))/($T$1-2),SUM(I184,L184,O184,R184,U184/X184))</f>
        <v>69</v>
      </c>
      <c r="Z184" s="40">
        <f>IFERROR(VLOOKUP($B184,대상!$B:$AD,MATCH(Z$2,대상!$1:$1,0)-1,FALSE),0)</f>
        <v>0</v>
      </c>
      <c r="AA184" s="41">
        <f>IFERROR(IF(W184="면제","100"+Z184,Y184+Z184),"")</f>
        <v>69</v>
      </c>
      <c r="AB184" s="35" t="str">
        <f>IF(OR(W184="면제",N(Y184)=0),"",IF(AA184&lt;60,"과락",""))</f>
        <v/>
      </c>
      <c r="AC184" s="54">
        <f>IF(N(AA184)=0,"",RANK(AA184,AA$3:AA$202))</f>
        <v>181</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①시장의 수요가 존재함을 인지하나 구체화된 시장규모의 분석이 필요하며 향후 시장확대위한 서비스 포트폴리오의 다양화방안 수립 필요함 _x000D_②수익모델이 실제 실현가능할지에 대한 구체적인 산출근거를 사업화 목표 로드맵과 연결하여 제시될 필요있음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_x000D_④특수교육 발달장애 인지수준 AI 에듀테크 기획단계이며 특화부분 기술력 입증 평가하기 위한 경쟁자분석과 벤치마킹이 필요하지만 없음(국내사례가 부족 시 해외 사례 검증이 필요함(네이버 만화일기, 교육부 교재개발 활용 등 사례 존재 함), 대표의 전문 경험과 경력이 특수교육에 높지만 IT개발 구현력으로는 부족함 _x000D_⑤관련 아이템에 대한 기술 보호 계획을 가지고 있으나 사업기간 내 인력 고용이 다소 부족해 보이며 사업 완성도를 판단하기가 어려움이 잇음.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35</v>
      </c>
      <c r="B185" s="2">
        <v>20428575</v>
      </c>
      <c r="C185" s="38" t="str">
        <f>IFERROR(VLOOKUP($B185,대상!$B:$AC,MATCH(C$2,대상!$1:$1,0)-1,FALSE),"")</f>
        <v>지역기반</v>
      </c>
      <c r="D185" s="38" t="str">
        <f>IFERROR(VLOOKUP($B185,대상!$B:$AC,MATCH(D$2,대상!$1:$1,0)-1,FALSE),"")</f>
        <v>김오우</v>
      </c>
      <c r="E185" s="36" t="str">
        <f>IFERROR(VLOOKUP($B185,대상!$B:$AC,MATCH(E$2,대상!$1:$1,0)-1,FALSE),"")</f>
        <v>정보ㆍ통신3</v>
      </c>
      <c r="F185" s="38" t="str">
        <f>IFERROR(VLOOKUP($B185,대상!$B:$AC,MATCH(F$2,대상!$1:$1,0)-1,FALSE),"")</f>
        <v>AI 기술이 적용된 통합 업무관리 기능의 여행 랜드사  운영 효율화를 제공하는 SaaS 플랫폼</v>
      </c>
      <c r="G185" s="38" t="str">
        <f>IFERROR(VLOOKUP($B185,대상!$B:$AC,MATCH(G$2,대상!$1:$1,0)-1,FALSE),"")</f>
        <v/>
      </c>
      <c r="H185" s="33">
        <f>IFERROR(VLOOKUP($B185,[1]평가!$B:$Z,MATCH(LEFT(H$2,2),[1]평가!$7:$7,0)-1,FALSE),"")</f>
        <v>0</v>
      </c>
      <c r="I185" s="36">
        <f>IFERROR(VLOOKUP($B185,[1]평가!$B:$Z,MATCH(LEFT(I$2,2),[1]평가!$7:$7,0)-1,FALSE),"")</f>
        <v>73</v>
      </c>
      <c r="J185" s="36">
        <f>IFERROR(VLOOKUP($B185,[1]평가!$B:$Z,MATCH(LEFT(J$2,2),[1]평가!$7:$7,0)-1,FALSE),"")</f>
        <v>70</v>
      </c>
      <c r="K185" s="33">
        <f>IFERROR(VLOOKUP($B185,[2]평가!$B:$Z,MATCH(LEFT(K$2,2),[2]평가!$7:$7,0)-1,FALSE),"")</f>
        <v>0</v>
      </c>
      <c r="L185" s="36">
        <f>IFERROR(VLOOKUP($B185,[2]평가!$B:$Z,MATCH(LEFT(L$2,2),[2]평가!$7:$7,0)-1,FALSE),"")</f>
        <v>70</v>
      </c>
      <c r="M185" s="39">
        <f>IFERROR(VLOOKUP($B185,[2]평가!$B:$Z,MATCH(LEFT(M$2,2),[2]평가!$7:$7,0)-1,FALSE),"")</f>
        <v>120</v>
      </c>
      <c r="N185" s="33">
        <f>IFERROR(VLOOKUP($B185,[3]평가!$B:$Z,MATCH(LEFT(N$2,2),[3]평가!$7:$7,0)-1,FALSE),"")</f>
        <v>0</v>
      </c>
      <c r="O185" s="36">
        <f>IFERROR(VLOOKUP($B185,[3]평가!$B:$Z,MATCH(LEFT(O$2,2),[3]평가!$7:$7,0)-1,FALSE),"")</f>
        <v>68</v>
      </c>
      <c r="P185" s="39">
        <f>IFERROR(VLOOKUP($B185,[3]평가!$B:$Z,MATCH(LEFT(P$2,2),[3]평가!$7:$7,0)-1,FALSE),"")</f>
        <v>185</v>
      </c>
      <c r="Q185" s="33">
        <f>IFERROR(VLOOKUP($B185,[4]평가!$B:$Z,MATCH(LEFT(Q$2,2),[4]평가!$7:$7,0)-1,FALSE),"")</f>
        <v>0</v>
      </c>
      <c r="R185" s="36">
        <f>IFERROR(VLOOKUP($B185,[4]평가!$B:$Z,MATCH(LEFT(R$2,2),[4]평가!$7:$7,0)-1,FALSE),"")</f>
        <v>69</v>
      </c>
      <c r="S185" s="39">
        <f>IFERROR(VLOOKUP($B185,[4]평가!$B:$Z,MATCH(LEFT(S$2,2),[4]평가!$7:$7,0)-1,FALSE),"")</f>
        <v>150</v>
      </c>
      <c r="T185" s="33">
        <f>IFERROR(VLOOKUP($B185,[5]평가!$B:$Z,MATCH(LEFT(T$2,2),[5]평가!$7:$7,0)-1,FALSE),"")</f>
        <v>0</v>
      </c>
      <c r="U185" s="36">
        <f>IFERROR(VLOOKUP($B185,[5]평가!$B:$Z,MATCH(LEFT(U$2,2),[5]평가!$7:$7,0)-1,FALSE),"")</f>
        <v>68</v>
      </c>
      <c r="V185" s="39">
        <f>IFERROR(VLOOKUP($B185,[5]평가!$B:$Z,MATCH(LEFT(V$2,2),[5]평가!$7:$7,0)-1,FALSE),"")</f>
        <v>173</v>
      </c>
      <c r="W185" s="33">
        <f>IFERROR(VLOOKUP($B185,대상!$B:$AD,MATCH(W$2,대상!$1:$1,0)-1,FALSE),"")</f>
        <v>0</v>
      </c>
      <c r="X185" s="20">
        <f>IF(ISBLANK(B185),"",T$1-COUNTIF(H185:V185,"회피"))</f>
        <v>5</v>
      </c>
      <c r="Y185" s="21">
        <f>IF($T$1=X185,(SUM(I185,L185,O185,R185,U185)-MIN(I185,L185,O185,R185,U185)-MAX(I185,L185,O185,R185,U185))/($T$1-2),SUM(I185,L185,O185,R185,U185/X185))</f>
        <v>69</v>
      </c>
      <c r="Z185" s="40">
        <f>IFERROR(VLOOKUP($B185,대상!$B:$AD,MATCH(Z$2,대상!$1:$1,0)-1,FALSE),0)</f>
        <v>0</v>
      </c>
      <c r="AA185" s="41">
        <f>IFERROR(IF(W185="면제","100"+Z185,Y185+Z185),"")</f>
        <v>69</v>
      </c>
      <c r="AB185" s="35" t="str">
        <f>IF(OR(W185="면제",N(Y185)=0),"",IF(AA185&lt;60,"과락",""))</f>
        <v/>
      </c>
      <c r="AC185" s="54">
        <f>IF(N(AA185)=0,"",RANK(AA185,AA$3:AA$202))</f>
        <v>181</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①기존이 ERP기반 서비스대비 차별화서비스의 고객 수용가능성과 실제 시장의 요구사항을 면밀하게 분석한 사업로드맵 수립이 필요함. _x000D_②서비스 제공 측면에서의 서비스 구성, 고객 활용성 등의 내용이 부족함. 시장 진입을 위한 판로개척 방안도 보다 구체적일 필요 있음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_x000D_④AI 올인원 클라우드 기반 업무관리 여행 랜드사 SaaS 플랫폼 기획단계이며 특화부분, 기술력 입증 평가하기 위한 경쟁자분석과 벤치마킹이 필요하지만 없음, 수익에 대한 구독형과 거래수수료, 프리미엄, 광고제휴, 데이터 분석 리포트를 갖추고 있으나 초기 설치 비용 등 매몰비용에 대한 수치를 통한 수익 BEP 확인할 필요가 있음 _x000D_⑤사업추진을 위한 단계별 투자 계획을 제시하고 있으나 사업화를 위한 경쟁사에 대한 기술우위 내용은 다소 부족해 보임.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126</v>
      </c>
      <c r="B186" s="2">
        <v>20417383</v>
      </c>
      <c r="C186" s="38" t="str">
        <f>IFERROR(VLOOKUP($B186,대상!$B:$AC,MATCH(C$2,대상!$1:$1,0)-1,FALSE),"")</f>
        <v>지역기반</v>
      </c>
      <c r="D186" s="38" t="str">
        <f>IFERROR(VLOOKUP($B186,대상!$B:$AC,MATCH(D$2,대상!$1:$1,0)-1,FALSE),"")</f>
        <v>박용민</v>
      </c>
      <c r="E186" s="36" t="str">
        <f>IFERROR(VLOOKUP($B186,대상!$B:$AC,MATCH(E$2,대상!$1:$1,0)-1,FALSE),"")</f>
        <v>정보ㆍ통신3</v>
      </c>
      <c r="F186" s="38" t="str">
        <f>IFERROR(VLOOKUP($B186,대상!$B:$AC,MATCH(F$2,대상!$1:$1,0)-1,FALSE),"")</f>
        <v>Jellyworms (IP 확산을 위한 글로벌 랭킹 PvP 아레나 게임 콘텐츠)</v>
      </c>
      <c r="G186" s="38" t="str">
        <f>IFERROR(VLOOKUP($B186,대상!$B:$AC,MATCH(G$2,대상!$1:$1,0)-1,FALSE),"")</f>
        <v/>
      </c>
      <c r="H186" s="33">
        <f>IFERROR(VLOOKUP($B186,[1]평가!$B:$Z,MATCH(LEFT(H$2,2),[1]평가!$7:$7,0)-1,FALSE),"")</f>
        <v>0</v>
      </c>
      <c r="I186" s="36">
        <f>IFERROR(VLOOKUP($B186,[1]평가!$B:$Z,MATCH(LEFT(I$2,2),[1]평가!$7:$7,0)-1,FALSE),"")</f>
        <v>67</v>
      </c>
      <c r="J186" s="36">
        <f>IFERROR(VLOOKUP($B186,[1]평가!$B:$Z,MATCH(LEFT(J$2,2),[1]평가!$7:$7,0)-1,FALSE),"")</f>
        <v>166</v>
      </c>
      <c r="K186" s="33">
        <f>IFERROR(VLOOKUP($B186,[2]평가!$B:$Z,MATCH(LEFT(K$2,2),[2]평가!$7:$7,0)-1,FALSE),"")</f>
        <v>0</v>
      </c>
      <c r="L186" s="36">
        <f>IFERROR(VLOOKUP($B186,[2]평가!$B:$Z,MATCH(LEFT(L$2,2),[2]평가!$7:$7,0)-1,FALSE),"")</f>
        <v>66</v>
      </c>
      <c r="M186" s="39">
        <f>IFERROR(VLOOKUP($B186,[2]평가!$B:$Z,MATCH(LEFT(M$2,2),[2]평가!$7:$7,0)-1,FALSE),"")</f>
        <v>166</v>
      </c>
      <c r="N186" s="33">
        <f>IFERROR(VLOOKUP($B186,[3]평가!$B:$Z,MATCH(LEFT(N$2,2),[3]평가!$7:$7,0)-1,FALSE),"")</f>
        <v>0</v>
      </c>
      <c r="O186" s="36">
        <f>IFERROR(VLOOKUP($B186,[3]평가!$B:$Z,MATCH(LEFT(O$2,2),[3]평가!$7:$7,0)-1,FALSE),"")</f>
        <v>68</v>
      </c>
      <c r="P186" s="39">
        <f>IFERROR(VLOOKUP($B186,[3]평가!$B:$Z,MATCH(LEFT(P$2,2),[3]평가!$7:$7,0)-1,FALSE),"")</f>
        <v>185</v>
      </c>
      <c r="Q186" s="33">
        <f>IFERROR(VLOOKUP($B186,[4]평가!$B:$Z,MATCH(LEFT(Q$2,2),[4]평가!$7:$7,0)-1,FALSE),"")</f>
        <v>0</v>
      </c>
      <c r="R186" s="36">
        <f>IFERROR(VLOOKUP($B186,[4]평가!$B:$Z,MATCH(LEFT(R$2,2),[4]평가!$7:$7,0)-1,FALSE),"")</f>
        <v>72</v>
      </c>
      <c r="S186" s="39">
        <f>IFERROR(VLOOKUP($B186,[4]평가!$B:$Z,MATCH(LEFT(S$2,2),[4]평가!$7:$7,0)-1,FALSE),"")</f>
        <v>132</v>
      </c>
      <c r="T186" s="33">
        <f>IFERROR(VLOOKUP($B186,[5]평가!$B:$Z,MATCH(LEFT(T$2,2),[5]평가!$7:$7,0)-1,FALSE),"")</f>
        <v>0</v>
      </c>
      <c r="U186" s="36">
        <f>IFERROR(VLOOKUP($B186,[5]평가!$B:$Z,MATCH(LEFT(U$2,2),[5]평가!$7:$7,0)-1,FALSE),"")</f>
        <v>72</v>
      </c>
      <c r="V186" s="39">
        <f>IFERROR(VLOOKUP($B186,[5]평가!$B:$Z,MATCH(LEFT(V$2,2),[5]평가!$7:$7,0)-1,FALSE),"")</f>
        <v>143</v>
      </c>
      <c r="W186" s="33">
        <f>IFERROR(VLOOKUP($B186,대상!$B:$AD,MATCH(W$2,대상!$1:$1,0)-1,FALSE),"")</f>
        <v>0</v>
      </c>
      <c r="X186" s="20">
        <f>IF(ISBLANK(B186),"",T$1-COUNTIF(H186:V186,"회피"))</f>
        <v>5</v>
      </c>
      <c r="Y186" s="21">
        <f>IF($T$1=X186,(SUM(I186,L186,O186,R186,U186)-MIN(I186,L186,O186,R186,U186)-MAX(I186,L186,O186,R186,U186))/($T$1-2),SUM(I186,L186,O186,R186,U186/X186))</f>
        <v>69</v>
      </c>
      <c r="Z186" s="40">
        <f>IFERROR(VLOOKUP($B186,대상!$B:$AD,MATCH(Z$2,대상!$1:$1,0)-1,FALSE),0)</f>
        <v>0</v>
      </c>
      <c r="AA186" s="41">
        <f>IFERROR(IF(W186="면제","100"+Z186,Y186+Z186),"")</f>
        <v>69</v>
      </c>
      <c r="AB186" s="35" t="str">
        <f>IF(OR(W186="면제",N(Y186)=0),"",IF(AA186&lt;60,"과락",""))</f>
        <v/>
      </c>
      <c r="AC186" s="54">
        <f>IF(N(AA186)=0,"",RANK(AA186,AA$3:AA$202))</f>
        <v>181</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①국내외 시장확장위한 마케팅 전략 고도화 및 전문역량 확보방안 수립. 시장 수요반영한 성능개선로드맵 구체화 필요 _x000D_②아이템 개발 방안과 고도화 방안에 대한 제시가 시각적인 부분도 활용하여 보다 구체적으로 작성될 필요성 있음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_x000D_④IP확산형 캐주얼 실시간 PvP게임 서비스 기획단계이며 특화부분, 기술력 입증 평가하기 위한 경쟁자분석과 벤치마킹이 부족하며 수익에 대한 구체적 보완이 필요함 _x000D_⑤창업 아이템의 개발 환경과 목적이 비교적 명확하게 제시되어 있음. 다만 경쟁사 분석과 사업화를 위한 구체적인 방안 제시가 다소 부족해 보임.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128</v>
      </c>
      <c r="B187" s="2">
        <v>20399910</v>
      </c>
      <c r="C187" s="38" t="str">
        <f>IFERROR(VLOOKUP($B187,대상!$B:$AC,MATCH(C$2,대상!$1:$1,0)-1,FALSE),"")</f>
        <v>지역기반</v>
      </c>
      <c r="D187" s="38" t="str">
        <f>IFERROR(VLOOKUP($B187,대상!$B:$AC,MATCH(D$2,대상!$1:$1,0)-1,FALSE),"")</f>
        <v>윤여준</v>
      </c>
      <c r="E187" s="36" t="str">
        <f>IFERROR(VLOOKUP($B187,대상!$B:$AC,MATCH(E$2,대상!$1:$1,0)-1,FALSE),"")</f>
        <v>정보ㆍ통신3</v>
      </c>
      <c r="F187" s="38" t="str">
        <f>IFERROR(VLOOKUP($B187,대상!$B:$AC,MATCH(F$2,대상!$1:$1,0)-1,FALSE),"")</f>
        <v>심박데이터 기반 개인 맞춤형 운동결과 분석·추천 서비스 고도화 및 상용화</v>
      </c>
      <c r="G187" s="38" t="str">
        <f>IFERROR(VLOOKUP($B187,대상!$B:$AC,MATCH(G$2,대상!$1:$1,0)-1,FALSE),"")</f>
        <v/>
      </c>
      <c r="H187" s="33">
        <f>IFERROR(VLOOKUP($B187,[1]평가!$B:$Z,MATCH(LEFT(H$2,2),[1]평가!$7:$7,0)-1,FALSE),"")</f>
        <v>0</v>
      </c>
      <c r="I187" s="36">
        <f>IFERROR(VLOOKUP($B187,[1]평가!$B:$Z,MATCH(LEFT(I$2,2),[1]평가!$7:$7,0)-1,FALSE),"")</f>
        <v>72</v>
      </c>
      <c r="J187" s="36">
        <f>IFERROR(VLOOKUP($B187,[1]평가!$B:$Z,MATCH(LEFT(J$2,2),[1]평가!$7:$7,0)-1,FALSE),"")</f>
        <v>127</v>
      </c>
      <c r="K187" s="33">
        <f>IFERROR(VLOOKUP($B187,[2]평가!$B:$Z,MATCH(LEFT(K$2,2),[2]평가!$7:$7,0)-1,FALSE),"")</f>
        <v>0</v>
      </c>
      <c r="L187" s="36">
        <f>IFERROR(VLOOKUP($B187,[2]평가!$B:$Z,MATCH(LEFT(L$2,2),[2]평가!$7:$7,0)-1,FALSE),"")</f>
        <v>66</v>
      </c>
      <c r="M187" s="39">
        <f>IFERROR(VLOOKUP($B187,[2]평가!$B:$Z,MATCH(LEFT(M$2,2),[2]평가!$7:$7,0)-1,FALSE),"")</f>
        <v>166</v>
      </c>
      <c r="N187" s="33">
        <f>IFERROR(VLOOKUP($B187,[3]평가!$B:$Z,MATCH(LEFT(N$2,2),[3]평가!$7:$7,0)-1,FALSE),"")</f>
        <v>0</v>
      </c>
      <c r="O187" s="36">
        <f>IFERROR(VLOOKUP($B187,[3]평가!$B:$Z,MATCH(LEFT(O$2,2),[3]평가!$7:$7,0)-1,FALSE),"")</f>
        <v>69</v>
      </c>
      <c r="P187" s="39">
        <f>IFERROR(VLOOKUP($B187,[3]평가!$B:$Z,MATCH(LEFT(P$2,2),[3]평가!$7:$7,0)-1,FALSE),"")</f>
        <v>141</v>
      </c>
      <c r="Q187" s="33">
        <f>IFERROR(VLOOKUP($B187,[4]평가!$B:$Z,MATCH(LEFT(Q$2,2),[4]평가!$7:$7,0)-1,FALSE),"")</f>
        <v>0</v>
      </c>
      <c r="R187" s="36">
        <f>IFERROR(VLOOKUP($B187,[4]평가!$B:$Z,MATCH(LEFT(R$2,2),[4]평가!$7:$7,0)-1,FALSE),"")</f>
        <v>60</v>
      </c>
      <c r="S187" s="39">
        <f>IFERROR(VLOOKUP($B187,[4]평가!$B:$Z,MATCH(LEFT(S$2,2),[4]평가!$7:$7,0)-1,FALSE),"")</f>
        <v>193</v>
      </c>
      <c r="T187" s="33">
        <f>IFERROR(VLOOKUP($B187,[5]평가!$B:$Z,MATCH(LEFT(T$2,2),[5]평가!$7:$7,0)-1,FALSE),"")</f>
        <v>0</v>
      </c>
      <c r="U187" s="36">
        <f>IFERROR(VLOOKUP($B187,[5]평가!$B:$Z,MATCH(LEFT(U$2,2),[5]평가!$7:$7,0)-1,FALSE),"")</f>
        <v>72</v>
      </c>
      <c r="V187" s="39">
        <f>IFERROR(VLOOKUP($B187,[5]평가!$B:$Z,MATCH(LEFT(V$2,2),[5]평가!$7:$7,0)-1,FALSE),"")</f>
        <v>143</v>
      </c>
      <c r="W187" s="33">
        <f>IFERROR(VLOOKUP($B187,대상!$B:$AD,MATCH(W$2,대상!$1:$1,0)-1,FALSE),"")</f>
        <v>0</v>
      </c>
      <c r="X187" s="20">
        <f>IF(ISBLANK(B187),"",T$1-COUNTIF(H187:V187,"회피"))</f>
        <v>5</v>
      </c>
      <c r="Y187" s="21">
        <f>IF($T$1=X187,(SUM(I187,L187,O187,R187,U187)-MIN(I187,L187,O187,R187,U187)-MAX(I187,L187,O187,R187,U187))/($T$1-2),SUM(I187,L187,O187,R187,U187/X187))</f>
        <v>69</v>
      </c>
      <c r="Z187" s="40">
        <f>IFERROR(VLOOKUP($B187,대상!$B:$AD,MATCH(Z$2,대상!$1:$1,0)-1,FALSE),0)</f>
        <v>0</v>
      </c>
      <c r="AA187" s="41">
        <f>IFERROR(IF(W187="면제","100"+Z187,Y187+Z187),"")</f>
        <v>69</v>
      </c>
      <c r="AB187" s="35" t="str">
        <f>IF(OR(W187="면제",N(Y187)=0),"",IF(AA187&lt;60,"과락",""))</f>
        <v/>
      </c>
      <c r="AC187" s="54">
        <f>IF(N(AA187)=0,"",RANK(AA187,AA$3:AA$202))</f>
        <v>181</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①지속적 기술적 해자수립 위한 개발 로드맵 수립 및 초기 고객 과 시장 진입방안 구체화 요망함. _x000D_②시장 분석과 니즈에 대해서는 잘 제시해 주었으나, 실현가능성 측면에서 현재 준비현황과 해당 아이템의 구체화 방안에 대한 내용이 다소 부족함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 기반 운동데이터 분석 서비스 기획단계이며 특화부분, 기술력 입증 평가하기 위한 경쟁자분석과 벤치마킹이 부족하며 수익에 대한 구체적 보완이 필요함 _x000D_⑤창업 아이템의 개발 배경과 목적이 비교적 구체적으로 제시되어 있음. 다만 사업화를 위한 시장 진입 전략의 구체성은 다소 부족해 보임.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25</v>
      </c>
      <c r="B188" s="2">
        <v>20419571</v>
      </c>
      <c r="C188" s="38" t="str">
        <f>IFERROR(VLOOKUP($B188,대상!$B:$AC,MATCH(C$2,대상!$1:$1,0)-1,FALSE),"")</f>
        <v>지역기반</v>
      </c>
      <c r="D188" s="38" t="str">
        <f>IFERROR(VLOOKUP($B188,대상!$B:$AC,MATCH(D$2,대상!$1:$1,0)-1,FALSE),"")</f>
        <v>조수정</v>
      </c>
      <c r="E188" s="36" t="str">
        <f>IFERROR(VLOOKUP($B188,대상!$B:$AC,MATCH(E$2,대상!$1:$1,0)-1,FALSE),"")</f>
        <v>정보ㆍ통신3</v>
      </c>
      <c r="F188" s="38" t="str">
        <f>IFERROR(VLOOKUP($B188,대상!$B:$AC,MATCH(F$2,대상!$1:$1,0)-1,FALSE),"")</f>
        <v xml:space="preserve">SBT#+ </v>
      </c>
      <c r="G188" s="38" t="str">
        <f>IFERROR(VLOOKUP($B188,대상!$B:$AC,MATCH(G$2,대상!$1:$1,0)-1,FALSE),"")</f>
        <v/>
      </c>
      <c r="H188" s="33">
        <f>IFERROR(VLOOKUP($B188,[1]평가!$B:$Z,MATCH(LEFT(H$2,2),[1]평가!$7:$7,0)-1,FALSE),"")</f>
        <v>0</v>
      </c>
      <c r="I188" s="36">
        <f>IFERROR(VLOOKUP($B188,[1]평가!$B:$Z,MATCH(LEFT(I$2,2),[1]평가!$7:$7,0)-1,FALSE),"")</f>
        <v>77</v>
      </c>
      <c r="J188" s="36">
        <f>IFERROR(VLOOKUP($B188,[1]평가!$B:$Z,MATCH(LEFT(J$2,2),[1]평가!$7:$7,0)-1,FALSE),"")</f>
        <v>49</v>
      </c>
      <c r="K188" s="33">
        <f>IFERROR(VLOOKUP($B188,[2]평가!$B:$Z,MATCH(LEFT(K$2,2),[2]평가!$7:$7,0)-1,FALSE),"")</f>
        <v>0</v>
      </c>
      <c r="L188" s="36">
        <f>IFERROR(VLOOKUP($B188,[2]평가!$B:$Z,MATCH(LEFT(L$2,2),[2]평가!$7:$7,0)-1,FALSE),"")</f>
        <v>60</v>
      </c>
      <c r="M188" s="39">
        <f>IFERROR(VLOOKUP($B188,[2]평가!$B:$Z,MATCH(LEFT(M$2,2),[2]평가!$7:$7,0)-1,FALSE),"")</f>
        <v>197</v>
      </c>
      <c r="N188" s="33">
        <f>IFERROR(VLOOKUP($B188,[3]평가!$B:$Z,MATCH(LEFT(N$2,2),[3]평가!$7:$7,0)-1,FALSE),"")</f>
        <v>0</v>
      </c>
      <c r="O188" s="36">
        <f>IFERROR(VLOOKUP($B188,[3]평가!$B:$Z,MATCH(LEFT(O$2,2),[3]평가!$7:$7,0)-1,FALSE),"")</f>
        <v>87</v>
      </c>
      <c r="P188" s="39">
        <f>IFERROR(VLOOKUP($B188,[3]평가!$B:$Z,MATCH(LEFT(P$2,2),[3]평가!$7:$7,0)-1,FALSE),"")</f>
        <v>27</v>
      </c>
      <c r="Q188" s="33">
        <f>IFERROR(VLOOKUP($B188,[4]평가!$B:$Z,MATCH(LEFT(Q$2,2),[4]평가!$7:$7,0)-1,FALSE),"")</f>
        <v>0</v>
      </c>
      <c r="R188" s="36">
        <f>IFERROR(VLOOKUP($B188,[4]평가!$B:$Z,MATCH(LEFT(R$2,2),[4]평가!$7:$7,0)-1,FALSE),"")</f>
        <v>61</v>
      </c>
      <c r="S188" s="39">
        <f>IFERROR(VLOOKUP($B188,[4]평가!$B:$Z,MATCH(LEFT(S$2,2),[4]평가!$7:$7,0)-1,FALSE),"")</f>
        <v>191</v>
      </c>
      <c r="T188" s="33">
        <f>IFERROR(VLOOKUP($B188,[5]평가!$B:$Z,MATCH(LEFT(T$2,2),[5]평가!$7:$7,0)-1,FALSE),"")</f>
        <v>0</v>
      </c>
      <c r="U188" s="36">
        <f>IFERROR(VLOOKUP($B188,[5]평가!$B:$Z,MATCH(LEFT(U$2,2),[5]평가!$7:$7,0)-1,FALSE),"")</f>
        <v>68</v>
      </c>
      <c r="V188" s="39">
        <f>IFERROR(VLOOKUP($B188,[5]평가!$B:$Z,MATCH(LEFT(V$2,2),[5]평가!$7:$7,0)-1,FALSE),"")</f>
        <v>173</v>
      </c>
      <c r="W188" s="33">
        <f>IFERROR(VLOOKUP($B188,대상!$B:$AD,MATCH(W$2,대상!$1:$1,0)-1,FALSE),"")</f>
        <v>0</v>
      </c>
      <c r="X188" s="20">
        <f>IF(ISBLANK(B188),"",T$1-COUNTIF(H188:V188,"회피"))</f>
        <v>5</v>
      </c>
      <c r="Y188" s="21">
        <f>IF($T$1=X188,(SUM(I188,L188,O188,R188,U188)-MIN(I188,L188,O188,R188,U188)-MAX(I188,L188,O188,R188,U188))/($T$1-2),SUM(I188,L188,O188,R188,U188/X188))</f>
        <v>68.666666666666671</v>
      </c>
      <c r="Z188" s="40">
        <f>IFERROR(VLOOKUP($B188,대상!$B:$AD,MATCH(Z$2,대상!$1:$1,0)-1,FALSE),0)</f>
        <v>0</v>
      </c>
      <c r="AA188" s="41">
        <f>IFERROR(IF(W188="면제","100"+Z188,Y188+Z188),"")</f>
        <v>68.666666666666671</v>
      </c>
      <c r="AB188" s="35" t="str">
        <f>IF(OR(W188="면제",N(Y188)=0),"",IF(AA188&lt;60,"과락",""))</f>
        <v/>
      </c>
      <c r="AC188" s="54">
        <f>IF(N(AA188)=0,"",RANK(AA188,AA$3:AA$202))</f>
        <v>186</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30</v>
      </c>
      <c r="B189" s="2">
        <v>20415297</v>
      </c>
      <c r="C189" s="38" t="str">
        <f>IFERROR(VLOOKUP($B189,대상!$B:$AC,MATCH(C$2,대상!$1:$1,0)-1,FALSE),"")</f>
        <v>지역기반</v>
      </c>
      <c r="D189" s="38" t="str">
        <f>IFERROR(VLOOKUP($B189,대상!$B:$AC,MATCH(D$2,대상!$1:$1,0)-1,FALSE),"")</f>
        <v>한성진</v>
      </c>
      <c r="E189" s="36" t="str">
        <f>IFERROR(VLOOKUP($B189,대상!$B:$AC,MATCH(E$2,대상!$1:$1,0)-1,FALSE),"")</f>
        <v>정보ㆍ통신3</v>
      </c>
      <c r="F189" s="38" t="str">
        <f>IFERROR(VLOOKUP($B189,대상!$B:$AC,MATCH(F$2,대상!$1:$1,0)-1,FALSE),"")</f>
        <v>AI 기반 글로벌 유통 자동화 시스템</v>
      </c>
      <c r="G189" s="38" t="str">
        <f>IFERROR(VLOOKUP($B189,대상!$B:$AC,MATCH(G$2,대상!$1:$1,0)-1,FALSE),"")</f>
        <v/>
      </c>
      <c r="H189" s="33">
        <f>IFERROR(VLOOKUP($B189,[1]평가!$B:$Z,MATCH(LEFT(H$2,2),[1]평가!$7:$7,0)-1,FALSE),"")</f>
        <v>0</v>
      </c>
      <c r="I189" s="36">
        <f>IFERROR(VLOOKUP($B189,[1]평가!$B:$Z,MATCH(LEFT(I$2,2),[1]평가!$7:$7,0)-1,FALSE),"")</f>
        <v>73</v>
      </c>
      <c r="J189" s="36">
        <f>IFERROR(VLOOKUP($B189,[1]평가!$B:$Z,MATCH(LEFT(J$2,2),[1]평가!$7:$7,0)-1,FALSE),"")</f>
        <v>70</v>
      </c>
      <c r="K189" s="33">
        <f>IFERROR(VLOOKUP($B189,[2]평가!$B:$Z,MATCH(LEFT(K$2,2),[2]평가!$7:$7,0)-1,FALSE),"")</f>
        <v>0</v>
      </c>
      <c r="L189" s="36">
        <f>IFERROR(VLOOKUP($B189,[2]평가!$B:$Z,MATCH(LEFT(L$2,2),[2]평가!$7:$7,0)-1,FALSE),"")</f>
        <v>62</v>
      </c>
      <c r="M189" s="39">
        <f>IFERROR(VLOOKUP($B189,[2]평가!$B:$Z,MATCH(LEFT(M$2,2),[2]평가!$7:$7,0)-1,FALSE),"")</f>
        <v>184</v>
      </c>
      <c r="N189" s="33">
        <f>IFERROR(VLOOKUP($B189,[3]평가!$B:$Z,MATCH(LEFT(N$2,2),[3]평가!$7:$7,0)-1,FALSE),"")</f>
        <v>0</v>
      </c>
      <c r="O189" s="36">
        <f>IFERROR(VLOOKUP($B189,[3]평가!$B:$Z,MATCH(LEFT(O$2,2),[3]평가!$7:$7,0)-1,FALSE),"")</f>
        <v>69</v>
      </c>
      <c r="P189" s="39">
        <f>IFERROR(VLOOKUP($B189,[3]평가!$B:$Z,MATCH(LEFT(P$2,2),[3]평가!$7:$7,0)-1,FALSE),"")</f>
        <v>141</v>
      </c>
      <c r="Q189" s="33">
        <f>IFERROR(VLOOKUP($B189,[4]평가!$B:$Z,MATCH(LEFT(Q$2,2),[4]평가!$7:$7,0)-1,FALSE),"")</f>
        <v>0</v>
      </c>
      <c r="R189" s="36">
        <f>IFERROR(VLOOKUP($B189,[4]평가!$B:$Z,MATCH(LEFT(R$2,2),[4]평가!$7:$7,0)-1,FALSE),"")</f>
        <v>70</v>
      </c>
      <c r="S189" s="39">
        <f>IFERROR(VLOOKUP($B189,[4]평가!$B:$Z,MATCH(LEFT(S$2,2),[4]평가!$7:$7,0)-1,FALSE),"")</f>
        <v>146</v>
      </c>
      <c r="T189" s="33">
        <f>IFERROR(VLOOKUP($B189,[5]평가!$B:$Z,MATCH(LEFT(T$2,2),[5]평가!$7:$7,0)-1,FALSE),"")</f>
        <v>0</v>
      </c>
      <c r="U189" s="36">
        <f>IFERROR(VLOOKUP($B189,[5]평가!$B:$Z,MATCH(LEFT(U$2,2),[5]평가!$7:$7,0)-1,FALSE),"")</f>
        <v>67</v>
      </c>
      <c r="V189" s="39">
        <f>IFERROR(VLOOKUP($B189,[5]평가!$B:$Z,MATCH(LEFT(V$2,2),[5]평가!$7:$7,0)-1,FALSE),"")</f>
        <v>185</v>
      </c>
      <c r="W189" s="33">
        <f>IFERROR(VLOOKUP($B189,대상!$B:$AD,MATCH(W$2,대상!$1:$1,0)-1,FALSE),"")</f>
        <v>0</v>
      </c>
      <c r="X189" s="20">
        <f>IF(ISBLANK(B189),"",T$1-COUNTIF(H189:V189,"회피"))</f>
        <v>5</v>
      </c>
      <c r="Y189" s="21">
        <f>IF($T$1=X189,(SUM(I189,L189,O189,R189,U189)-MIN(I189,L189,O189,R189,U189)-MAX(I189,L189,O189,R189,U189))/($T$1-2),SUM(I189,L189,O189,R189,U189/X189))</f>
        <v>68.666666666666671</v>
      </c>
      <c r="Z189" s="40">
        <f>IFERROR(VLOOKUP($B189,대상!$B:$AD,MATCH(Z$2,대상!$1:$1,0)-1,FALSE),0)</f>
        <v>0</v>
      </c>
      <c r="AA189" s="41">
        <f>IFERROR(IF(W189="면제","100"+Z189,Y189+Z189),"")</f>
        <v>68.666666666666671</v>
      </c>
      <c r="AB189" s="35" t="str">
        <f>IF(OR(W189="면제",N(Y189)=0),"",IF(AA189&lt;60,"과락",""))</f>
        <v/>
      </c>
      <c r="AC189" s="54">
        <f>IF(N(AA189)=0,"",RANK(AA189,AA$3:AA$202))</f>
        <v>186</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①개발로드맵 구체화 및 시장의 변화와 니즈를 반영한 객관성 시장분석 데이터 확보 요망됨 _x000D_②개발 서비스에 대한 mvp 등의 시각화, 북미 유럽 등 성과창출 목표에 대한 실현가능성에 대한 구체적인 근거 또는 방안 제시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_x000D_④AI 기반 글로벌 유통 자동화 시스템의 기획단계이며 특화부분, 기술력 입증 평가하기 위한 경쟁자분석과 벤치마킹이 필요하지만 기재 되어 있지 않음, 수익에 대한 구체성이 부족함, 대표의 전문성이 뛰어나지만 국제규격의 스탠다드의 저항과 기존 사용 시스템 전환 유입력에 대한 설명이 부족함 _x000D_⑤고객 및 수익 확보 방안에 대해 제시는 하고 있으나 사업화를 위한 해외 진출 방안은 다소 구체성이 부족해 보임.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33</v>
      </c>
      <c r="B190" s="2">
        <v>20413721</v>
      </c>
      <c r="C190" s="38" t="str">
        <f>IFERROR(VLOOKUP($B190,대상!$B:$AC,MATCH(C$2,대상!$1:$1,0)-1,FALSE),"")</f>
        <v>지역기반</v>
      </c>
      <c r="D190" s="38" t="str">
        <f>IFERROR(VLOOKUP($B190,대상!$B:$AC,MATCH(D$2,대상!$1:$1,0)-1,FALSE),"")</f>
        <v>김민호</v>
      </c>
      <c r="E190" s="36" t="str">
        <f>IFERROR(VLOOKUP($B190,대상!$B:$AC,MATCH(E$2,대상!$1:$1,0)-1,FALSE),"")</f>
        <v>정보ㆍ통신3</v>
      </c>
      <c r="F190" s="38" t="str">
        <f>IFERROR(VLOOKUP($B190,대상!$B:$AC,MATCH(F$2,대상!$1:$1,0)-1,FALSE),"")</f>
        <v>실사 촬영 소스 기반 AI 비디오 생성 기술이 적용된, 예산 30% 절감 및 하이엔드 시네마틱 CG 혜택을 제공하는 B2G B2B 맞춤형 영상 제작 서비스</v>
      </c>
      <c r="G190" s="38" t="str">
        <f>IFERROR(VLOOKUP($B190,대상!$B:$AC,MATCH(G$2,대상!$1:$1,0)-1,FALSE),"")</f>
        <v/>
      </c>
      <c r="H190" s="33">
        <f>IFERROR(VLOOKUP($B190,[1]평가!$B:$Z,MATCH(LEFT(H$2,2),[1]평가!$7:$7,0)-1,FALSE),"")</f>
        <v>0</v>
      </c>
      <c r="I190" s="36">
        <f>IFERROR(VLOOKUP($B190,[1]평가!$B:$Z,MATCH(LEFT(I$2,2),[1]평가!$7:$7,0)-1,FALSE),"")</f>
        <v>69</v>
      </c>
      <c r="J190" s="36">
        <f>IFERROR(VLOOKUP($B190,[1]평가!$B:$Z,MATCH(LEFT(J$2,2),[1]평가!$7:$7,0)-1,FALSE),"")</f>
        <v>138</v>
      </c>
      <c r="K190" s="33">
        <f>IFERROR(VLOOKUP($B190,[2]평가!$B:$Z,MATCH(LEFT(K$2,2),[2]평가!$7:$7,0)-1,FALSE),"")</f>
        <v>0</v>
      </c>
      <c r="L190" s="36">
        <f>IFERROR(VLOOKUP($B190,[2]평가!$B:$Z,MATCH(LEFT(L$2,2),[2]평가!$7:$7,0)-1,FALSE),"")</f>
        <v>70</v>
      </c>
      <c r="M190" s="39">
        <f>IFERROR(VLOOKUP($B190,[2]평가!$B:$Z,MATCH(LEFT(M$2,2),[2]평가!$7:$7,0)-1,FALSE),"")</f>
        <v>120</v>
      </c>
      <c r="N190" s="33">
        <f>IFERROR(VLOOKUP($B190,[3]평가!$B:$Z,MATCH(LEFT(N$2,2),[3]평가!$7:$7,0)-1,FALSE),"")</f>
        <v>0</v>
      </c>
      <c r="O190" s="36">
        <f>IFERROR(VLOOKUP($B190,[3]평가!$B:$Z,MATCH(LEFT(O$2,2),[3]평가!$7:$7,0)-1,FALSE),"")</f>
        <v>69</v>
      </c>
      <c r="P190" s="39">
        <f>IFERROR(VLOOKUP($B190,[3]평가!$B:$Z,MATCH(LEFT(P$2,2),[3]평가!$7:$7,0)-1,FALSE),"")</f>
        <v>141</v>
      </c>
      <c r="Q190" s="33">
        <f>IFERROR(VLOOKUP($B190,[4]평가!$B:$Z,MATCH(LEFT(Q$2,2),[4]평가!$7:$7,0)-1,FALSE),"")</f>
        <v>0</v>
      </c>
      <c r="R190" s="36">
        <f>IFERROR(VLOOKUP($B190,[4]평가!$B:$Z,MATCH(LEFT(R$2,2),[4]평가!$7:$7,0)-1,FALSE),"")</f>
        <v>64</v>
      </c>
      <c r="S190" s="39">
        <f>IFERROR(VLOOKUP($B190,[4]평가!$B:$Z,MATCH(LEFT(S$2,2),[4]평가!$7:$7,0)-1,FALSE),"")</f>
        <v>178</v>
      </c>
      <c r="T190" s="33">
        <f>IFERROR(VLOOKUP($B190,[5]평가!$B:$Z,MATCH(LEFT(T$2,2),[5]평가!$7:$7,0)-1,FALSE),"")</f>
        <v>0</v>
      </c>
      <c r="U190" s="36">
        <f>IFERROR(VLOOKUP($B190,[5]평가!$B:$Z,MATCH(LEFT(U$2,2),[5]평가!$7:$7,0)-1,FALSE),"")</f>
        <v>68</v>
      </c>
      <c r="V190" s="39">
        <f>IFERROR(VLOOKUP($B190,[5]평가!$B:$Z,MATCH(LEFT(V$2,2),[5]평가!$7:$7,0)-1,FALSE),"")</f>
        <v>173</v>
      </c>
      <c r="W190" s="33">
        <f>IFERROR(VLOOKUP($B190,대상!$B:$AD,MATCH(W$2,대상!$1:$1,0)-1,FALSE),"")</f>
        <v>0</v>
      </c>
      <c r="X190" s="20">
        <f>IF(ISBLANK(B190),"",T$1-COUNTIF(H190:V190,"회피"))</f>
        <v>5</v>
      </c>
      <c r="Y190" s="21">
        <f>IF($T$1=X190,(SUM(I190,L190,O190,R190,U190)-MIN(I190,L190,O190,R190,U190)-MAX(I190,L190,O190,R190,U190))/($T$1-2),SUM(I190,L190,O190,R190,U190/X190))</f>
        <v>68.666666666666671</v>
      </c>
      <c r="Z190" s="40">
        <f>IFERROR(VLOOKUP($B190,대상!$B:$AD,MATCH(Z$2,대상!$1:$1,0)-1,FALSE),0)</f>
        <v>0</v>
      </c>
      <c r="AA190" s="41">
        <f>IFERROR(IF(W190="면제","100"+Z190,Y190+Z190),"")</f>
        <v>68.666666666666671</v>
      </c>
      <c r="AB190" s="35" t="str">
        <f>IF(OR(W190="면제",N(Y190)=0),"",IF(AA190&lt;60,"과락",""))</f>
        <v/>
      </c>
      <c r="AC190" s="54">
        <f>IF(N(AA190)=0,"",RANK(AA190,AA$3:AA$202))</f>
        <v>186</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①목표하는 서비스구현을 위한 기술력확보 및 초기시장 진출위한 마케팅 전략의 구체화 필요함 _x000D_②비즈니스모델이 구체적이지 않고 산출 근거가 없음. 초기 시장진입을 위한 레퍼런스 확보 등 우선적인 시장진입 파트를 지정하여 이에 대해 세밀한 전략 수립 필요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_x000D_④하이브리드 AI 영상 제작 기획단계이며 특화부분, 기술력 입증 평가하기 위한 경쟁자분석과 벤치마킹이 필요하지만 없음, 수익에 대한 포괄절 범위만 지정되어 있고 기존 프로그램들과 가격 경쟁력 등에 대한 표현이 없음 _x000D_⑤아이템의 개발 배경과 목적이 비교적 명확하게 제시는 되어 있으나 사업화를 위한 전략은 다소 부족해 보임.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75</v>
      </c>
      <c r="B191" s="2">
        <v>20412234</v>
      </c>
      <c r="C191" s="38" t="str">
        <f>IFERROR(VLOOKUP($B191,대상!$B:$AC,MATCH(C$2,대상!$1:$1,0)-1,FALSE),"")</f>
        <v>지역기반</v>
      </c>
      <c r="D191" s="38" t="str">
        <f>IFERROR(VLOOKUP($B191,대상!$B:$AC,MATCH(D$2,대상!$1:$1,0)-1,FALSE),"")</f>
        <v>최서예</v>
      </c>
      <c r="E191" s="36" t="str">
        <f>IFERROR(VLOOKUP($B191,대상!$B:$AC,MATCH(E$2,대상!$1:$1,0)-1,FALSE),"")</f>
        <v>정보ㆍ통신3</v>
      </c>
      <c r="F191" s="38" t="str">
        <f>IFERROR(VLOOKUP($B191,대상!$B:$AC,MATCH(F$2,대상!$1:$1,0)-1,FALSE),"")</f>
        <v>구직 단념 청년을 위한 오프라인 커리어 시뮬레이션 플랫폼, ‘공유사(0U4)’</v>
      </c>
      <c r="G191" s="38" t="str">
        <f>IFERROR(VLOOKUP($B191,대상!$B:$AC,MATCH(G$2,대상!$1:$1,0)-1,FALSE),"")</f>
        <v/>
      </c>
      <c r="H191" s="33">
        <f>IFERROR(VLOOKUP($B191,[1]평가!$B:$Z,MATCH(LEFT(H$2,2),[1]평가!$7:$7,0)-1,FALSE),"")</f>
        <v>0</v>
      </c>
      <c r="I191" s="36">
        <f>IFERROR(VLOOKUP($B191,[1]평가!$B:$Z,MATCH(LEFT(I$2,2),[1]평가!$7:$7,0)-1,FALSE),"")</f>
        <v>66</v>
      </c>
      <c r="J191" s="36">
        <f>IFERROR(VLOOKUP($B191,[1]평가!$B:$Z,MATCH(LEFT(J$2,2),[1]평가!$7:$7,0)-1,FALSE),"")</f>
        <v>181</v>
      </c>
      <c r="K191" s="33">
        <f>IFERROR(VLOOKUP($B191,[2]평가!$B:$Z,MATCH(LEFT(K$2,2),[2]평가!$7:$7,0)-1,FALSE),"")</f>
        <v>0</v>
      </c>
      <c r="L191" s="36">
        <f>IFERROR(VLOOKUP($B191,[2]평가!$B:$Z,MATCH(LEFT(L$2,2),[2]평가!$7:$7,0)-1,FALSE),"")</f>
        <v>64</v>
      </c>
      <c r="M191" s="39">
        <f>IFERROR(VLOOKUP($B191,[2]평가!$B:$Z,MATCH(LEFT(M$2,2),[2]평가!$7:$7,0)-1,FALSE),"")</f>
        <v>179</v>
      </c>
      <c r="N191" s="33">
        <f>IFERROR(VLOOKUP($B191,[3]평가!$B:$Z,MATCH(LEFT(N$2,2),[3]평가!$7:$7,0)-1,FALSE),"")</f>
        <v>0</v>
      </c>
      <c r="O191" s="36">
        <f>IFERROR(VLOOKUP($B191,[3]평가!$B:$Z,MATCH(LEFT(O$2,2),[3]평가!$7:$7,0)-1,FALSE),"")</f>
        <v>69</v>
      </c>
      <c r="P191" s="39">
        <f>IFERROR(VLOOKUP($B191,[3]평가!$B:$Z,MATCH(LEFT(P$2,2),[3]평가!$7:$7,0)-1,FALSE),"")</f>
        <v>141</v>
      </c>
      <c r="Q191" s="33">
        <f>IFERROR(VLOOKUP($B191,[4]평가!$B:$Z,MATCH(LEFT(Q$2,2),[4]평가!$7:$7,0)-1,FALSE),"")</f>
        <v>0</v>
      </c>
      <c r="R191" s="36">
        <f>IFERROR(VLOOKUP($B191,[4]평가!$B:$Z,MATCH(LEFT(R$2,2),[4]평가!$7:$7,0)-1,FALSE),"")</f>
        <v>71</v>
      </c>
      <c r="S191" s="39">
        <f>IFERROR(VLOOKUP($B191,[4]평가!$B:$Z,MATCH(LEFT(S$2,2),[4]평가!$7:$7,0)-1,FALSE),"")</f>
        <v>142</v>
      </c>
      <c r="T191" s="33">
        <f>IFERROR(VLOOKUP($B191,[5]평가!$B:$Z,MATCH(LEFT(T$2,2),[5]평가!$7:$7,0)-1,FALSE),"")</f>
        <v>0</v>
      </c>
      <c r="U191" s="36">
        <f>IFERROR(VLOOKUP($B191,[5]평가!$B:$Z,MATCH(LEFT(U$2,2),[5]평가!$7:$7,0)-1,FALSE),"")</f>
        <v>72</v>
      </c>
      <c r="V191" s="39">
        <f>IFERROR(VLOOKUP($B191,[5]평가!$B:$Z,MATCH(LEFT(V$2,2),[5]평가!$7:$7,0)-1,FALSE),"")</f>
        <v>143</v>
      </c>
      <c r="W191" s="33">
        <f>IFERROR(VLOOKUP($B191,대상!$B:$AD,MATCH(W$2,대상!$1:$1,0)-1,FALSE),"")</f>
        <v>0</v>
      </c>
      <c r="X191" s="20">
        <f>IF(ISBLANK(B191),"",T$1-COUNTIF(H191:V191,"회피"))</f>
        <v>5</v>
      </c>
      <c r="Y191" s="21">
        <f>IF($T$1=X191,(SUM(I191,L191,O191,R191,U191)-MIN(I191,L191,O191,R191,U191)-MAX(I191,L191,O191,R191,U191))/($T$1-2),SUM(I191,L191,O191,R191,U191/X191))</f>
        <v>68.666666666666671</v>
      </c>
      <c r="Z191" s="40">
        <f>IFERROR(VLOOKUP($B191,대상!$B:$AD,MATCH(Z$2,대상!$1:$1,0)-1,FALSE),0)</f>
        <v>0</v>
      </c>
      <c r="AA191" s="41">
        <f>IFERROR(IF(W191="면제","100"+Z191,Y191+Z191),"")</f>
        <v>68.666666666666671</v>
      </c>
      <c r="AB191" s="35" t="str">
        <f>IF(OR(W191="면제",N(Y191)=0),"",IF(AA191&lt;60,"과락",""))</f>
        <v/>
      </c>
      <c r="AC191" s="54">
        <f>IF(N(AA191)=0,"",RANK(AA191,AA$3:AA$202))</f>
        <v>186</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①초기고객 확보 및 시장의 수용성을 고려한 서비스 개발과 초기시장 진입전략 구체화 필요 _x000D_②유사 경쟁자들이 많은 시장의 아이템으로 우리 서비스의 레퍼런스 확보가 중요한 과제로 보여짐 _x000D_③아이템의 기술 개요와 개발방향은 이해하기 쉽게 작성되었음.
그리고 사업계획의 방향성은 적절한것으로 판단됨.
다만, 시장진입전략의 구체성이 다소 부족하다고 판단됨. 
또한, 시장규모와 고객 검증자료는 다소 제한적으로 제시된것으로 보임.
 _x000D_④재취업을 위한 커리어 시뮬레이션 플랫폼 기획단계이며 특화부분, 기술력 입증 평가하기 위한 경쟁자분석과 벤치마킹이 없음 수익에 대한 구체적 보완이 필요함 _x000D_⑤창업아이템의 배경과 목적이 비교적 명확하게 제시되어 있음. 다만 사업화를 위한 운영 모델에 대한 차별화 요소가 다소 부족해 보임.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58</v>
      </c>
      <c r="B192" s="2">
        <v>20406311</v>
      </c>
      <c r="C192" s="38" t="str">
        <f>IFERROR(VLOOKUP($B192,대상!$B:$AC,MATCH(C$2,대상!$1:$1,0)-1,FALSE),"")</f>
        <v>지역기반</v>
      </c>
      <c r="D192" s="38" t="str">
        <f>IFERROR(VLOOKUP($B192,대상!$B:$AC,MATCH(D$2,대상!$1:$1,0)-1,FALSE),"")</f>
        <v>이명우</v>
      </c>
      <c r="E192" s="36" t="str">
        <f>IFERROR(VLOOKUP($B192,대상!$B:$AC,MATCH(E$2,대상!$1:$1,0)-1,FALSE),"")</f>
        <v>정보ㆍ통신3</v>
      </c>
      <c r="F192" s="38" t="str">
        <f>IFERROR(VLOOKUP($B192,대상!$B:$AC,MATCH(F$2,대상!$1:$1,0)-1,FALSE),"")</f>
        <v>AI 성분 분석 기술이 적용된 반려묘 맞춤 사료/간식 큐레이션 플랫폼 inPAWmation</v>
      </c>
      <c r="G192" s="38" t="str">
        <f>IFERROR(VLOOKUP($B192,대상!$B:$AC,MATCH(G$2,대상!$1:$1,0)-1,FALSE),"")</f>
        <v/>
      </c>
      <c r="H192" s="33">
        <f>IFERROR(VLOOKUP($B192,[1]평가!$B:$Z,MATCH(LEFT(H$2,2),[1]평가!$7:$7,0)-1,FALSE),"")</f>
        <v>0</v>
      </c>
      <c r="I192" s="36">
        <f>IFERROR(VLOOKUP($B192,[1]평가!$B:$Z,MATCH(LEFT(I$2,2),[1]평가!$7:$7,0)-1,FALSE),"")</f>
        <v>68</v>
      </c>
      <c r="J192" s="36">
        <f>IFERROR(VLOOKUP($B192,[1]평가!$B:$Z,MATCH(LEFT(J$2,2),[1]평가!$7:$7,0)-1,FALSE),"")</f>
        <v>148</v>
      </c>
      <c r="K192" s="33">
        <f>IFERROR(VLOOKUP($B192,[2]평가!$B:$Z,MATCH(LEFT(K$2,2),[2]평가!$7:$7,0)-1,FALSE),"")</f>
        <v>0</v>
      </c>
      <c r="L192" s="36">
        <f>IFERROR(VLOOKUP($B192,[2]평가!$B:$Z,MATCH(LEFT(L$2,2),[2]평가!$7:$7,0)-1,FALSE),"")</f>
        <v>72</v>
      </c>
      <c r="M192" s="39">
        <f>IFERROR(VLOOKUP($B192,[2]평가!$B:$Z,MATCH(LEFT(M$2,2),[2]평가!$7:$7,0)-1,FALSE),"")</f>
        <v>102</v>
      </c>
      <c r="N192" s="33">
        <f>IFERROR(VLOOKUP($B192,[3]평가!$B:$Z,MATCH(LEFT(N$2,2),[3]평가!$7:$7,0)-1,FALSE),"")</f>
        <v>0</v>
      </c>
      <c r="O192" s="36">
        <f>IFERROR(VLOOKUP($B192,[3]평가!$B:$Z,MATCH(LEFT(O$2,2),[3]평가!$7:$7,0)-1,FALSE),"")</f>
        <v>69</v>
      </c>
      <c r="P192" s="39">
        <f>IFERROR(VLOOKUP($B192,[3]평가!$B:$Z,MATCH(LEFT(P$2,2),[3]평가!$7:$7,0)-1,FALSE),"")</f>
        <v>141</v>
      </c>
      <c r="Q192" s="33">
        <f>IFERROR(VLOOKUP($B192,[4]평가!$B:$Z,MATCH(LEFT(Q$2,2),[4]평가!$7:$7,0)-1,FALSE),"")</f>
        <v>0</v>
      </c>
      <c r="R192" s="36">
        <f>IFERROR(VLOOKUP($B192,[4]평가!$B:$Z,MATCH(LEFT(R$2,2),[4]평가!$7:$7,0)-1,FALSE),"")</f>
        <v>68</v>
      </c>
      <c r="S192" s="39">
        <f>IFERROR(VLOOKUP($B192,[4]평가!$B:$Z,MATCH(LEFT(S$2,2),[4]평가!$7:$7,0)-1,FALSE),"")</f>
        <v>158</v>
      </c>
      <c r="T192" s="33">
        <f>IFERROR(VLOOKUP($B192,[5]평가!$B:$Z,MATCH(LEFT(T$2,2),[5]평가!$7:$7,0)-1,FALSE),"")</f>
        <v>0</v>
      </c>
      <c r="U192" s="36">
        <f>IFERROR(VLOOKUP($B192,[5]평가!$B:$Z,MATCH(LEFT(U$2,2),[5]평가!$7:$7,0)-1,FALSE),"")</f>
        <v>68</v>
      </c>
      <c r="V192" s="39">
        <f>IFERROR(VLOOKUP($B192,[5]평가!$B:$Z,MATCH(LEFT(V$2,2),[5]평가!$7:$7,0)-1,FALSE),"")</f>
        <v>173</v>
      </c>
      <c r="W192" s="33">
        <f>IFERROR(VLOOKUP($B192,대상!$B:$AD,MATCH(W$2,대상!$1:$1,0)-1,FALSE),"")</f>
        <v>0</v>
      </c>
      <c r="X192" s="20">
        <f>IF(ISBLANK(B192),"",T$1-COUNTIF(H192:V192,"회피"))</f>
        <v>5</v>
      </c>
      <c r="Y192" s="21">
        <f>IF($T$1=X192,(SUM(I192,L192,O192,R192,U192)-MIN(I192,L192,O192,R192,U192)-MAX(I192,L192,O192,R192,U192))/($T$1-2),SUM(I192,L192,O192,R192,U192/X192))</f>
        <v>68.333333333333329</v>
      </c>
      <c r="Z192" s="40">
        <f>IFERROR(VLOOKUP($B192,대상!$B:$AD,MATCH(Z$2,대상!$1:$1,0)-1,FALSE),0)</f>
        <v>0</v>
      </c>
      <c r="AA192" s="41">
        <f>IFERROR(IF(W192="면제","100"+Z192,Y192+Z192),"")</f>
        <v>68.333333333333329</v>
      </c>
      <c r="AB192" s="35" t="str">
        <f>IF(OR(W192="면제",N(Y192)=0),"",IF(AA192&lt;60,"과락",""))</f>
        <v/>
      </c>
      <c r="AC192" s="54">
        <f>IF(N(AA192)=0,"",RANK(AA192,AA$3:AA$202))</f>
        <v>190</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①반려묘시장의 레드오션화에 대비한 제안서비스의 경쟁력 및 소비자 수용성에 대한 면밀한 선행적분석이 필요힘. _x000D_②아이디어는 좋으나 경쟁사 대비 차별성을 보다 데이터 기반으로 검증하여 우리 회사의 사업성을 높일 수 있는 특장점(기술, 서비스, 시장 등)을 명확히 가져가고 시장성을 높일 수 있는 전략 수립 필요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_x000D_④반려묘 맞춤 사료간식 큐레이션 플랫폼 기획단계이며 특화부분, 기존 사업화 기업들이 존재하기에 벤치마킹이 필요하지만 없음, 인력추가 구성에 대한 언급이 없음 _x000D_⑤아이템의 핵심기능과 활용 방안이 구체적으로 제시되어 있으나 사업화를 위한 시장진입 방안이 다소 부족해 보임.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77</v>
      </c>
      <c r="B193" s="2">
        <v>20427122</v>
      </c>
      <c r="C193" s="38" t="str">
        <f>IFERROR(VLOOKUP($B193,대상!$B:$AC,MATCH(C$2,대상!$1:$1,0)-1,FALSE),"")</f>
        <v>지역기반</v>
      </c>
      <c r="D193" s="38" t="str">
        <f>IFERROR(VLOOKUP($B193,대상!$B:$AC,MATCH(D$2,대상!$1:$1,0)-1,FALSE),"")</f>
        <v>하예슬</v>
      </c>
      <c r="E193" s="36" t="str">
        <f>IFERROR(VLOOKUP($B193,대상!$B:$AC,MATCH(E$2,대상!$1:$1,0)-1,FALSE),"")</f>
        <v>정보ㆍ통신3</v>
      </c>
      <c r="F193" s="38" t="str">
        <f>IFERROR(VLOOKUP($B193,대상!$B:$AC,MATCH(F$2,대상!$1:$1,0)-1,FALSE),"")</f>
        <v>Ai 기반 맞춤형 전통주 취향 찾기 서비스를 기반으로 한 전통주 판매 플랫폼</v>
      </c>
      <c r="G193" s="38" t="str">
        <f>IFERROR(VLOOKUP($B193,대상!$B:$AC,MATCH(G$2,대상!$1:$1,0)-1,FALSE),"")</f>
        <v/>
      </c>
      <c r="H193" s="33">
        <f>IFERROR(VLOOKUP($B193,[1]평가!$B:$Z,MATCH(LEFT(H$2,2),[1]평가!$7:$7,0)-1,FALSE),"")</f>
        <v>0</v>
      </c>
      <c r="I193" s="36">
        <f>IFERROR(VLOOKUP($B193,[1]평가!$B:$Z,MATCH(LEFT(I$2,2),[1]평가!$7:$7,0)-1,FALSE),"")</f>
        <v>68</v>
      </c>
      <c r="J193" s="36">
        <f>IFERROR(VLOOKUP($B193,[1]평가!$B:$Z,MATCH(LEFT(J$2,2),[1]평가!$7:$7,0)-1,FALSE),"")</f>
        <v>135</v>
      </c>
      <c r="K193" s="33">
        <f>IFERROR(VLOOKUP($B193,[2]평가!$B:$Z,MATCH(LEFT(K$2,2),[2]평가!$7:$7,0)-1,FALSE),"")</f>
        <v>0</v>
      </c>
      <c r="L193" s="36">
        <f>IFERROR(VLOOKUP($B193,[2]평가!$B:$Z,MATCH(LEFT(L$2,2),[2]평가!$7:$7,0)-1,FALSE),"")</f>
        <v>64</v>
      </c>
      <c r="M193" s="39">
        <f>IFERROR(VLOOKUP($B193,[2]평가!$B:$Z,MATCH(LEFT(M$2,2),[2]평가!$7:$7,0)-1,FALSE),"")</f>
        <v>166</v>
      </c>
      <c r="N193" s="33">
        <f>IFERROR(VLOOKUP($B193,[3]평가!$B:$Z,MATCH(LEFT(N$2,2),[3]평가!$7:$7,0)-1,FALSE),"")</f>
        <v>0</v>
      </c>
      <c r="O193" s="36">
        <f>IFERROR(VLOOKUP($B193,[3]평가!$B:$Z,MATCH(LEFT(O$2,2),[3]평가!$7:$7,0)-1,FALSE),"")</f>
        <v>67</v>
      </c>
      <c r="P193" s="39">
        <f>IFERROR(VLOOKUP($B193,[3]평가!$B:$Z,MATCH(LEFT(P$2,2),[3]평가!$7:$7,0)-1,FALSE),"")</f>
        <v>141</v>
      </c>
      <c r="Q193" s="33">
        <f>IFERROR(VLOOKUP($B193,[4]평가!$B:$Z,MATCH(LEFT(Q$2,2),[4]평가!$7:$7,0)-1,FALSE),"")</f>
        <v>0</v>
      </c>
      <c r="R193" s="36">
        <f>IFERROR(VLOOKUP($B193,[4]평가!$B:$Z,MATCH(LEFT(R$2,2),[4]평가!$7:$7,0)-1,FALSE),"")</f>
        <v>60</v>
      </c>
      <c r="S193" s="39">
        <f>IFERROR(VLOOKUP($B193,[4]평가!$B:$Z,MATCH(LEFT(S$2,2),[4]평가!$7:$7,0)-1,FALSE),"")</f>
        <v>186</v>
      </c>
      <c r="T193" s="33">
        <f>IFERROR(VLOOKUP($B193,[5]평가!$B:$Z,MATCH(LEFT(T$2,2),[5]평가!$7:$7,0)-1,FALSE),"")</f>
        <v>0</v>
      </c>
      <c r="U193" s="36">
        <f>IFERROR(VLOOKUP($B193,[5]평가!$B:$Z,MATCH(LEFT(U$2,2),[5]평가!$7:$7,0)-1,FALSE),"")</f>
        <v>70</v>
      </c>
      <c r="V193" s="39">
        <f>IFERROR(VLOOKUP($B193,[5]평가!$B:$Z,MATCH(LEFT(V$2,2),[5]평가!$7:$7,0)-1,FALSE),"")</f>
        <v>143</v>
      </c>
      <c r="W193" s="33">
        <f>IFERROR(VLOOKUP($B193,대상!$B:$AD,MATCH(W$2,대상!$1:$1,0)-1,FALSE),"")</f>
        <v>0</v>
      </c>
      <c r="X193" s="20">
        <f>IF(ISBLANK(B193),"",T$1-COUNTIF(H193:V193,"회피"))</f>
        <v>5</v>
      </c>
      <c r="Y193" s="21">
        <f>IF($T$1=X193,(SUM(I193,L193,O193,R193,U193)-MIN(I193,L193,O193,R193,U193)-MAX(I193,L193,O193,R193,U193))/($T$1-2),SUM(I193,L193,O193,R193,U193/X193))</f>
        <v>66.333333333333329</v>
      </c>
      <c r="Z193" s="40">
        <f>IFERROR(VLOOKUP($B193,대상!$B:$AD,MATCH(Z$2,대상!$1:$1,0)-1,FALSE),0)</f>
        <v>2</v>
      </c>
      <c r="AA193" s="41">
        <f>IFERROR(IF(W193="면제","100"+Z193,Y193+Z193),"")</f>
        <v>68.333333333333329</v>
      </c>
      <c r="AB193" s="35" t="str">
        <f>IF(OR(W193="면제",N(Y193)=0),"",IF(AA193&lt;60,"과락",""))</f>
        <v/>
      </c>
      <c r="AC193" s="54">
        <f>IF(N(AA193)=0,"",RANK(AA193,AA$3:AA$202))</f>
        <v>190</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①시장의 니즈와 변화를 면밀히 분석하여 이를 시장의 규모와 성장전략에 반영하기위한 시장진입전략 및 마케팅 전략 수립 필요함. _x000D_②전통주 판매 관련 유사 서비스들 대비 특별한 차별성 등의 전략 제시가 다소 아쉬움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_x000D_④AI기반 맞춤형 전통주 취향 찾기 서비스 기획단계이며 특화부분, 기술력 입증 평가하기 위한 경쟁자분석과 벤치마킹이 없음 수익에 대한 구체적 보완이 필요함 _x000D_⑤창업 아이템의 대한 배경과 목적은 구체적으로 기술되어 있음. 다만 AI매칭 플랫홈에 대한 데이터 수집 부터 개발에 대한 구체성과 자금 집행 계획이 다소 부족해 보임.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129</v>
      </c>
      <c r="B194" s="2">
        <v>20420619</v>
      </c>
      <c r="C194" s="38" t="str">
        <f>IFERROR(VLOOKUP($B194,대상!$B:$AC,MATCH(C$2,대상!$1:$1,0)-1,FALSE),"")</f>
        <v>지역기반</v>
      </c>
      <c r="D194" s="38" t="str">
        <f>IFERROR(VLOOKUP($B194,대상!$B:$AC,MATCH(D$2,대상!$1:$1,0)-1,FALSE),"")</f>
        <v>김상숙</v>
      </c>
      <c r="E194" s="36" t="str">
        <f>IFERROR(VLOOKUP($B194,대상!$B:$AC,MATCH(E$2,대상!$1:$1,0)-1,FALSE),"")</f>
        <v>정보ㆍ통신3</v>
      </c>
      <c r="F194" s="38" t="str">
        <f>IFERROR(VLOOKUP($B194,대상!$B:$AC,MATCH(F$2,대상!$1:$1,0)-1,FALSE),"")</f>
        <v>AI 기반 EFL 학습자 영어 읽기·쓰기 능력 자동 진단 플랫폼(BookWise Kids) 개발</v>
      </c>
      <c r="G194" s="38" t="str">
        <f>IFERROR(VLOOKUP($B194,대상!$B:$AC,MATCH(G$2,대상!$1:$1,0)-1,FALSE),"")</f>
        <v/>
      </c>
      <c r="H194" s="33">
        <f>IFERROR(VLOOKUP($B194,[1]평가!$B:$Z,MATCH(LEFT(H$2,2),[1]평가!$7:$7,0)-1,FALSE),"")</f>
        <v>0</v>
      </c>
      <c r="I194" s="36">
        <f>IFERROR(VLOOKUP($B194,[1]평가!$B:$Z,MATCH(LEFT(I$2,2),[1]평가!$7:$7,0)-1,FALSE),"")</f>
        <v>68</v>
      </c>
      <c r="J194" s="36">
        <f>IFERROR(VLOOKUP($B194,[1]평가!$B:$Z,MATCH(LEFT(J$2,2),[1]평가!$7:$7,0)-1,FALSE),"")</f>
        <v>148</v>
      </c>
      <c r="K194" s="33">
        <f>IFERROR(VLOOKUP($B194,[2]평가!$B:$Z,MATCH(LEFT(K$2,2),[2]평가!$7:$7,0)-1,FALSE),"")</f>
        <v>0</v>
      </c>
      <c r="L194" s="36">
        <f>IFERROR(VLOOKUP($B194,[2]평가!$B:$Z,MATCH(LEFT(L$2,2),[2]평가!$7:$7,0)-1,FALSE),"")</f>
        <v>74</v>
      </c>
      <c r="M194" s="39">
        <f>IFERROR(VLOOKUP($B194,[2]평가!$B:$Z,MATCH(LEFT(M$2,2),[2]평가!$7:$7,0)-1,FALSE),"")</f>
        <v>88</v>
      </c>
      <c r="N194" s="33">
        <f>IFERROR(VLOOKUP($B194,[3]평가!$B:$Z,MATCH(LEFT(N$2,2),[3]평가!$7:$7,0)-1,FALSE),"")</f>
        <v>0</v>
      </c>
      <c r="O194" s="36">
        <f>IFERROR(VLOOKUP($B194,[3]평가!$B:$Z,MATCH(LEFT(O$2,2),[3]평가!$7:$7,0)-1,FALSE),"")</f>
        <v>68</v>
      </c>
      <c r="P194" s="39">
        <f>IFERROR(VLOOKUP($B194,[3]평가!$B:$Z,MATCH(LEFT(P$2,2),[3]평가!$7:$7,0)-1,FALSE),"")</f>
        <v>185</v>
      </c>
      <c r="Q194" s="33">
        <f>IFERROR(VLOOKUP($B194,[4]평가!$B:$Z,MATCH(LEFT(Q$2,2),[4]평가!$7:$7,0)-1,FALSE),"")</f>
        <v>0</v>
      </c>
      <c r="R194" s="36">
        <f>IFERROR(VLOOKUP($B194,[4]평가!$B:$Z,MATCH(LEFT(R$2,2),[4]평가!$7:$7,0)-1,FALSE),"")</f>
        <v>66</v>
      </c>
      <c r="S194" s="39">
        <f>IFERROR(VLOOKUP($B194,[4]평가!$B:$Z,MATCH(LEFT(S$2,2),[4]평가!$7:$7,0)-1,FALSE),"")</f>
        <v>167</v>
      </c>
      <c r="T194" s="33">
        <f>IFERROR(VLOOKUP($B194,[5]평가!$B:$Z,MATCH(LEFT(T$2,2),[5]평가!$7:$7,0)-1,FALSE),"")</f>
        <v>0</v>
      </c>
      <c r="U194" s="36">
        <f>IFERROR(VLOOKUP($B194,[5]평가!$B:$Z,MATCH(LEFT(U$2,2),[5]평가!$7:$7,0)-1,FALSE),"")</f>
        <v>69</v>
      </c>
      <c r="V194" s="39">
        <f>IFERROR(VLOOKUP($B194,[5]평가!$B:$Z,MATCH(LEFT(V$2,2),[5]평가!$7:$7,0)-1,FALSE),"")</f>
        <v>165</v>
      </c>
      <c r="W194" s="33">
        <f>IFERROR(VLOOKUP($B194,대상!$B:$AD,MATCH(W$2,대상!$1:$1,0)-1,FALSE),"")</f>
        <v>0</v>
      </c>
      <c r="X194" s="20">
        <f>IF(ISBLANK(B194),"",T$1-COUNTIF(H194:V194,"회피"))</f>
        <v>5</v>
      </c>
      <c r="Y194" s="21">
        <f>IF($T$1=X194,(SUM(I194,L194,O194,R194,U194)-MIN(I194,L194,O194,R194,U194)-MAX(I194,L194,O194,R194,U194))/($T$1-2),SUM(I194,L194,O194,R194,U194/X194))</f>
        <v>68.333333333333329</v>
      </c>
      <c r="Z194" s="40">
        <f>IFERROR(VLOOKUP($B194,대상!$B:$AD,MATCH(Z$2,대상!$1:$1,0)-1,FALSE),0)</f>
        <v>0</v>
      </c>
      <c r="AA194" s="41">
        <f>IFERROR(IF(W194="면제","100"+Z194,Y194+Z194),"")</f>
        <v>68.333333333333329</v>
      </c>
      <c r="AB194" s="35" t="str">
        <f>IF(OR(W194="면제",N(Y194)=0),"",IF(AA194&lt;60,"과락",""))</f>
        <v/>
      </c>
      <c r="AC194" s="54">
        <f>IF(N(AA194)=0,"",RANK(AA194,AA$3:AA$202))</f>
        <v>190</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①유사경쟁서비스와의 차별화 요소를 지속발굴하고 초기고객확보 및 초기시장 진입위한 마케팅전략 구체화 요망함 _x000D_②프로토타입 검증에 대한 내용 및 효과에 대한 내용, 교재 개발 내용, 고도화 추진 내용 등에 대한 사항들이 보다 구체적으로 제시되면 사업성 검토에 도움이 될것으로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_x000D_④AI첨삭 및 교사/학원용 관리자 솔루션 기획단계이며 특화부분, 기술력 입증 평가하기 위한 경쟁자분석과 벤치마킹이 부족하며 수익에 대한 구체적 보완이 필요함 _x000D_⑤창업동기와 문제 인식은 비교적 명확하게 제시되었음. 다만 사업화를 확대하기 위한 시장진입의 내용은 구체성이 다소 부족해 보임.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31</v>
      </c>
      <c r="B195" s="2">
        <v>20424672</v>
      </c>
      <c r="C195" s="38" t="str">
        <f>IFERROR(VLOOKUP($B195,대상!$B:$AC,MATCH(C$2,대상!$1:$1,0)-1,FALSE),"")</f>
        <v>지역기반</v>
      </c>
      <c r="D195" s="38" t="str">
        <f>IFERROR(VLOOKUP($B195,대상!$B:$AC,MATCH(D$2,대상!$1:$1,0)-1,FALSE),"")</f>
        <v>우수한</v>
      </c>
      <c r="E195" s="36" t="str">
        <f>IFERROR(VLOOKUP($B195,대상!$B:$AC,MATCH(E$2,대상!$1:$1,0)-1,FALSE),"")</f>
        <v>정보ㆍ통신3</v>
      </c>
      <c r="F195" s="38" t="str">
        <f>IFERROR(VLOOKUP($B195,대상!$B:$AC,MATCH(F$2,대상!$1:$1,0)-1,FALSE),"")</f>
        <v>MOVE RE</v>
      </c>
      <c r="G195" s="38" t="str">
        <f>IFERROR(VLOOKUP($B195,대상!$B:$AC,MATCH(G$2,대상!$1:$1,0)-1,FALSE),"")</f>
        <v/>
      </c>
      <c r="H195" s="33">
        <f>IFERROR(VLOOKUP($B195,[1]평가!$B:$Z,MATCH(LEFT(H$2,2),[1]평가!$7:$7,0)-1,FALSE),"")</f>
        <v>0</v>
      </c>
      <c r="I195" s="36">
        <f>IFERROR(VLOOKUP($B195,[1]평가!$B:$Z,MATCH(LEFT(I$2,2),[1]평가!$7:$7,0)-1,FALSE),"")</f>
        <v>71</v>
      </c>
      <c r="J195" s="36">
        <f>IFERROR(VLOOKUP($B195,[1]평가!$B:$Z,MATCH(LEFT(J$2,2),[1]평가!$7:$7,0)-1,FALSE),"")</f>
        <v>70</v>
      </c>
      <c r="K195" s="33">
        <f>IFERROR(VLOOKUP($B195,[2]평가!$B:$Z,MATCH(LEFT(K$2,2),[2]평가!$7:$7,0)-1,FALSE),"")</f>
        <v>0</v>
      </c>
      <c r="L195" s="36">
        <f>IFERROR(VLOOKUP($B195,[2]평가!$B:$Z,MATCH(LEFT(L$2,2),[2]평가!$7:$7,0)-1,FALSE),"")</f>
        <v>60</v>
      </c>
      <c r="M195" s="39">
        <f>IFERROR(VLOOKUP($B195,[2]평가!$B:$Z,MATCH(LEFT(M$2,2),[2]평가!$7:$7,0)-1,FALSE),"")</f>
        <v>184</v>
      </c>
      <c r="N195" s="33">
        <f>IFERROR(VLOOKUP($B195,[3]평가!$B:$Z,MATCH(LEFT(N$2,2),[3]평가!$7:$7,0)-1,FALSE),"")</f>
        <v>0</v>
      </c>
      <c r="O195" s="36">
        <f>IFERROR(VLOOKUP($B195,[3]평가!$B:$Z,MATCH(LEFT(O$2,2),[3]평가!$7:$7,0)-1,FALSE),"")</f>
        <v>67</v>
      </c>
      <c r="P195" s="39">
        <f>IFERROR(VLOOKUP($B195,[3]평가!$B:$Z,MATCH(LEFT(P$2,2),[3]평가!$7:$7,0)-1,FALSE),"")</f>
        <v>141</v>
      </c>
      <c r="Q195" s="33">
        <f>IFERROR(VLOOKUP($B195,[4]평가!$B:$Z,MATCH(LEFT(Q$2,2),[4]평가!$7:$7,0)-1,FALSE),"")</f>
        <v>0</v>
      </c>
      <c r="R195" s="36">
        <f>IFERROR(VLOOKUP($B195,[4]평가!$B:$Z,MATCH(LEFT(R$2,2),[4]평가!$7:$7,0)-1,FALSE),"")</f>
        <v>63</v>
      </c>
      <c r="S195" s="39">
        <f>IFERROR(VLOOKUP($B195,[4]평가!$B:$Z,MATCH(LEFT(S$2,2),[4]평가!$7:$7,0)-1,FALSE),"")</f>
        <v>172</v>
      </c>
      <c r="T195" s="33">
        <f>IFERROR(VLOOKUP($B195,[5]평가!$B:$Z,MATCH(LEFT(T$2,2),[5]평가!$7:$7,0)-1,FALSE),"")</f>
        <v>0</v>
      </c>
      <c r="U195" s="36">
        <f>IFERROR(VLOOKUP($B195,[5]평가!$B:$Z,MATCH(LEFT(U$2,2),[5]평가!$7:$7,0)-1,FALSE),"")</f>
        <v>68</v>
      </c>
      <c r="V195" s="39">
        <f>IFERROR(VLOOKUP($B195,[5]평가!$B:$Z,MATCH(LEFT(V$2,2),[5]평가!$7:$7,0)-1,FALSE),"")</f>
        <v>157</v>
      </c>
      <c r="W195" s="33">
        <f>IFERROR(VLOOKUP($B195,대상!$B:$AD,MATCH(W$2,대상!$1:$1,0)-1,FALSE),"")</f>
        <v>0</v>
      </c>
      <c r="X195" s="20">
        <f>IF(ISBLANK(B195),"",T$1-COUNTIF(H195:V195,"회피"))</f>
        <v>5</v>
      </c>
      <c r="Y195" s="21">
        <f>IF($T$1=X195,(SUM(I195,L195,O195,R195,U195)-MIN(I195,L195,O195,R195,U195)-MAX(I195,L195,O195,R195,U195))/($T$1-2),SUM(I195,L195,O195,R195,U195/X195))</f>
        <v>66</v>
      </c>
      <c r="Z195" s="40">
        <f>IFERROR(VLOOKUP($B195,대상!$B:$AD,MATCH(Z$2,대상!$1:$1,0)-1,FALSE),0)</f>
        <v>2</v>
      </c>
      <c r="AA195" s="41">
        <f>IFERROR(IF(W195="면제","100"+Z195,Y195+Z195),"")</f>
        <v>68</v>
      </c>
      <c r="AB195" s="35" t="str">
        <f>IF(OR(W195="면제",N(Y195)=0),"",IF(AA195&lt;60,"과락",""))</f>
        <v/>
      </c>
      <c r="AC195" s="54">
        <f>IF(N(AA195)=0,"",RANK(AA195,AA$3:AA$202))</f>
        <v>193</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①기존 유사서비스대비 고객에게 전달할 수 있는 차별화서비스 및 경쟁력분석에 대한 체계적 접근방안 수립 필요함 _x000D_②현재 구현기능에 대한 세부적인 내용의 개발 또는 서비스 화면 필요. 서비스 플로우 및 수익모델에 대한 구체적인 내용 부족 _x000D_③사업의 목적과 타겟 설정은 합리적이나, 이미 시장에 안착한 유사 아이템이 많음. 
현재의 구성으로는 후발 주자로서의 차별적 우위를 증명하기에 다소 아쉬움이 있어보임. 따라서, 본 서비스만의 독보적인 강점 보완이 시급해 보임. _x000D_④초보 직장인의 운동 스케줄 및 관리 웹앱 기반 서비스 기획단계이며 특화부분, 기술력 입증 평가하기 위한 경쟁자분석과 벤치마킹이 필요하지만 없음, 수익에 대한 구체적 차별성과 객관적 지표에 대한 수치화가 부족함 _x000D_⑤대표자의 관련 경험과 전문성은 일정 부문 확인됨. 다만 경쟁사 분석이 다소 부족하여 기술 차별화를 판단하기에 다소 어려움이 있음.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42</v>
      </c>
      <c r="B196" s="2">
        <v>20414823</v>
      </c>
      <c r="C196" s="38" t="str">
        <f>IFERROR(VLOOKUP($B196,대상!$B:$AC,MATCH(C$2,대상!$1:$1,0)-1,FALSE),"")</f>
        <v>지역기반</v>
      </c>
      <c r="D196" s="38" t="str">
        <f>IFERROR(VLOOKUP($B196,대상!$B:$AC,MATCH(D$2,대상!$1:$1,0)-1,FALSE),"")</f>
        <v>김영기</v>
      </c>
      <c r="E196" s="36" t="str">
        <f>IFERROR(VLOOKUP($B196,대상!$B:$AC,MATCH(E$2,대상!$1:$1,0)-1,FALSE),"")</f>
        <v>정보ㆍ통신3</v>
      </c>
      <c r="F196" s="38" t="str">
        <f>IFERROR(VLOOKUP($B196,대상!$B:$AC,MATCH(F$2,대상!$1:$1,0)-1,FALSE),"")</f>
        <v>스크린골프 소상공인의 고객 데이터 기반 CRM·예약·매출경영 통합 플랫폼</v>
      </c>
      <c r="G196" s="38" t="str">
        <f>IFERROR(VLOOKUP($B196,대상!$B:$AC,MATCH(G$2,대상!$1:$1,0)-1,FALSE),"")</f>
        <v/>
      </c>
      <c r="H196" s="33">
        <f>IFERROR(VLOOKUP($B196,[1]평가!$B:$Z,MATCH(LEFT(H$2,2),[1]평가!$7:$7,0)-1,FALSE),"")</f>
        <v>0</v>
      </c>
      <c r="I196" s="36">
        <f>IFERROR(VLOOKUP($B196,[1]평가!$B:$Z,MATCH(LEFT(I$2,2),[1]평가!$7:$7,0)-1,FALSE),"")</f>
        <v>73</v>
      </c>
      <c r="J196" s="36">
        <f>IFERROR(VLOOKUP($B196,[1]평가!$B:$Z,MATCH(LEFT(J$2,2),[1]평가!$7:$7,0)-1,FALSE),"")</f>
        <v>70</v>
      </c>
      <c r="K196" s="33">
        <f>IFERROR(VLOOKUP($B196,[2]평가!$B:$Z,MATCH(LEFT(K$2,2),[2]평가!$7:$7,0)-1,FALSE),"")</f>
        <v>0</v>
      </c>
      <c r="L196" s="36">
        <f>IFERROR(VLOOKUP($B196,[2]평가!$B:$Z,MATCH(LEFT(L$2,2),[2]평가!$7:$7,0)-1,FALSE),"")</f>
        <v>66</v>
      </c>
      <c r="M196" s="39">
        <f>IFERROR(VLOOKUP($B196,[2]평가!$B:$Z,MATCH(LEFT(M$2,2),[2]평가!$7:$7,0)-1,FALSE),"")</f>
        <v>166</v>
      </c>
      <c r="N196" s="33">
        <f>IFERROR(VLOOKUP($B196,[3]평가!$B:$Z,MATCH(LEFT(N$2,2),[3]평가!$7:$7,0)-1,FALSE),"")</f>
        <v>0</v>
      </c>
      <c r="O196" s="36">
        <f>IFERROR(VLOOKUP($B196,[3]평가!$B:$Z,MATCH(LEFT(O$2,2),[3]평가!$7:$7,0)-1,FALSE),"")</f>
        <v>69</v>
      </c>
      <c r="P196" s="39">
        <f>IFERROR(VLOOKUP($B196,[3]평가!$B:$Z,MATCH(LEFT(P$2,2),[3]평가!$7:$7,0)-1,FALSE),"")</f>
        <v>141</v>
      </c>
      <c r="Q196" s="33">
        <f>IFERROR(VLOOKUP($B196,[4]평가!$B:$Z,MATCH(LEFT(Q$2,2),[4]평가!$7:$7,0)-1,FALSE),"")</f>
        <v>0</v>
      </c>
      <c r="R196" s="36">
        <f>IFERROR(VLOOKUP($B196,[4]평가!$B:$Z,MATCH(LEFT(R$2,2),[4]평가!$7:$7,0)-1,FALSE),"")</f>
        <v>60</v>
      </c>
      <c r="S196" s="39">
        <f>IFERROR(VLOOKUP($B196,[4]평가!$B:$Z,MATCH(LEFT(S$2,2),[4]평가!$7:$7,0)-1,FALSE),"")</f>
        <v>193</v>
      </c>
      <c r="T196" s="33">
        <f>IFERROR(VLOOKUP($B196,[5]평가!$B:$Z,MATCH(LEFT(T$2,2),[5]평가!$7:$7,0)-1,FALSE),"")</f>
        <v>0</v>
      </c>
      <c r="U196" s="36">
        <f>IFERROR(VLOOKUP($B196,[5]평가!$B:$Z,MATCH(LEFT(U$2,2),[5]평가!$7:$7,0)-1,FALSE),"")</f>
        <v>69</v>
      </c>
      <c r="V196" s="39">
        <f>IFERROR(VLOOKUP($B196,[5]평가!$B:$Z,MATCH(LEFT(V$2,2),[5]평가!$7:$7,0)-1,FALSE),"")</f>
        <v>165</v>
      </c>
      <c r="W196" s="33">
        <f>IFERROR(VLOOKUP($B196,대상!$B:$AD,MATCH(W$2,대상!$1:$1,0)-1,FALSE),"")</f>
        <v>0</v>
      </c>
      <c r="X196" s="20">
        <f>IF(ISBLANK(B196),"",T$1-COUNTIF(H196:V196,"회피"))</f>
        <v>5</v>
      </c>
      <c r="Y196" s="21">
        <f>IF($T$1=X196,(SUM(I196,L196,O196,R196,U196)-MIN(I196,L196,O196,R196,U196)-MAX(I196,L196,O196,R196,U196))/($T$1-2),SUM(I196,L196,O196,R196,U196/X196))</f>
        <v>68</v>
      </c>
      <c r="Z196" s="40">
        <f>IFERROR(VLOOKUP($B196,대상!$B:$AD,MATCH(Z$2,대상!$1:$1,0)-1,FALSE),0)</f>
        <v>0</v>
      </c>
      <c r="AA196" s="41">
        <f>IFERROR(IF(W196="면제","100"+Z196,Y196+Z196),"")</f>
        <v>68</v>
      </c>
      <c r="AB196" s="35" t="str">
        <f>IF(OR(W196="면제",N(Y196)=0),"",IF(AA196&lt;60,"과락",""))</f>
        <v/>
      </c>
      <c r="AC196" s="54">
        <f>IF(N(AA196)=0,"",RANK(AA196,AA$3:AA$202))</f>
        <v>193</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①기존 기업형 서비스공급자가 턴키로 제공하는 시장에 후발주자로 진입하기위한 진입장벽을 어덯게 극복할지에 대한 구체적 방안 수립 필요함. _x000D_②기술개발 진행단계로 서비스 구현은 가능해 보이나, 실제 업장에서의 활용성은 다른 문제이므로 기존 시장을 점유하고 있는 경쟁자 대비 차별성을 가져가야 할 것으로 보임. 테스트 업장 확보를 통한 정량적 성과 창출 지표를 바탕으로 영업력 확대 방안 필요 _x000D_③아이템의 개발 배경과 목표 시장이 명확하게 설정되어 사업의 전반적인 방향성은 
적정하게 판단됨. 다만, 업종이 다르다고 해도 유사한 성격의 경쟁제품을 생산하는
 기업들이 이미 다수 존재하므로, 경쟁 제품과 차별화되는 독보적인 경쟁 우위 확보가 필요함. _x000D_④스크린 골프장 예약 페이지 운영관리 시스템 기획단계이며 특화부분, 기술력 입증 평가하기 위한 경쟁자분석과 벤치마킹이 필요하지만 없음, 원론적인 고민이 필요함, 소상공인 사장들이 매장운영관리하면서 고객관리까지 비용을 충당할것인가? 기존에 브랜드비용을 주고 있는데 브랜드에서 주는 관리를 버리고 추가 비용을 지불하며 고객의 정보와 관리가 필요한것인가? 왜?에 대한 동기부여와 유입력이 부족함 _x000D_⑤창업 아이템에 대한 프로로 타입이 개발(90%)은 되어 있음. 다만 사업화를 위한 구제적인 전략 방안이 다소 부족해 보임.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46</v>
      </c>
      <c r="B197" s="2">
        <v>20415825</v>
      </c>
      <c r="C197" s="38" t="str">
        <f>IFERROR(VLOOKUP($B197,대상!$B:$AC,MATCH(C$2,대상!$1:$1,0)-1,FALSE),"")</f>
        <v>지역기반</v>
      </c>
      <c r="D197" s="38" t="str">
        <f>IFERROR(VLOOKUP($B197,대상!$B:$AC,MATCH(D$2,대상!$1:$1,0)-1,FALSE),"")</f>
        <v>서정남</v>
      </c>
      <c r="E197" s="36" t="str">
        <f>IFERROR(VLOOKUP($B197,대상!$B:$AC,MATCH(E$2,대상!$1:$1,0)-1,FALSE),"")</f>
        <v>정보ㆍ통신3</v>
      </c>
      <c r="F197" s="38" t="str">
        <f>IFERROR(VLOOKUP($B197,대상!$B:$AC,MATCH(F$2,대상!$1:$1,0)-1,FALSE),"")</f>
        <v>위성·공공데이터 기반 도시 열환경 위험 분석 및 정책 의사결정 지원 플랫폼 “HeatTwin”</v>
      </c>
      <c r="G197" s="38" t="str">
        <f>IFERROR(VLOOKUP($B197,대상!$B:$AC,MATCH(G$2,대상!$1:$1,0)-1,FALSE),"")</f>
        <v/>
      </c>
      <c r="H197" s="33">
        <f>IFERROR(VLOOKUP($B197,[1]평가!$B:$Z,MATCH(LEFT(H$2,2),[1]평가!$7:$7,0)-1,FALSE),"")</f>
        <v>0</v>
      </c>
      <c r="I197" s="36">
        <f>IFERROR(VLOOKUP($B197,[1]평가!$B:$Z,MATCH(LEFT(I$2,2),[1]평가!$7:$7,0)-1,FALSE),"")</f>
        <v>73</v>
      </c>
      <c r="J197" s="36">
        <f>IFERROR(VLOOKUP($B197,[1]평가!$B:$Z,MATCH(LEFT(J$2,2),[1]평가!$7:$7,0)-1,FALSE),"")</f>
        <v>70</v>
      </c>
      <c r="K197" s="33">
        <f>IFERROR(VLOOKUP($B197,[2]평가!$B:$Z,MATCH(LEFT(K$2,2),[2]평가!$7:$7,0)-1,FALSE),"")</f>
        <v>0</v>
      </c>
      <c r="L197" s="36">
        <f>IFERROR(VLOOKUP($B197,[2]평가!$B:$Z,MATCH(LEFT(L$2,2),[2]평가!$7:$7,0)-1,FALSE),"")</f>
        <v>61</v>
      </c>
      <c r="M197" s="39">
        <f>IFERROR(VLOOKUP($B197,[2]평가!$B:$Z,MATCH(LEFT(M$2,2),[2]평가!$7:$7,0)-1,FALSE),"")</f>
        <v>189</v>
      </c>
      <c r="N197" s="33">
        <f>IFERROR(VLOOKUP($B197,[3]평가!$B:$Z,MATCH(LEFT(N$2,2),[3]평가!$7:$7,0)-1,FALSE),"")</f>
        <v>0</v>
      </c>
      <c r="O197" s="36">
        <f>IFERROR(VLOOKUP($B197,[3]평가!$B:$Z,MATCH(LEFT(O$2,2),[3]평가!$7:$7,0)-1,FALSE),"")</f>
        <v>69</v>
      </c>
      <c r="P197" s="39">
        <f>IFERROR(VLOOKUP($B197,[3]평가!$B:$Z,MATCH(LEFT(P$2,2),[3]평가!$7:$7,0)-1,FALSE),"")</f>
        <v>141</v>
      </c>
      <c r="Q197" s="33">
        <f>IFERROR(VLOOKUP($B197,[4]평가!$B:$Z,MATCH(LEFT(Q$2,2),[4]평가!$7:$7,0)-1,FALSE),"")</f>
        <v>0</v>
      </c>
      <c r="R197" s="36">
        <f>IFERROR(VLOOKUP($B197,[4]평가!$B:$Z,MATCH(LEFT(R$2,2),[4]평가!$7:$7,0)-1,FALSE),"")</f>
        <v>63</v>
      </c>
      <c r="S197" s="39">
        <f>IFERROR(VLOOKUP($B197,[4]평가!$B:$Z,MATCH(LEFT(S$2,2),[4]평가!$7:$7,0)-1,FALSE),"")</f>
        <v>182</v>
      </c>
      <c r="T197" s="33">
        <f>IFERROR(VLOOKUP($B197,[5]평가!$B:$Z,MATCH(LEFT(T$2,2),[5]평가!$7:$7,0)-1,FALSE),"")</f>
        <v>0</v>
      </c>
      <c r="U197" s="36">
        <f>IFERROR(VLOOKUP($B197,[5]평가!$B:$Z,MATCH(LEFT(U$2,2),[5]평가!$7:$7,0)-1,FALSE),"")</f>
        <v>72</v>
      </c>
      <c r="V197" s="39">
        <f>IFERROR(VLOOKUP($B197,[5]평가!$B:$Z,MATCH(LEFT(V$2,2),[5]평가!$7:$7,0)-1,FALSE),"")</f>
        <v>143</v>
      </c>
      <c r="W197" s="33">
        <f>IFERROR(VLOOKUP($B197,대상!$B:$AD,MATCH(W$2,대상!$1:$1,0)-1,FALSE),"")</f>
        <v>0</v>
      </c>
      <c r="X197" s="20">
        <f>IF(ISBLANK(B197),"",T$1-COUNTIF(H197:V197,"회피"))</f>
        <v>5</v>
      </c>
      <c r="Y197" s="21">
        <f>IF($T$1=X197,(SUM(I197,L197,O197,R197,U197)-MIN(I197,L197,O197,R197,U197)-MAX(I197,L197,O197,R197,U197))/($T$1-2),SUM(I197,L197,O197,R197,U197/X197))</f>
        <v>68</v>
      </c>
      <c r="Z197" s="40">
        <f>IFERROR(VLOOKUP($B197,대상!$B:$AD,MATCH(Z$2,대상!$1:$1,0)-1,FALSE),0)</f>
        <v>0</v>
      </c>
      <c r="AA197" s="41">
        <f>IFERROR(IF(W197="면제","100"+Z197,Y197+Z197),"")</f>
        <v>68</v>
      </c>
      <c r="AB197" s="35" t="str">
        <f>IF(OR(W197="면제",N(Y197)=0),"",IF(AA197&lt;60,"과락",""))</f>
        <v/>
      </c>
      <c r="AC197" s="54">
        <f>IF(N(AA197)=0,"",RANK(AA197,AA$3:AA$202))</f>
        <v>193</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①공공기반이 서비스로서 현재 시장규모와 향후 성장위한 시장확대 및 다양한 서비스로의 확장가능성에 대한 전략 수립 필요함 _x000D_②비즈니스모델 및 사업화 전략에 대해 단계별로 보다 세부적인 전략 수립이 필요해 보임 _x000D_③아이템의 개발 배경과 목표 시장이 명확하게 설정되어 사업의 전반적인 방향성은 
적정하게 판단됨. 다만, 유사한 성격의 경쟁제품을 생산하는 기업들이 이미 존재하므로, 경쟁 제품과 차별화되는 독보적인 경쟁 우위 확보가 필요함.  _x000D_④공공행정특화형 열환경 분석 솔루션 기획단계이며 특화부분, 기술력 입증 평가하기 위한 경쟁자분석과 벤치마킹이 필요하지만 없음, 공공 데이터 및 공공행정 밀접, 보안에 대한 이슈로 블록된 정보들의 차단으로 제한사항이 존재함 _x000D_⑤창업아이템의 개발 배경과 목적이 비교적 명확하게 제시되어 있음. 다만 관련 데이터 수집 방법에 대한 내용이 다소 부족해 보이며 지자체 제안을 위한 사업화 계획이 다소 부족해 보임.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23</v>
      </c>
      <c r="B198" s="2">
        <v>20401903</v>
      </c>
      <c r="C198" s="38" t="str">
        <f>IFERROR(VLOOKUP($B198,대상!$B:$AC,MATCH(C$2,대상!$1:$1,0)-1,FALSE),"")</f>
        <v>지역기반</v>
      </c>
      <c r="D198" s="38" t="str">
        <f>IFERROR(VLOOKUP($B198,대상!$B:$AC,MATCH(D$2,대상!$1:$1,0)-1,FALSE),"")</f>
        <v>김마지</v>
      </c>
      <c r="E198" s="36" t="str">
        <f>IFERROR(VLOOKUP($B198,대상!$B:$AC,MATCH(E$2,대상!$1:$1,0)-1,FALSE),"")</f>
        <v>정보ㆍ통신3</v>
      </c>
      <c r="F198" s="38" t="str">
        <f>IFERROR(VLOOKUP($B198,대상!$B:$AC,MATCH(F$2,대상!$1:$1,0)-1,FALSE),"")</f>
        <v>반복구매/리텐션 CRM 자동화 기술 적용된 주간 식생활 운영형 공동구매 서비스 개발</v>
      </c>
      <c r="G198" s="38" t="str">
        <f>IFERROR(VLOOKUP($B198,대상!$B:$AC,MATCH(G$2,대상!$1:$1,0)-1,FALSE),"")</f>
        <v/>
      </c>
      <c r="H198" s="33">
        <f>IFERROR(VLOOKUP($B198,[1]평가!$B:$Z,MATCH(LEFT(H$2,2),[1]평가!$7:$7,0)-1,FALSE),"")</f>
        <v>0</v>
      </c>
      <c r="I198" s="36">
        <f>IFERROR(VLOOKUP($B198,[1]평가!$B:$Z,MATCH(LEFT(I$2,2),[1]평가!$7:$7,0)-1,FALSE),"")</f>
        <v>69</v>
      </c>
      <c r="J198" s="36">
        <f>IFERROR(VLOOKUP($B198,[1]평가!$B:$Z,MATCH(LEFT(J$2,2),[1]평가!$7:$7,0)-1,FALSE),"")</f>
        <v>138</v>
      </c>
      <c r="K198" s="33">
        <f>IFERROR(VLOOKUP($B198,[2]평가!$B:$Z,MATCH(LEFT(K$2,2),[2]평가!$7:$7,0)-1,FALSE),"")</f>
        <v>0</v>
      </c>
      <c r="L198" s="36">
        <f>IFERROR(VLOOKUP($B198,[2]평가!$B:$Z,MATCH(LEFT(L$2,2),[2]평가!$7:$7,0)-1,FALSE),"")</f>
        <v>86</v>
      </c>
      <c r="M198" s="39">
        <f>IFERROR(VLOOKUP($B198,[2]평가!$B:$Z,MATCH(LEFT(M$2,2),[2]평가!$7:$7,0)-1,FALSE),"")</f>
        <v>18</v>
      </c>
      <c r="N198" s="33">
        <f>IFERROR(VLOOKUP($B198,[3]평가!$B:$Z,MATCH(LEFT(N$2,2),[3]평가!$7:$7,0)-1,FALSE),"")</f>
        <v>0</v>
      </c>
      <c r="O198" s="36">
        <f>IFERROR(VLOOKUP($B198,[3]평가!$B:$Z,MATCH(LEFT(O$2,2),[3]평가!$7:$7,0)-1,FALSE),"")</f>
        <v>69</v>
      </c>
      <c r="P198" s="39">
        <f>IFERROR(VLOOKUP($B198,[3]평가!$B:$Z,MATCH(LEFT(P$2,2),[3]평가!$7:$7,0)-1,FALSE),"")</f>
        <v>141</v>
      </c>
      <c r="Q198" s="33">
        <f>IFERROR(VLOOKUP($B198,[4]평가!$B:$Z,MATCH(LEFT(Q$2,2),[4]평가!$7:$7,0)-1,FALSE),"")</f>
        <v>0</v>
      </c>
      <c r="R198" s="36">
        <f>IFERROR(VLOOKUP($B198,[4]평가!$B:$Z,MATCH(LEFT(R$2,2),[4]평가!$7:$7,0)-1,FALSE),"")</f>
        <v>65</v>
      </c>
      <c r="S198" s="39">
        <f>IFERROR(VLOOKUP($B198,[4]평가!$B:$Z,MATCH(LEFT(S$2,2),[4]평가!$7:$7,0)-1,FALSE),"")</f>
        <v>172</v>
      </c>
      <c r="T198" s="33">
        <f>IFERROR(VLOOKUP($B198,[5]평가!$B:$Z,MATCH(LEFT(T$2,2),[5]평가!$7:$7,0)-1,FALSE),"")</f>
        <v>0</v>
      </c>
      <c r="U198" s="36">
        <f>IFERROR(VLOOKUP($B198,[5]평가!$B:$Z,MATCH(LEFT(U$2,2),[5]평가!$7:$7,0)-1,FALSE),"")</f>
        <v>64</v>
      </c>
      <c r="V198" s="39">
        <f>IFERROR(VLOOKUP($B198,[5]평가!$B:$Z,MATCH(LEFT(V$2,2),[5]평가!$7:$7,0)-1,FALSE),"")</f>
        <v>198</v>
      </c>
      <c r="W198" s="33">
        <f>IFERROR(VLOOKUP($B198,대상!$B:$AD,MATCH(W$2,대상!$1:$1,0)-1,FALSE),"")</f>
        <v>0</v>
      </c>
      <c r="X198" s="20">
        <f>IF(ISBLANK(B198),"",T$1-COUNTIF(H198:V198,"회피"))</f>
        <v>5</v>
      </c>
      <c r="Y198" s="21">
        <f>IF($T$1=X198,(SUM(I198,L198,O198,R198,U198)-MIN(I198,L198,O198,R198,U198)-MAX(I198,L198,O198,R198,U198))/($T$1-2),SUM(I198,L198,O198,R198,U198/X198))</f>
        <v>67.666666666666671</v>
      </c>
      <c r="Z198" s="40">
        <f>IFERROR(VLOOKUP($B198,대상!$B:$AD,MATCH(Z$2,대상!$1:$1,0)-1,FALSE),0)</f>
        <v>0</v>
      </c>
      <c r="AA198" s="41">
        <f>IFERROR(IF(W198="면제","100"+Z198,Y198+Z198),"")</f>
        <v>67.666666666666671</v>
      </c>
      <c r="AB198" s="35" t="str">
        <f>IF(OR(W198="면제",N(Y198)=0),"",IF(AA198&lt;60,"과락",""))</f>
        <v/>
      </c>
      <c r="AC198" s="54">
        <f>IF(N(AA198)=0,"",RANK(AA198,AA$3:AA$202))</f>
        <v>196</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①시장의 요구사항과 기회요인에 대한 구체화된 객관적 데이터를 기반으로 시장규모와 향후의 확장방안 수립 필요함 _x000D_②2개월간의 테스트를 통해 상당금액의 매출을 달성하는 등 고객의 니즈 확보에 성공한 것으로 보여짐. 지속적인 고객 및 현장 피드백을 통한 사업화 고도화 및 수익성 강화를 통해 중장기적 성장 로드랩을 수립해 나가면 좋을 것임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_x000D_④공구밥상 프로그램 기획단계이며 특화부분 기술력 입증 평가하기 위한 경쟁자분석과 벤치마킹이 필요하지만 없음, 대표와 구성원도 개발에 대한 경험과 경력이 부족함  _x000D_⑤시장진입 등 사업화 전략에 대한 내용은 기술되어 있으나 다만 차별성이 실제 기술 우위로 연결되는 근거는 다소 부족해 보임.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132</v>
      </c>
      <c r="B199" s="2">
        <v>20430211</v>
      </c>
      <c r="C199" s="38" t="str">
        <f>IFERROR(VLOOKUP($B199,대상!$B:$AC,MATCH(C$2,대상!$1:$1,0)-1,FALSE),"")</f>
        <v>지역기반</v>
      </c>
      <c r="D199" s="38" t="str">
        <f>IFERROR(VLOOKUP($B199,대상!$B:$AC,MATCH(D$2,대상!$1:$1,0)-1,FALSE),"")</f>
        <v>김주영</v>
      </c>
      <c r="E199" s="36" t="str">
        <f>IFERROR(VLOOKUP($B199,대상!$B:$AC,MATCH(E$2,대상!$1:$1,0)-1,FALSE),"")</f>
        <v>정보ㆍ통신3</v>
      </c>
      <c r="F199" s="38" t="str">
        <f>IFERROR(VLOOKUP($B199,대상!$B:$AC,MATCH(F$2,대상!$1:$1,0)-1,FALSE),"")</f>
        <v>외국인 관광객과 동네 맛집을 연결하는 SNS 홍보 체험단 플랫폼</v>
      </c>
      <c r="G199" s="38" t="str">
        <f>IFERROR(VLOOKUP($B199,대상!$B:$AC,MATCH(G$2,대상!$1:$1,0)-1,FALSE),"")</f>
        <v/>
      </c>
      <c r="H199" s="33">
        <f>IFERROR(VLOOKUP($B199,[1]평가!$B:$Z,MATCH(LEFT(H$2,2),[1]평가!$7:$7,0)-1,FALSE),"")</f>
        <v>0</v>
      </c>
      <c r="I199" s="36">
        <f>IFERROR(VLOOKUP($B199,[1]평가!$B:$Z,MATCH(LEFT(I$2,2),[1]평가!$7:$7,0)-1,FALSE),"")</f>
        <v>66</v>
      </c>
      <c r="J199" s="36">
        <f>IFERROR(VLOOKUP($B199,[1]평가!$B:$Z,MATCH(LEFT(J$2,2),[1]평가!$7:$7,0)-1,FALSE),"")</f>
        <v>181</v>
      </c>
      <c r="K199" s="33">
        <f>IFERROR(VLOOKUP($B199,[2]평가!$B:$Z,MATCH(LEFT(K$2,2),[2]평가!$7:$7,0)-1,FALSE),"")</f>
        <v>0</v>
      </c>
      <c r="L199" s="36">
        <f>IFERROR(VLOOKUP($B199,[2]평가!$B:$Z,MATCH(LEFT(L$2,2),[2]평가!$7:$7,0)-1,FALSE),"")</f>
        <v>62</v>
      </c>
      <c r="M199" s="39">
        <f>IFERROR(VLOOKUP($B199,[2]평가!$B:$Z,MATCH(LEFT(M$2,2),[2]평가!$7:$7,0)-1,FALSE),"")</f>
        <v>184</v>
      </c>
      <c r="N199" s="33">
        <f>IFERROR(VLOOKUP($B199,[3]평가!$B:$Z,MATCH(LEFT(N$2,2),[3]평가!$7:$7,0)-1,FALSE),"")</f>
        <v>0</v>
      </c>
      <c r="O199" s="36">
        <f>IFERROR(VLOOKUP($B199,[3]평가!$B:$Z,MATCH(LEFT(O$2,2),[3]평가!$7:$7,0)-1,FALSE),"")</f>
        <v>68</v>
      </c>
      <c r="P199" s="39">
        <f>IFERROR(VLOOKUP($B199,[3]평가!$B:$Z,MATCH(LEFT(P$2,2),[3]평가!$7:$7,0)-1,FALSE),"")</f>
        <v>185</v>
      </c>
      <c r="Q199" s="33">
        <f>IFERROR(VLOOKUP($B199,[4]평가!$B:$Z,MATCH(LEFT(Q$2,2),[4]평가!$7:$7,0)-1,FALSE),"")</f>
        <v>0</v>
      </c>
      <c r="R199" s="36">
        <f>IFERROR(VLOOKUP($B199,[4]평가!$B:$Z,MATCH(LEFT(R$2,2),[4]평가!$7:$7,0)-1,FALSE),"")</f>
        <v>65</v>
      </c>
      <c r="S199" s="39">
        <f>IFERROR(VLOOKUP($B199,[4]평가!$B:$Z,MATCH(LEFT(S$2,2),[4]평가!$7:$7,0)-1,FALSE),"")</f>
        <v>172</v>
      </c>
      <c r="T199" s="33">
        <f>IFERROR(VLOOKUP($B199,[5]평가!$B:$Z,MATCH(LEFT(T$2,2),[5]평가!$7:$7,0)-1,FALSE),"")</f>
        <v>0</v>
      </c>
      <c r="U199" s="36">
        <f>IFERROR(VLOOKUP($B199,[5]평가!$B:$Z,MATCH(LEFT(U$2,2),[5]평가!$7:$7,0)-1,FALSE),"")</f>
        <v>68</v>
      </c>
      <c r="V199" s="39">
        <f>IFERROR(VLOOKUP($B199,[5]평가!$B:$Z,MATCH(LEFT(V$2,2),[5]평가!$7:$7,0)-1,FALSE),"")</f>
        <v>173</v>
      </c>
      <c r="W199" s="33">
        <f>IFERROR(VLOOKUP($B199,대상!$B:$AD,MATCH(W$2,대상!$1:$1,0)-1,FALSE),"")</f>
        <v>0</v>
      </c>
      <c r="X199" s="20">
        <f>IF(ISBLANK(B199),"",T$1-COUNTIF(H199:V199,"회피"))</f>
        <v>5</v>
      </c>
      <c r="Y199" s="21">
        <f>IF($T$1=X199,(SUM(I199,L199,O199,R199,U199)-MIN(I199,L199,O199,R199,U199)-MAX(I199,L199,O199,R199,U199))/($T$1-2),SUM(I199,L199,O199,R199,U199/X199))</f>
        <v>66.333333333333329</v>
      </c>
      <c r="Z199" s="40">
        <f>IFERROR(VLOOKUP($B199,대상!$B:$AD,MATCH(Z$2,대상!$1:$1,0)-1,FALSE),0)</f>
        <v>0</v>
      </c>
      <c r="AA199" s="41">
        <f>IFERROR(IF(W199="면제","100"+Z199,Y199+Z199),"")</f>
        <v>66.333333333333329</v>
      </c>
      <c r="AB199" s="35" t="str">
        <f>IF(OR(W199="면제",N(Y199)=0),"",IF(AA199&lt;60,"과락",""))</f>
        <v/>
      </c>
      <c r="AC199" s="54">
        <f>IF(N(AA199)=0,"",RANK(AA199,AA$3:AA$202))</f>
        <v>197</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①유사경쟁서비스와의 차별화 요소를 지속발굴하고 초기고객확보 및 초기시장 진입위한 마케팅전략 구체화 요망함 _x000D_②외국인을 활용한 체험단 중개 아이디어가 좋고 초기 시장진입은 가능해 보이나 기존 거대 체험단 플레이어들 대비 진입장벽을 구축할 수 있는 방안은 지속 고민이 필요해 보임 _x000D_③아이템의 개발 배경과 목표 시장이 명확하게 설정되어 사업의 전반적인 방향성은 
적정하게 판단됨. 다만, 유사한 성격의 서비스를 제공하는 경쟁자들이 이미 다수 존재하므로, 경쟁 제품과 차별화되는 독보적인 경쟁 우위 확보가 필요함. 특히, 콘텐츠 진정성 및 '바이럴 품질' 리스크, 법적·제도적 리스크 등이 숙제일 것 같음. _x000D_④외국인 인플루언서와 동네 가게를 연결하는 체험단 중개 플랫폼 기획단계이며 특화부분, 기술력 입증 평가하기 위한 경쟁자분석과 벤치마킹이 부족하며 수익에 대한 구체적 보완이 필요함, 인플루언서의 요구사항에 대한 검증이 필요함 _x000D_⑤창업 아이템과 관련한 개발 배경과 목적은 구체적으로 기술되어 있으나 다양한 경쟁사 분석이 이루어지 않아 기술우위를 파악하기가 다소 부족해 보임.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27</v>
      </c>
      <c r="B200" s="2">
        <v>20415363</v>
      </c>
      <c r="C200" s="38" t="str">
        <f>IFERROR(VLOOKUP($B200,대상!$B:$AC,MATCH(C$2,대상!$1:$1,0)-1,FALSE),"")</f>
        <v>지역기반</v>
      </c>
      <c r="D200" s="38" t="str">
        <f>IFERROR(VLOOKUP($B200,대상!$B:$AC,MATCH(D$2,대상!$1:$1,0)-1,FALSE),"")</f>
        <v>임규리</v>
      </c>
      <c r="E200" s="36" t="str">
        <f>IFERROR(VLOOKUP($B200,대상!$B:$AC,MATCH(E$2,대상!$1:$1,0)-1,FALSE),"")</f>
        <v>정보ㆍ통신3</v>
      </c>
      <c r="F200" s="38" t="str">
        <f>IFERROR(VLOOKUP($B200,대상!$B:$AC,MATCH(F$2,대상!$1:$1,0)-1,FALSE),"")</f>
        <v>AI 체형 분석 기반 핏 예측 및 가상 시착 기능이 적용된 패션 커머스 플랫폼</v>
      </c>
      <c r="G200" s="38" t="str">
        <f>IFERROR(VLOOKUP($B200,대상!$B:$AC,MATCH(G$2,대상!$1:$1,0)-1,FALSE),"")</f>
        <v/>
      </c>
      <c r="H200" s="33">
        <f>IFERROR(VLOOKUP($B200,[1]평가!$B:$Z,MATCH(LEFT(H$2,2),[1]평가!$7:$7,0)-1,FALSE),"")</f>
        <v>0</v>
      </c>
      <c r="I200" s="36">
        <f>IFERROR(VLOOKUP($B200,[1]평가!$B:$Z,MATCH(LEFT(I$2,2),[1]평가!$7:$7,0)-1,FALSE),"")</f>
        <v>69</v>
      </c>
      <c r="J200" s="36">
        <f>IFERROR(VLOOKUP($B200,[1]평가!$B:$Z,MATCH(LEFT(J$2,2),[1]평가!$7:$7,0)-1,FALSE),"")</f>
        <v>138</v>
      </c>
      <c r="K200" s="33">
        <f>IFERROR(VLOOKUP($B200,[2]평가!$B:$Z,MATCH(LEFT(K$2,2),[2]평가!$7:$7,0)-1,FALSE),"")</f>
        <v>0</v>
      </c>
      <c r="L200" s="36">
        <f>IFERROR(VLOOKUP($B200,[2]평가!$B:$Z,MATCH(LEFT(L$2,2),[2]평가!$7:$7,0)-1,FALSE),"")</f>
        <v>63</v>
      </c>
      <c r="M200" s="39">
        <f>IFERROR(VLOOKUP($B200,[2]평가!$B:$Z,MATCH(LEFT(M$2,2),[2]평가!$7:$7,0)-1,FALSE),"")</f>
        <v>182</v>
      </c>
      <c r="N200" s="33">
        <f>IFERROR(VLOOKUP($B200,[3]평가!$B:$Z,MATCH(LEFT(N$2,2),[3]평가!$7:$7,0)-1,FALSE),"")</f>
        <v>0</v>
      </c>
      <c r="O200" s="36">
        <f>IFERROR(VLOOKUP($B200,[3]평가!$B:$Z,MATCH(LEFT(O$2,2),[3]평가!$7:$7,0)-1,FALSE),"")</f>
        <v>76</v>
      </c>
      <c r="P200" s="39">
        <f>IFERROR(VLOOKUP($B200,[3]평가!$B:$Z,MATCH(LEFT(P$2,2),[3]평가!$7:$7,0)-1,FALSE),"")</f>
        <v>133</v>
      </c>
      <c r="Q200" s="33">
        <f>IFERROR(VLOOKUP($B200,[4]평가!$B:$Z,MATCH(LEFT(Q$2,2),[4]평가!$7:$7,0)-1,FALSE),"")</f>
        <v>0</v>
      </c>
      <c r="R200" s="36">
        <f>IFERROR(VLOOKUP($B200,[4]평가!$B:$Z,MATCH(LEFT(R$2,2),[4]평가!$7:$7,0)-1,FALSE),"")</f>
        <v>61</v>
      </c>
      <c r="S200" s="39">
        <f>IFERROR(VLOOKUP($B200,[4]평가!$B:$Z,MATCH(LEFT(S$2,2),[4]평가!$7:$7,0)-1,FALSE),"")</f>
        <v>191</v>
      </c>
      <c r="T200" s="33">
        <f>IFERROR(VLOOKUP($B200,[5]평가!$B:$Z,MATCH(LEFT(T$2,2),[5]평가!$7:$7,0)-1,FALSE),"")</f>
        <v>0</v>
      </c>
      <c r="U200" s="36">
        <f>IFERROR(VLOOKUP($B200,[5]평가!$B:$Z,MATCH(LEFT(U$2,2),[5]평가!$7:$7,0)-1,FALSE),"")</f>
        <v>65</v>
      </c>
      <c r="V200" s="39">
        <f>IFERROR(VLOOKUP($B200,[5]평가!$B:$Z,MATCH(LEFT(V$2,2),[5]평가!$7:$7,0)-1,FALSE),"")</f>
        <v>193</v>
      </c>
      <c r="W200" s="33">
        <f>IFERROR(VLOOKUP($B200,대상!$B:$AD,MATCH(W$2,대상!$1:$1,0)-1,FALSE),"")</f>
        <v>0</v>
      </c>
      <c r="X200" s="20">
        <f>IF(ISBLANK(B200),"",T$1-COUNTIF(H200:V200,"회피"))</f>
        <v>5</v>
      </c>
      <c r="Y200" s="21">
        <f>IF($T$1=X200,(SUM(I200,L200,O200,R200,U200)-MIN(I200,L200,O200,R200,U200)-MAX(I200,L200,O200,R200,U200))/($T$1-2),SUM(I200,L200,O200,R200,U200/X200))</f>
        <v>65.666666666666671</v>
      </c>
      <c r="Z200" s="40">
        <f>IFERROR(VLOOKUP($B200,대상!$B:$AD,MATCH(Z$2,대상!$1:$1,0)-1,FALSE),0)</f>
        <v>0</v>
      </c>
      <c r="AA200" s="41">
        <f>IFERROR(IF(W200="면제","100"+Z200,Y200+Z200),"")</f>
        <v>65.666666666666671</v>
      </c>
      <c r="AB200" s="35" t="str">
        <f>IF(OR(W200="면제",N(Y200)=0),"",IF(AA200&lt;60,"과락",""))</f>
        <v/>
      </c>
      <c r="AC200" s="54">
        <f>IF(N(AA200)=0,"",RANK(AA200,AA$3:AA$202))</f>
        <v>198</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①기존 시장에 존재하는 유사 서비스와의 기술성 분석을 통한 차별화 서비스 방안을 구체화하여 추진 바람. _x000D_②실측 자료 기반의 커머스 연결 등의 아이디어는 좋으나 이러한 부분을 실현하는 기술적인 실현 방햔과 개발 방법, 서비스 제공 및 수익창출 방안이 보다 구체적일 필요가 있으며 정량적 성과 지표 제시도 필요해 보임 _x000D_③아이템의 개발 배경과 목표 시장이 명확하게 설정되어 사업의 전반적인 방향성은 적정하게 판단됨. 다만, 유사한 성격의 커뮤니티와 플랫폼이 이미 다수 존재하므로, 기존 서비스와 차별화되는 독보적인 경쟁 우위 확보가 필요함. 또한, 사업의 완성도를 높이기 위한 외부 자원 및 네트워크 활용 계획이 구체적이지 않아 실제 실행력 측면에서의 보완이 시급함. _x000D_④AI체형분석 기반 핏 예측 기획단계이며 특화부분, 기술력 입증 평가하기 위한 경쟁자분석과 벤치마킹이 필요하지만 없음, 수익에 대한 구체적 계획이 존재하지 않음, 통상적인 수수료, 광고, 분석서비스로 구성됨, 기존 구글 및 체형 분석 시스템은 대기업 위주의 개발 및 상용화 사용사례들이 다수 존재함 _x000D_⑤창업 아이템 개발 배경과 목적은 비교적 명확하게 기술되어 있으나 기술우위를 위한 경쟁사 분석과 협약 기간내 고용항출에 대한 내용은 다소 부족해 보임.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54</v>
      </c>
      <c r="B201" s="2">
        <v>20419462</v>
      </c>
      <c r="C201" s="38" t="str">
        <f>IFERROR(VLOOKUP($B201,대상!$B:$AC,MATCH(C$2,대상!$1:$1,0)-1,FALSE),"")</f>
        <v>지역기반</v>
      </c>
      <c r="D201" s="38" t="str">
        <f>IFERROR(VLOOKUP($B201,대상!$B:$AC,MATCH(D$2,대상!$1:$1,0)-1,FALSE),"")</f>
        <v>금재환</v>
      </c>
      <c r="E201" s="36" t="str">
        <f>IFERROR(VLOOKUP($B201,대상!$B:$AC,MATCH(E$2,대상!$1:$1,0)-1,FALSE),"")</f>
        <v>정보ㆍ통신3</v>
      </c>
      <c r="F201" s="38" t="str">
        <f>IFERROR(VLOOKUP($B201,대상!$B:$AC,MATCH(F$2,대상!$1:$1,0)-1,FALSE),"")</f>
        <v>누루구루: AI 응용 기반 차·다구 경험 서비스플랫폼형 커머스</v>
      </c>
      <c r="G201" s="38" t="str">
        <f>IFERROR(VLOOKUP($B201,대상!$B:$AC,MATCH(G$2,대상!$1:$1,0)-1,FALSE),"")</f>
        <v/>
      </c>
      <c r="H201" s="33">
        <f>IFERROR(VLOOKUP($B201,[1]평가!$B:$Z,MATCH(LEFT(H$2,2),[1]평가!$7:$7,0)-1,FALSE),"")</f>
        <v>0</v>
      </c>
      <c r="I201" s="36">
        <f>IFERROR(VLOOKUP($B201,[1]평가!$B:$Z,MATCH(LEFT(I$2,2),[1]평가!$7:$7,0)-1,FALSE),"")</f>
        <v>64</v>
      </c>
      <c r="J201" s="36">
        <f>IFERROR(VLOOKUP($B201,[1]평가!$B:$Z,MATCH(LEFT(J$2,2),[1]평가!$7:$7,0)-1,FALSE),"")</f>
        <v>193</v>
      </c>
      <c r="K201" s="33">
        <f>IFERROR(VLOOKUP($B201,[2]평가!$B:$Z,MATCH(LEFT(K$2,2),[2]평가!$7:$7,0)-1,FALSE),"")</f>
        <v>0</v>
      </c>
      <c r="L201" s="36">
        <f>IFERROR(VLOOKUP($B201,[2]평가!$B:$Z,MATCH(LEFT(L$2,2),[2]평가!$7:$7,0)-1,FALSE),"")</f>
        <v>61</v>
      </c>
      <c r="M201" s="39">
        <f>IFERROR(VLOOKUP($B201,[2]평가!$B:$Z,MATCH(LEFT(M$2,2),[2]평가!$7:$7,0)-1,FALSE),"")</f>
        <v>189</v>
      </c>
      <c r="N201" s="33">
        <f>IFERROR(VLOOKUP($B201,[3]평가!$B:$Z,MATCH(LEFT(N$2,2),[3]평가!$7:$7,0)-1,FALSE),"")</f>
        <v>0</v>
      </c>
      <c r="O201" s="36">
        <f>IFERROR(VLOOKUP($B201,[3]평가!$B:$Z,MATCH(LEFT(O$2,2),[3]평가!$7:$7,0)-1,FALSE),"")</f>
        <v>67</v>
      </c>
      <c r="P201" s="39">
        <f>IFERROR(VLOOKUP($B201,[3]평가!$B:$Z,MATCH(LEFT(P$2,2),[3]평가!$7:$7,0)-1,FALSE),"")</f>
        <v>195</v>
      </c>
      <c r="Q201" s="33">
        <f>IFERROR(VLOOKUP($B201,[4]평가!$B:$Z,MATCH(LEFT(Q$2,2),[4]평가!$7:$7,0)-1,FALSE),"")</f>
        <v>0</v>
      </c>
      <c r="R201" s="36">
        <f>IFERROR(VLOOKUP($B201,[4]평가!$B:$Z,MATCH(LEFT(R$2,2),[4]평가!$7:$7,0)-1,FALSE),"")</f>
        <v>60</v>
      </c>
      <c r="S201" s="39">
        <f>IFERROR(VLOOKUP($B201,[4]평가!$B:$Z,MATCH(LEFT(S$2,2),[4]평가!$7:$7,0)-1,FALSE),"")</f>
        <v>193</v>
      </c>
      <c r="T201" s="33">
        <f>IFERROR(VLOOKUP($B201,[5]평가!$B:$Z,MATCH(LEFT(T$2,2),[5]평가!$7:$7,0)-1,FALSE),"")</f>
        <v>0</v>
      </c>
      <c r="U201" s="36">
        <f>IFERROR(VLOOKUP($B201,[5]평가!$B:$Z,MATCH(LEFT(U$2,2),[5]평가!$7:$7,0)-1,FALSE),"")</f>
        <v>65</v>
      </c>
      <c r="V201" s="39">
        <f>IFERROR(VLOOKUP($B201,[5]평가!$B:$Z,MATCH(LEFT(V$2,2),[5]평가!$7:$7,0)-1,FALSE),"")</f>
        <v>193</v>
      </c>
      <c r="W201" s="33">
        <f>IFERROR(VLOOKUP($B201,대상!$B:$AD,MATCH(W$2,대상!$1:$1,0)-1,FALSE),"")</f>
        <v>0</v>
      </c>
      <c r="X201" s="20">
        <f>IF(ISBLANK(B201),"",T$1-COUNTIF(H201:V201,"회피"))</f>
        <v>5</v>
      </c>
      <c r="Y201" s="21">
        <f>IF($T$1=X201,(SUM(I201,L201,O201,R201,U201)-MIN(I201,L201,O201,R201,U201)-MAX(I201,L201,O201,R201,U201))/($T$1-2),SUM(I201,L201,O201,R201,U201/X201))</f>
        <v>63.333333333333336</v>
      </c>
      <c r="Z201" s="40">
        <f>IFERROR(VLOOKUP($B201,대상!$B:$AD,MATCH(Z$2,대상!$1:$1,0)-1,FALSE),0)</f>
        <v>0</v>
      </c>
      <c r="AA201" s="41">
        <f>IFERROR(IF(W201="면제","100"+Z201,Y201+Z201),"")</f>
        <v>63.333333333333336</v>
      </c>
      <c r="AB201" s="35" t="str">
        <f>IF(OR(W201="면제",N(Y201)=0),"",IF(AA201&lt;60,"과락",""))</f>
        <v/>
      </c>
      <c r="AC201" s="54">
        <f>IF(N(AA201)=0,"",RANK(AA201,AA$3:AA$202))</f>
        <v>199</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①시장의 니즈분석와 고객의 수용성변화에 따른 사업화 및 수익성 분석을 보완할 필요가 있음 _x000D_②제시된 수익모델이 다소 구체성이 없음. 연도별 매출 계획및 달성 계획에 대해 보완될 필요가 있음 _x000D_③아이템의 개발 배경과 목표 시장이 명확하게 설정되어 사업의 전반적인 방향성은 
적정하게 판단됨. 다만, 유사한 성격의 서비스를 제공하는 경쟁자들이 이미 다수 존재하므로, 경쟁 서비스와 차별화되는 독보적인 경쟁 우위 확보가 필요함. _x000D_④목표의 정확성, 단계별 목표설정, 기술의 적합성 등 준비가 미흡하며 아이디어적 구성 및 정량적 고도화가 필요함 _x000D_⑤창업 이이템의 관련된 개발 배경을 제시하고 있음. 다만 수익모델 및 차별성 제시, 대표자의 역할 등 다소구체성이 부족해 보임.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39</v>
      </c>
      <c r="B202" s="2">
        <v>20439802</v>
      </c>
      <c r="C202" s="38" t="str">
        <f>IFERROR(VLOOKUP($B202,대상!$B:$AC,MATCH(C$2,대상!$1:$1,0)-1,FALSE),"")</f>
        <v>지역기반</v>
      </c>
      <c r="D202" s="38" t="str">
        <f>IFERROR(VLOOKUP($B202,대상!$B:$AC,MATCH(D$2,대상!$1:$1,0)-1,FALSE),"")</f>
        <v>김경민</v>
      </c>
      <c r="E202" s="36" t="str">
        <f>IFERROR(VLOOKUP($B202,대상!$B:$AC,MATCH(E$2,대상!$1:$1,0)-1,FALSE),"")</f>
        <v>정보ㆍ통신3</v>
      </c>
      <c r="F202" s="38" t="str">
        <f>IFERROR(VLOOKUP($B202,대상!$B:$AC,MATCH(F$2,대상!$1:$1,0)-1,FALSE),"")</f>
        <v>“외식 창업을 대신 완성해주는 푸드 디렉팅 서비스 SOP”</v>
      </c>
      <c r="G202" s="38" t="str">
        <f>IFERROR(VLOOKUP($B202,대상!$B:$AC,MATCH(G$2,대상!$1:$1,0)-1,FALSE),"")</f>
        <v/>
      </c>
      <c r="H202" s="33" t="str">
        <f>IFERROR(VLOOKUP($B202,[1]평가!$B:$Z,MATCH(LEFT(H$2,2),[1]평가!$7:$7,0)-1,FALSE),"")</f>
        <v>요건탈락</v>
      </c>
      <c r="I202" s="36" t="str">
        <f>IFERROR(VLOOKUP($B202,[1]평가!$B:$Z,MATCH(LEFT(I$2,2),[1]평가!$7:$7,0)-1,FALSE),"")</f>
        <v/>
      </c>
      <c r="J202" s="36" t="str">
        <f>IFERROR(VLOOKUP($B202,[1]평가!$B:$Z,MATCH(LEFT(J$2,2),[1]평가!$7:$7,0)-1,FALSE),"")</f>
        <v/>
      </c>
      <c r="K202" s="33" t="str">
        <f>IFERROR(VLOOKUP($B202,[2]평가!$B:$Z,MATCH(LEFT(K$2,2),[2]평가!$7:$7,0)-1,FALSE),"")</f>
        <v>요건탈락</v>
      </c>
      <c r="L202" s="36" t="str">
        <f>IFERROR(VLOOKUP($B202,[2]평가!$B:$Z,MATCH(LEFT(L$2,2),[2]평가!$7:$7,0)-1,FALSE),"")</f>
        <v/>
      </c>
      <c r="M202" s="39" t="str">
        <f>IFERROR(VLOOKUP($B202,[2]평가!$B:$Z,MATCH(LEFT(M$2,2),[2]평가!$7:$7,0)-1,FALSE),"")</f>
        <v/>
      </c>
      <c r="N202" s="33" t="str">
        <f>IFERROR(VLOOKUP($B202,[3]평가!$B:$Z,MATCH(LEFT(N$2,2),[3]평가!$7:$7,0)-1,FALSE),"")</f>
        <v>요건탈락</v>
      </c>
      <c r="O202" s="36" t="str">
        <f>IFERROR(VLOOKUP($B202,[3]평가!$B:$Z,MATCH(LEFT(O$2,2),[3]평가!$7:$7,0)-1,FALSE),"")</f>
        <v/>
      </c>
      <c r="P202" s="39" t="str">
        <f>IFERROR(VLOOKUP($B202,[3]평가!$B:$Z,MATCH(LEFT(P$2,2),[3]평가!$7:$7,0)-1,FALSE),"")</f>
        <v/>
      </c>
      <c r="Q202" s="33" t="str">
        <f>IFERROR(VLOOKUP($B202,[4]평가!$B:$Z,MATCH(LEFT(Q$2,2),[4]평가!$7:$7,0)-1,FALSE),"")</f>
        <v>요건탈락</v>
      </c>
      <c r="R202" s="36" t="str">
        <f>IFERROR(VLOOKUP($B202,[4]평가!$B:$Z,MATCH(LEFT(R$2,2),[4]평가!$7:$7,0)-1,FALSE),"")</f>
        <v/>
      </c>
      <c r="S202" s="39" t="str">
        <f>IFERROR(VLOOKUP($B202,[4]평가!$B:$Z,MATCH(LEFT(S$2,2),[4]평가!$7:$7,0)-1,FALSE),"")</f>
        <v/>
      </c>
      <c r="T202" s="33" t="str">
        <f>IFERROR(VLOOKUP($B202,[5]평가!$B:$Z,MATCH(LEFT(T$2,2),[5]평가!$7:$7,0)-1,FALSE),"")</f>
        <v>요건탈락</v>
      </c>
      <c r="U202" s="36" t="str">
        <f>IFERROR(VLOOKUP($B202,[5]평가!$B:$Z,MATCH(LEFT(U$2,2),[5]평가!$7:$7,0)-1,FALSE),"")</f>
        <v/>
      </c>
      <c r="V202" s="39" t="str">
        <f>IFERROR(VLOOKUP($B202,[5]평가!$B:$Z,MATCH(LEFT(V$2,2),[5]평가!$7:$7,0)-1,FALSE),"")</f>
        <v/>
      </c>
      <c r="W202" s="33" t="str">
        <f>IFERROR(VLOOKUP($B202,대상!$B:$AD,MATCH(W$2,대상!$1:$1,0)-1,FALSE),"")</f>
        <v>요건탈락</v>
      </c>
      <c r="X202" s="20">
        <f>IF(ISBLANK(B202),"",T$1-COUNTIF(H202:V202,"회피"))</f>
        <v>5</v>
      </c>
      <c r="Y202" s="21">
        <f>IF($T$1=X202,(SUM(I202,L202,O202,R202,U202)-MIN(I202,L202,O202,R202,U202)-MAX(I202,L202,O202,R202,U202))/($T$1-2),SUM(I202,L202,O202,R202,U202/X202))</f>
        <v>0</v>
      </c>
      <c r="Z202" s="40">
        <f>IFERROR(VLOOKUP($B202,대상!$B:$AD,MATCH(Z$2,대상!$1:$1,0)-1,FALSE),0)</f>
        <v>0</v>
      </c>
      <c r="AA202" s="41">
        <f>IFERROR(IF(W202="면제","100"+Z202,Y202+Z202),"")</f>
        <v>0</v>
      </c>
      <c r="AB202" s="35" t="str">
        <f>IF(OR(W202="면제",N(Y202)=0),"",IF(AA202&lt;60,"과락",""))</f>
        <v/>
      </c>
      <c r="AC202" s="54" t="str">
        <f>IF(N(AA202)=0,"",RANK(AA202,AA$3:AA$202))</f>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0_x000D_0_x000D_0_x000D_0_x000D_0</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175</v>
      </c>
      <c r="B203" s="2">
        <v>20415420</v>
      </c>
      <c r="C203" s="38" t="str">
        <f>IFERROR(VLOOKUP($B203,대상!$B:$AC,MATCH(C$2,대상!$1:$1,0)-1,FALSE),"")</f>
        <v>지역기반</v>
      </c>
      <c r="D203" s="38" t="str">
        <f>IFERROR(VLOOKUP($B203,대상!$B:$AC,MATCH(D$2,대상!$1:$1,0)-1,FALSE),"")</f>
        <v>안은진</v>
      </c>
      <c r="E203" s="36" t="str">
        <f>IFERROR(VLOOKUP($B203,대상!$B:$AC,MATCH(E$2,대상!$1:$1,0)-1,FALSE),"")</f>
        <v>정보ㆍ통신3</v>
      </c>
      <c r="F203" s="38" t="str">
        <f>IFERROR(VLOOKUP($B203,대상!$B:$AC,MATCH(F$2,대상!$1:$1,0)-1,FALSE),"")</f>
        <v>1인창업</v>
      </c>
      <c r="G203" s="38" t="str">
        <f>IFERROR(VLOOKUP($B203,대상!$B:$AC,MATCH(G$2,대상!$1:$1,0)-1,FALSE),"")</f>
        <v/>
      </c>
      <c r="H203" s="33" t="str">
        <f>IFERROR(VLOOKUP($B203,[1]평가!$B:$Z,MATCH(LEFT(H$2,2),[1]평가!$7:$7,0)-1,FALSE),"")</f>
        <v>요건탈락</v>
      </c>
      <c r="I203" s="36" t="str">
        <f>IFERROR(VLOOKUP($B203,[1]평가!$B:$Z,MATCH(LEFT(I$2,2),[1]평가!$7:$7,0)-1,FALSE),"")</f>
        <v/>
      </c>
      <c r="J203" s="36" t="str">
        <f>IFERROR(VLOOKUP($B203,[1]평가!$B:$Z,MATCH(LEFT(J$2,2),[1]평가!$7:$7,0)-1,FALSE),"")</f>
        <v/>
      </c>
      <c r="K203" s="33" t="str">
        <f>IFERROR(VLOOKUP($B203,[2]평가!$B:$Z,MATCH(LEFT(K$2,2),[2]평가!$7:$7,0)-1,FALSE),"")</f>
        <v>요건탈락</v>
      </c>
      <c r="L203" s="36" t="str">
        <f>IFERROR(VLOOKUP($B203,[2]평가!$B:$Z,MATCH(LEFT(L$2,2),[2]평가!$7:$7,0)-1,FALSE),"")</f>
        <v/>
      </c>
      <c r="M203" s="39" t="str">
        <f>IFERROR(VLOOKUP($B203,[2]평가!$B:$Z,MATCH(LEFT(M$2,2),[2]평가!$7:$7,0)-1,FALSE),"")</f>
        <v/>
      </c>
      <c r="N203" s="33" t="str">
        <f>IFERROR(VLOOKUP($B203,[3]평가!$B:$Z,MATCH(LEFT(N$2,2),[3]평가!$7:$7,0)-1,FALSE),"")</f>
        <v>요건탈락</v>
      </c>
      <c r="O203" s="36" t="str">
        <f>IFERROR(VLOOKUP($B203,[3]평가!$B:$Z,MATCH(LEFT(O$2,2),[3]평가!$7:$7,0)-1,FALSE),"")</f>
        <v/>
      </c>
      <c r="P203" s="39" t="str">
        <f>IFERROR(VLOOKUP($B203,[3]평가!$B:$Z,MATCH(LEFT(P$2,2),[3]평가!$7:$7,0)-1,FALSE),"")</f>
        <v/>
      </c>
      <c r="Q203" s="33" t="str">
        <f>IFERROR(VLOOKUP($B203,[4]평가!$B:$Z,MATCH(LEFT(Q$2,2),[4]평가!$7:$7,0)-1,FALSE),"")</f>
        <v>요건탈락</v>
      </c>
      <c r="R203" s="36" t="str">
        <f>IFERROR(VLOOKUP($B203,[4]평가!$B:$Z,MATCH(LEFT(R$2,2),[4]평가!$7:$7,0)-1,FALSE),"")</f>
        <v/>
      </c>
      <c r="S203" s="39" t="str">
        <f>IFERROR(VLOOKUP($B203,[4]평가!$B:$Z,MATCH(LEFT(S$2,2),[4]평가!$7:$7,0)-1,FALSE),"")</f>
        <v/>
      </c>
      <c r="T203" s="33" t="str">
        <f>IFERROR(VLOOKUP($B203,[5]평가!$B:$Z,MATCH(LEFT(T$2,2),[5]평가!$7:$7,0)-1,FALSE),"")</f>
        <v>요건탈락</v>
      </c>
      <c r="U203" s="36" t="str">
        <f>IFERROR(VLOOKUP($B203,[5]평가!$B:$Z,MATCH(LEFT(U$2,2),[5]평가!$7:$7,0)-1,FALSE),"")</f>
        <v/>
      </c>
      <c r="V203" s="39" t="str">
        <f>IFERROR(VLOOKUP($B203,[5]평가!$B:$Z,MATCH(LEFT(V$2,2),[5]평가!$7:$7,0)-1,FALSE),"")</f>
        <v/>
      </c>
      <c r="W203" s="33" t="str">
        <f>IFERROR(VLOOKUP($B203,대상!$B:$AD,MATCH(W$2,대상!$1:$1,0)-1,FALSE),"")</f>
        <v>요건탈락</v>
      </c>
      <c r="X203" s="20">
        <f>IF(ISBLANK(B203),"",T$1-COUNTIF(H203:V203,"회피"))</f>
        <v>5</v>
      </c>
      <c r="Y203" s="21">
        <f>IF($T$1=X203,(SUM(I203,L203,O203,R203,U203)-MIN(I203,L203,O203,R203,U203)-MAX(I203,L203,O203,R203,U203))/($T$1-2),SUM(I203,L203,O203,R203,U203/X203))</f>
        <v>0</v>
      </c>
      <c r="Z203" s="40">
        <f>IFERROR(VLOOKUP($B203,대상!$B:$AD,MATCH(Z$2,대상!$1:$1,0)-1,FALSE),0)</f>
        <v>0</v>
      </c>
      <c r="AA203" s="41">
        <f>IFERROR(IF(W203="면제","100"+Z203,Y203+Z203),"")</f>
        <v>0</v>
      </c>
      <c r="AB203" s="35" t="str">
        <f>IF(OR(W203="면제",N(Y203)=0),"",IF(AA203&lt;60,"과락",""))</f>
        <v/>
      </c>
      <c r="AC203" s="54" t="str">
        <f>IF(N(AA203)=0,"",RANK(AA203,AA$3:AA$202))</f>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0_x000D_0_x000D_0_x000D_0_x000D_0</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xr:uid="{00000000-0009-0000-0000-000001000000}">
    <sortState xmlns:xlrd2="http://schemas.microsoft.com/office/spreadsheetml/2017/richdata2" ref="A3:AH219">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E10" sqref="E10"/>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20423304</v>
      </c>
      <c r="B2" s="4">
        <f>IFERROR(VLOOKUP($A2,집계!$B:$AD,MATCH(B$1,집계!$2:$2,0)-1,FALSE),"")</f>
        <v>138</v>
      </c>
      <c r="C2" s="4" t="str">
        <f>IFERROR(VLOOKUP($A2,집계!$B:$AD,MATCH(C$1,집계!$2:$2,0)-1,FALSE),"")</f>
        <v>강희준</v>
      </c>
      <c r="D2" s="4">
        <f>IFERROR(VLOOKUP($A2,집계!$B:$AD,MATCH(D$1,집계!$2:$2,0)-1,FALSE),"")</f>
        <v>20423304</v>
      </c>
      <c r="E2" s="4" t="str">
        <f>IFERROR(VLOOKUP($A2,집계!$B:$AD,MATCH(E$1,집계!$2:$2,0)-1,FALSE),"")</f>
        <v>[AI 스타일 복제] 기술이 적용된 영상 전문가를 위한  ‘IP자산화’ 및 편집 자동화 엔진</v>
      </c>
      <c r="F2" s="31">
        <f>IFERROR(VLOOKUP($A2,대상!$B:$AD,MATCH(F$1,대상!$1:$1,0)-1,FALSE),"")</f>
        <v>0</v>
      </c>
      <c r="G2" s="3">
        <f>IFERROR(VLOOKUP($A2,집계!$B:$AD,MATCH(G$1,집계!$2:$2,0)-1,FALSE),"")</f>
        <v>5</v>
      </c>
      <c r="H2" s="3">
        <f>IFERROR(VLOOKUP($A2,집계!$B:$AD,MATCH(H$1,집계!$2:$2,0)-1,FALSE),"")</f>
        <v>67</v>
      </c>
      <c r="I2" s="3">
        <f>IFERROR(VLOOKUP($A2,집계!$B:$AD,MATCH(I$1,집계!$2:$2,0)-1,FALSE),"")</f>
        <v>72</v>
      </c>
      <c r="J2" s="3">
        <f>IFERROR(VLOOKUP($A2,집계!$B:$AD,MATCH(J$1,집계!$2:$2,0)-1,FALSE),"")</f>
        <v>69</v>
      </c>
      <c r="K2" s="3">
        <f>IFERROR(VLOOKUP($A2,집계!$B:$AD,MATCH(K$1,집계!$2:$2,0)-1,FALSE),"")</f>
        <v>84</v>
      </c>
      <c r="L2" s="3">
        <f>IFERROR(VLOOKUP($A2,집계!$B:$AD,MATCH(L$1,집계!$2:$2,0)-1,FALSE),"")</f>
        <v>71</v>
      </c>
      <c r="M2" s="16">
        <f>IFERROR(VLOOKUP($A2,집계!$B:$AD,MATCH(M$1,집계!$2:$2,0)-1,FALSE),"")</f>
        <v>70.666666666666671</v>
      </c>
      <c r="N2" s="16">
        <f>IFERROR(VLOOKUP($A2,집계!$B:$AD,MATCH(N$1,집계!$2:$2,0)-1,FALSE),"")</f>
        <v>2</v>
      </c>
      <c r="O2" s="16">
        <f>IFERROR(VLOOKUP($A2,집계!$B:$AD,MATCH(O$1,집계!$2:$2,0)-1,FALSE),"")</f>
        <v>72.666666666666671</v>
      </c>
      <c r="P2" s="31" t="str">
        <f>IFERROR(VLOOKUP($A2,집계!$B:$AD,MATCH(P$1,집계!$2:$2,0)-1,FALSE),"")</f>
        <v/>
      </c>
    </row>
    <row r="3" spans="1:16" ht="17.100000000000001" customHeight="1" x14ac:dyDescent="0.35">
      <c r="A3" s="2">
        <v>20430731</v>
      </c>
      <c r="B3" s="4">
        <f>IFERROR(VLOOKUP($A3,집계!$B:$AD,MATCH(B$1,집계!$2:$2,0)-1,FALSE),"")</f>
        <v>163</v>
      </c>
      <c r="C3" s="4" t="str">
        <f>IFERROR(VLOOKUP($A3,집계!$B:$AD,MATCH(C$1,집계!$2:$2,0)-1,FALSE),"")</f>
        <v>강동호</v>
      </c>
      <c r="D3" s="4">
        <f>IFERROR(VLOOKUP($A3,집계!$B:$AD,MATCH(D$1,집계!$2:$2,0)-1,FALSE),"")</f>
        <v>20430731</v>
      </c>
      <c r="E3" s="4" t="str">
        <f>IFERROR(VLOOKUP($A3,집계!$B:$AD,MATCH(E$1,집계!$2:$2,0)-1,FALSE),"")</f>
        <v>AI 지원 남성 외모 진단·개인화 관리 솔루션</v>
      </c>
      <c r="F3" s="31">
        <f>IFERROR(VLOOKUP($A3,대상!$B:$AD,MATCH(F$1,대상!$1:$1,0)-1,FALSE),"")</f>
        <v>0</v>
      </c>
      <c r="G3" s="3">
        <f>IFERROR(VLOOKUP($A3,집계!$B:$AD,MATCH(G$1,집계!$2:$2,0)-1,FALSE),"")</f>
        <v>5</v>
      </c>
      <c r="H3" s="3">
        <f>IFERROR(VLOOKUP($A3,집계!$B:$AD,MATCH(H$1,집계!$2:$2,0)-1,FALSE),"")</f>
        <v>68</v>
      </c>
      <c r="I3" s="3">
        <f>IFERROR(VLOOKUP($A3,집계!$B:$AD,MATCH(I$1,집계!$2:$2,0)-1,FALSE),"")</f>
        <v>65</v>
      </c>
      <c r="J3" s="3">
        <f>IFERROR(VLOOKUP($A3,집계!$B:$AD,MATCH(J$1,집계!$2:$2,0)-1,FALSE),"")</f>
        <v>69</v>
      </c>
      <c r="K3" s="3">
        <f>IFERROR(VLOOKUP($A3,집계!$B:$AD,MATCH(K$1,집계!$2:$2,0)-1,FALSE),"")</f>
        <v>85</v>
      </c>
      <c r="L3" s="3">
        <f>IFERROR(VLOOKUP($A3,집계!$B:$AD,MATCH(L$1,집계!$2:$2,0)-1,FALSE),"")</f>
        <v>76</v>
      </c>
      <c r="M3" s="16">
        <f>IFERROR(VLOOKUP($A3,집계!$B:$AD,MATCH(M$1,집계!$2:$2,0)-1,FALSE),"")</f>
        <v>71</v>
      </c>
      <c r="N3" s="16">
        <f>IFERROR(VLOOKUP($A3,집계!$B:$AD,MATCH(N$1,집계!$2:$2,0)-1,FALSE),"")</f>
        <v>0</v>
      </c>
      <c r="O3" s="16">
        <f>IFERROR(VLOOKUP($A3,집계!$B:$AD,MATCH(O$1,집계!$2:$2,0)-1,FALSE),"")</f>
        <v>71</v>
      </c>
      <c r="P3" s="31" t="str">
        <f>IFERROR(VLOOKUP($A3,집계!$B:$AD,MATCH(P$1,집계!$2:$2,0)-1,FALSE),"")</f>
        <v/>
      </c>
    </row>
    <row r="4" spans="1:16" ht="17.100000000000001" customHeight="1" x14ac:dyDescent="0.35">
      <c r="A4" s="2">
        <v>20421554</v>
      </c>
      <c r="B4" s="4">
        <f>IFERROR(VLOOKUP($A4,집계!$B:$AD,MATCH(B$1,집계!$2:$2,0)-1,FALSE),"")</f>
        <v>126</v>
      </c>
      <c r="C4" s="4" t="str">
        <f>IFERROR(VLOOKUP($A4,집계!$B:$AD,MATCH(C$1,집계!$2:$2,0)-1,FALSE),"")</f>
        <v>이수미</v>
      </c>
      <c r="D4" s="4">
        <f>IFERROR(VLOOKUP($A4,집계!$B:$AD,MATCH(D$1,집계!$2:$2,0)-1,FALSE),"")</f>
        <v>20421554</v>
      </c>
      <c r="E4" s="4" t="str">
        <f>IFERROR(VLOOKUP($A4,집계!$B:$AD,MATCH(E$1,집계!$2:$2,0)-1,FALSE),"")</f>
        <v>굿거리, 자진모리, 휘모리 등 한국 장단을 반영한 MusicGen 파인튜닝 AI 기술이 적용된 글로벌 크리에이터 맞춤형 저작권 프리 국악 사운드 생성 플랫폼, K-Gugak Beat</v>
      </c>
      <c r="F4" s="31">
        <f>IFERROR(VLOOKUP($A4,대상!$B:$AD,MATCH(F$1,대상!$1:$1,0)-1,FALSE),"")</f>
        <v>0</v>
      </c>
      <c r="G4" s="3">
        <f>IFERROR(VLOOKUP($A4,집계!$B:$AD,MATCH(G$1,집계!$2:$2,0)-1,FALSE),"")</f>
        <v>5</v>
      </c>
      <c r="H4" s="3">
        <f>IFERROR(VLOOKUP($A4,집계!$B:$AD,MATCH(H$1,집계!$2:$2,0)-1,FALSE),"")</f>
        <v>75</v>
      </c>
      <c r="I4" s="3">
        <f>IFERROR(VLOOKUP($A4,집계!$B:$AD,MATCH(I$1,집계!$2:$2,0)-1,FALSE),"")</f>
        <v>67</v>
      </c>
      <c r="J4" s="3">
        <f>IFERROR(VLOOKUP($A4,집계!$B:$AD,MATCH(J$1,집계!$2:$2,0)-1,FALSE),"")</f>
        <v>69</v>
      </c>
      <c r="K4" s="3">
        <f>IFERROR(VLOOKUP($A4,집계!$B:$AD,MATCH(K$1,집계!$2:$2,0)-1,FALSE),"")</f>
        <v>80</v>
      </c>
      <c r="L4" s="3">
        <f>IFERROR(VLOOKUP($A4,집계!$B:$AD,MATCH(L$1,집계!$2:$2,0)-1,FALSE),"")</f>
        <v>76</v>
      </c>
      <c r="M4" s="16">
        <f>IFERROR(VLOOKUP($A4,집계!$B:$AD,MATCH(M$1,집계!$2:$2,0)-1,FALSE),"")</f>
        <v>73.333333333333329</v>
      </c>
      <c r="N4" s="16">
        <f>IFERROR(VLOOKUP($A4,집계!$B:$AD,MATCH(N$1,집계!$2:$2,0)-1,FALSE),"")</f>
        <v>0</v>
      </c>
      <c r="O4" s="16">
        <f>IFERROR(VLOOKUP($A4,집계!$B:$AD,MATCH(O$1,집계!$2:$2,0)-1,FALSE),"")</f>
        <v>73.333333333333329</v>
      </c>
      <c r="P4" s="31" t="str">
        <f>IFERROR(VLOOKUP($A4,집계!$B:$AD,MATCH(P$1,집계!$2:$2,0)-1,FALSE),"")</f>
        <v/>
      </c>
    </row>
    <row r="5" spans="1:16" ht="17.100000000000001" customHeight="1" x14ac:dyDescent="0.35">
      <c r="A5" s="2">
        <v>20415305</v>
      </c>
      <c r="B5" s="4">
        <f>IFERROR(VLOOKUP($A5,집계!$B:$AD,MATCH(B$1,집계!$2:$2,0)-1,FALSE),"")</f>
        <v>71</v>
      </c>
      <c r="C5" s="4" t="str">
        <f>IFERROR(VLOOKUP($A5,집계!$B:$AD,MATCH(C$1,집계!$2:$2,0)-1,FALSE),"")</f>
        <v>노동관</v>
      </c>
      <c r="D5" s="4">
        <f>IFERROR(VLOOKUP($A5,집계!$B:$AD,MATCH(D$1,집계!$2:$2,0)-1,FALSE),"")</f>
        <v>20415305</v>
      </c>
      <c r="E5" s="4" t="str">
        <f>IFERROR(VLOOKUP($A5,집계!$B:$AD,MATCH(E$1,집계!$2:$2,0)-1,FALSE),"")</f>
        <v>사생활 침해 없는 비식별 스켈레톤 AI 기반, 시니어 낙상 사고 ‘골든타임’ 확보 솔루션 ‘안심ON’</v>
      </c>
      <c r="F5" s="31">
        <f>IFERROR(VLOOKUP($A5,대상!$B:$AD,MATCH(F$1,대상!$1:$1,0)-1,FALSE),"")</f>
        <v>0</v>
      </c>
      <c r="G5" s="3">
        <f>IFERROR(VLOOKUP($A5,집계!$B:$AD,MATCH(G$1,집계!$2:$2,0)-1,FALSE),"")</f>
        <v>5</v>
      </c>
      <c r="H5" s="3">
        <f>IFERROR(VLOOKUP($A5,집계!$B:$AD,MATCH(H$1,집계!$2:$2,0)-1,FALSE),"")</f>
        <v>74</v>
      </c>
      <c r="I5" s="3">
        <f>IFERROR(VLOOKUP($A5,집계!$B:$AD,MATCH(I$1,집계!$2:$2,0)-1,FALSE),"")</f>
        <v>75</v>
      </c>
      <c r="J5" s="3">
        <f>IFERROR(VLOOKUP($A5,집계!$B:$AD,MATCH(J$1,집계!$2:$2,0)-1,FALSE),"")</f>
        <v>88</v>
      </c>
      <c r="K5" s="3">
        <f>IFERROR(VLOOKUP($A5,집계!$B:$AD,MATCH(K$1,집계!$2:$2,0)-1,FALSE),"")</f>
        <v>80</v>
      </c>
      <c r="L5" s="3">
        <f>IFERROR(VLOOKUP($A5,집계!$B:$AD,MATCH(L$1,집계!$2:$2,0)-1,FALSE),"")</f>
        <v>77</v>
      </c>
      <c r="M5" s="16">
        <f>IFERROR(VLOOKUP($A5,집계!$B:$AD,MATCH(M$1,집계!$2:$2,0)-1,FALSE),"")</f>
        <v>77.333333333333329</v>
      </c>
      <c r="N5" s="16">
        <f>IFERROR(VLOOKUP($A5,집계!$B:$AD,MATCH(N$1,집계!$2:$2,0)-1,FALSE),"")</f>
        <v>0</v>
      </c>
      <c r="O5" s="16">
        <f>IFERROR(VLOOKUP($A5,집계!$B:$AD,MATCH(O$1,집계!$2:$2,0)-1,FALSE),"")</f>
        <v>77.333333333333329</v>
      </c>
      <c r="P5" s="31" t="str">
        <f>IFERROR(VLOOKUP($A5,집계!$B:$AD,MATCH(P$1,집계!$2:$2,0)-1,FALSE),"")</f>
        <v/>
      </c>
    </row>
    <row r="6" spans="1:16" ht="17.100000000000001" customHeight="1" x14ac:dyDescent="0.35">
      <c r="A6" s="2">
        <v>20429585</v>
      </c>
      <c r="B6" s="4">
        <f>IFERROR(VLOOKUP($A6,집계!$B:$AD,MATCH(B$1,집계!$2:$2,0)-1,FALSE),"")</f>
        <v>71</v>
      </c>
      <c r="C6" s="4" t="str">
        <f>IFERROR(VLOOKUP($A6,집계!$B:$AD,MATCH(C$1,집계!$2:$2,0)-1,FALSE),"")</f>
        <v>서윤기</v>
      </c>
      <c r="D6" s="4">
        <f>IFERROR(VLOOKUP($A6,집계!$B:$AD,MATCH(D$1,집계!$2:$2,0)-1,FALSE),"")</f>
        <v>20429585</v>
      </c>
      <c r="E6" s="4" t="str">
        <f>IFERROR(VLOOKUP($A6,집계!$B:$AD,MATCH(E$1,집계!$2:$2,0)-1,FALSE),"")</f>
        <v>AI 기반 치매 조기 발견을 위한 인지 평가 및 의료 연계 헬스케어 플랫폼</v>
      </c>
      <c r="F6" s="31">
        <f>IFERROR(VLOOKUP($A6,대상!$B:$AD,MATCH(F$1,대상!$1:$1,0)-1,FALSE),"")</f>
        <v>0</v>
      </c>
      <c r="G6" s="3">
        <f>IFERROR(VLOOKUP($A6,집계!$B:$AD,MATCH(G$1,집계!$2:$2,0)-1,FALSE),"")</f>
        <v>5</v>
      </c>
      <c r="H6" s="3">
        <f>IFERROR(VLOOKUP($A6,집계!$B:$AD,MATCH(H$1,집계!$2:$2,0)-1,FALSE),"")</f>
        <v>74</v>
      </c>
      <c r="I6" s="3">
        <f>IFERROR(VLOOKUP($A6,집계!$B:$AD,MATCH(I$1,집계!$2:$2,0)-1,FALSE),"")</f>
        <v>67</v>
      </c>
      <c r="J6" s="3">
        <f>IFERROR(VLOOKUP($A6,집계!$B:$AD,MATCH(J$1,집계!$2:$2,0)-1,FALSE),"")</f>
        <v>87</v>
      </c>
      <c r="K6" s="3">
        <f>IFERROR(VLOOKUP($A6,집계!$B:$AD,MATCH(K$1,집계!$2:$2,0)-1,FALSE),"")</f>
        <v>84</v>
      </c>
      <c r="L6" s="3">
        <f>IFERROR(VLOOKUP($A6,집계!$B:$AD,MATCH(L$1,집계!$2:$2,0)-1,FALSE),"")</f>
        <v>74</v>
      </c>
      <c r="M6" s="16">
        <f>IFERROR(VLOOKUP($A6,집계!$B:$AD,MATCH(M$1,집계!$2:$2,0)-1,FALSE),"")</f>
        <v>77.333333333333329</v>
      </c>
      <c r="N6" s="16">
        <f>IFERROR(VLOOKUP($A6,집계!$B:$AD,MATCH(N$1,집계!$2:$2,0)-1,FALSE),"")</f>
        <v>0</v>
      </c>
      <c r="O6" s="16">
        <f>IFERROR(VLOOKUP($A6,집계!$B:$AD,MATCH(O$1,집계!$2:$2,0)-1,FALSE),"")</f>
        <v>77.333333333333329</v>
      </c>
      <c r="P6" s="31" t="str">
        <f>IFERROR(VLOOKUP($A6,집계!$B:$AD,MATCH(P$1,집계!$2:$2,0)-1,FALSE),"")</f>
        <v/>
      </c>
    </row>
    <row r="7" spans="1:16" ht="17.100000000000001" customHeight="1" x14ac:dyDescent="0.35">
      <c r="A7" s="2">
        <v>20431797</v>
      </c>
      <c r="B7" s="4">
        <f>IFERROR(VLOOKUP($A7,집계!$B:$AD,MATCH(B$1,집계!$2:$2,0)-1,FALSE),"")</f>
        <v>71</v>
      </c>
      <c r="C7" s="4" t="str">
        <f>IFERROR(VLOOKUP($A7,집계!$B:$AD,MATCH(C$1,집계!$2:$2,0)-1,FALSE),"")</f>
        <v>김재현</v>
      </c>
      <c r="D7" s="4">
        <f>IFERROR(VLOOKUP($A7,집계!$B:$AD,MATCH(D$1,집계!$2:$2,0)-1,FALSE),"")</f>
        <v>20431797</v>
      </c>
      <c r="E7" s="4" t="str">
        <f>IFERROR(VLOOKUP($A7,집계!$B:$AD,MATCH(E$1,집계!$2:$2,0)-1,FALSE),"")</f>
        <v>지워지지 않는 옷의 지문: 정품 인증 및 이력 관리 플랫폼</v>
      </c>
      <c r="F7" s="31">
        <f>IFERROR(VLOOKUP($A7,대상!$B:$AD,MATCH(F$1,대상!$1:$1,0)-1,FALSE),"")</f>
        <v>0</v>
      </c>
      <c r="G7" s="3">
        <f>IFERROR(VLOOKUP($A7,집계!$B:$AD,MATCH(G$1,집계!$2:$2,0)-1,FALSE),"")</f>
        <v>5</v>
      </c>
      <c r="H7" s="3">
        <f>IFERROR(VLOOKUP($A7,집계!$B:$AD,MATCH(H$1,집계!$2:$2,0)-1,FALSE),"")</f>
        <v>73</v>
      </c>
      <c r="I7" s="3">
        <f>IFERROR(VLOOKUP($A7,집계!$B:$AD,MATCH(I$1,집계!$2:$2,0)-1,FALSE),"")</f>
        <v>60</v>
      </c>
      <c r="J7" s="3">
        <f>IFERROR(VLOOKUP($A7,집계!$B:$AD,MATCH(J$1,집계!$2:$2,0)-1,FALSE),"")</f>
        <v>85</v>
      </c>
      <c r="K7" s="3">
        <f>IFERROR(VLOOKUP($A7,집계!$B:$AD,MATCH(K$1,집계!$2:$2,0)-1,FALSE),"")</f>
        <v>85</v>
      </c>
      <c r="L7" s="3">
        <f>IFERROR(VLOOKUP($A7,집계!$B:$AD,MATCH(L$1,집계!$2:$2,0)-1,FALSE),"")</f>
        <v>74</v>
      </c>
      <c r="M7" s="16">
        <f>IFERROR(VLOOKUP($A7,집계!$B:$AD,MATCH(M$1,집계!$2:$2,0)-1,FALSE),"")</f>
        <v>77.333333333333329</v>
      </c>
      <c r="N7" s="16">
        <f>IFERROR(VLOOKUP($A7,집계!$B:$AD,MATCH(N$1,집계!$2:$2,0)-1,FALSE),"")</f>
        <v>0</v>
      </c>
      <c r="O7" s="16">
        <f>IFERROR(VLOOKUP($A7,집계!$B:$AD,MATCH(O$1,집계!$2:$2,0)-1,FALSE),"")</f>
        <v>77.333333333333329</v>
      </c>
      <c r="P7" s="31" t="str">
        <f>IFERROR(VLOOKUP($A7,집계!$B:$AD,MATCH(P$1,집계!$2:$2,0)-1,FALSE),"")</f>
        <v/>
      </c>
    </row>
    <row r="8" spans="1:16" ht="17.100000000000001" customHeight="1" x14ac:dyDescent="0.35">
      <c r="A8" s="2">
        <v>20429927</v>
      </c>
      <c r="B8" s="4">
        <f>IFERROR(VLOOKUP($A8,집계!$B:$AD,MATCH(B$1,집계!$2:$2,0)-1,FALSE),"")</f>
        <v>177</v>
      </c>
      <c r="C8" s="4" t="str">
        <f>IFERROR(VLOOKUP($A8,집계!$B:$AD,MATCH(C$1,집계!$2:$2,0)-1,FALSE),"")</f>
        <v>최영일</v>
      </c>
      <c r="D8" s="4">
        <f>IFERROR(VLOOKUP($A8,집계!$B:$AD,MATCH(D$1,집계!$2:$2,0)-1,FALSE),"")</f>
        <v>20429927</v>
      </c>
      <c r="E8" s="4" t="str">
        <f>IFERROR(VLOOKUP($A8,집계!$B:$AD,MATCH(E$1,집계!$2:$2,0)-1,FALSE),"")</f>
        <v>개인 투자자를 위한 실시간 기업 성장성 평가 및 데이터 시각화 솔루션: 스탁랭킹</v>
      </c>
      <c r="F8" s="31">
        <f>IFERROR(VLOOKUP($A8,대상!$B:$AD,MATCH(F$1,대상!$1:$1,0)-1,FALSE),"")</f>
        <v>0</v>
      </c>
      <c r="G8" s="3">
        <f>IFERROR(VLOOKUP($A8,집계!$B:$AD,MATCH(G$1,집계!$2:$2,0)-1,FALSE),"")</f>
        <v>5</v>
      </c>
      <c r="H8" s="3">
        <f>IFERROR(VLOOKUP($A8,집계!$B:$AD,MATCH(H$1,집계!$2:$2,0)-1,FALSE),"")</f>
        <v>69</v>
      </c>
      <c r="I8" s="3">
        <f>IFERROR(VLOOKUP($A8,집계!$B:$AD,MATCH(I$1,집계!$2:$2,0)-1,FALSE),"")</f>
        <v>61</v>
      </c>
      <c r="J8" s="3">
        <f>IFERROR(VLOOKUP($A8,집계!$B:$AD,MATCH(J$1,집계!$2:$2,0)-1,FALSE),"")</f>
        <v>74</v>
      </c>
      <c r="K8" s="3">
        <f>IFERROR(VLOOKUP($A8,집계!$B:$AD,MATCH(K$1,집계!$2:$2,0)-1,FALSE),"")</f>
        <v>72</v>
      </c>
      <c r="L8" s="3">
        <f>IFERROR(VLOOKUP($A8,집계!$B:$AD,MATCH(L$1,집계!$2:$2,0)-1,FALSE),"")</f>
        <v>68</v>
      </c>
      <c r="M8" s="16">
        <f>IFERROR(VLOOKUP($A8,집계!$B:$AD,MATCH(M$1,집계!$2:$2,0)-1,FALSE),"")</f>
        <v>69.666666666666671</v>
      </c>
      <c r="N8" s="16">
        <f>IFERROR(VLOOKUP($A8,집계!$B:$AD,MATCH(N$1,집계!$2:$2,0)-1,FALSE),"")</f>
        <v>0</v>
      </c>
      <c r="O8" s="16">
        <f>IFERROR(VLOOKUP($A8,집계!$B:$AD,MATCH(O$1,집계!$2:$2,0)-1,FALSE),"")</f>
        <v>69.666666666666671</v>
      </c>
      <c r="P8" s="31" t="str">
        <f>IFERROR(VLOOKUP($A8,집계!$B:$AD,MATCH(P$1,집계!$2:$2,0)-1,FALSE),"")</f>
        <v/>
      </c>
    </row>
    <row r="9" spans="1:16" ht="17.100000000000001" customHeight="1" x14ac:dyDescent="0.35">
      <c r="A9" s="2">
        <v>20424365</v>
      </c>
      <c r="B9" s="4">
        <f>IFERROR(VLOOKUP($A9,집계!$B:$AD,MATCH(B$1,집계!$2:$2,0)-1,FALSE),"")</f>
        <v>138</v>
      </c>
      <c r="C9" s="4" t="str">
        <f>IFERROR(VLOOKUP($A9,집계!$B:$AD,MATCH(C$1,집계!$2:$2,0)-1,FALSE),"")</f>
        <v>김동영</v>
      </c>
      <c r="D9" s="4">
        <f>IFERROR(VLOOKUP($A9,집계!$B:$AD,MATCH(D$1,집계!$2:$2,0)-1,FALSE),"")</f>
        <v>20424365</v>
      </c>
      <c r="E9" s="4" t="str">
        <f>IFERROR(VLOOKUP($A9,집계!$B:$AD,MATCH(E$1,집계!$2:$2,0)-1,FALSE),"")</f>
        <v>실시간 면접관 리스크 차단 및 면접자 평가 AI 인터뷰 코파일럿, Castee</v>
      </c>
      <c r="F9" s="31">
        <f>IFERROR(VLOOKUP($A9,대상!$B:$AD,MATCH(F$1,대상!$1:$1,0)-1,FALSE),"")</f>
        <v>0</v>
      </c>
      <c r="G9" s="3">
        <f>IFERROR(VLOOKUP($A9,집계!$B:$AD,MATCH(G$1,집계!$2:$2,0)-1,FALSE),"")</f>
        <v>5</v>
      </c>
      <c r="H9" s="3">
        <f>IFERROR(VLOOKUP($A9,집계!$B:$AD,MATCH(H$1,집계!$2:$2,0)-1,FALSE),"")</f>
        <v>73</v>
      </c>
      <c r="I9" s="3">
        <f>IFERROR(VLOOKUP($A9,집계!$B:$AD,MATCH(I$1,집계!$2:$2,0)-1,FALSE),"")</f>
        <v>63</v>
      </c>
      <c r="J9" s="3">
        <f>IFERROR(VLOOKUP($A9,집계!$B:$AD,MATCH(J$1,집계!$2:$2,0)-1,FALSE),"")</f>
        <v>84</v>
      </c>
      <c r="K9" s="3">
        <f>IFERROR(VLOOKUP($A9,집계!$B:$AD,MATCH(K$1,집계!$2:$2,0)-1,FALSE),"")</f>
        <v>76</v>
      </c>
      <c r="L9" s="3">
        <f>IFERROR(VLOOKUP($A9,집계!$B:$AD,MATCH(L$1,집계!$2:$2,0)-1,FALSE),"")</f>
        <v>69</v>
      </c>
      <c r="M9" s="16">
        <f>IFERROR(VLOOKUP($A9,집계!$B:$AD,MATCH(M$1,집계!$2:$2,0)-1,FALSE),"")</f>
        <v>72.666666666666671</v>
      </c>
      <c r="N9" s="16">
        <f>IFERROR(VLOOKUP($A9,집계!$B:$AD,MATCH(N$1,집계!$2:$2,0)-1,FALSE),"")</f>
        <v>0</v>
      </c>
      <c r="O9" s="16">
        <f>IFERROR(VLOOKUP($A9,집계!$B:$AD,MATCH(O$1,집계!$2:$2,0)-1,FALSE),"")</f>
        <v>72.666666666666671</v>
      </c>
      <c r="P9" s="31" t="str">
        <f>IFERROR(VLOOKUP($A9,집계!$B:$AD,MATCH(P$1,집계!$2:$2,0)-1,FALSE),"")</f>
        <v/>
      </c>
    </row>
    <row r="10" spans="1:16" ht="17.100000000000001" customHeight="1" x14ac:dyDescent="0.35">
      <c r="A10" s="2">
        <v>20425958</v>
      </c>
      <c r="B10" s="4">
        <f>IFERROR(VLOOKUP($A10,집계!$B:$AD,MATCH(B$1,집계!$2:$2,0)-1,FALSE),"")</f>
        <v>101</v>
      </c>
      <c r="C10" s="4" t="str">
        <f>IFERROR(VLOOKUP($A10,집계!$B:$AD,MATCH(C$1,집계!$2:$2,0)-1,FALSE),"")</f>
        <v>정아휘</v>
      </c>
      <c r="D10" s="4">
        <f>IFERROR(VLOOKUP($A10,집계!$B:$AD,MATCH(D$1,집계!$2:$2,0)-1,FALSE),"")</f>
        <v>20425958</v>
      </c>
      <c r="E10" s="4" t="str">
        <f>IFERROR(VLOOKUP($A10,집계!$B:$AD,MATCH(E$1,집계!$2:$2,0)-1,FALSE),"")</f>
        <v>생성형 AI(LLM·TTS) 기술이 적용된, 상황별 한국어 롤플레잉 및 로컬 상권 연계 보상을 제공하는 관광·에듀테크 플랫폼</v>
      </c>
      <c r="F10" s="31">
        <f>IFERROR(VLOOKUP($A10,대상!$B:$AD,MATCH(F$1,대상!$1:$1,0)-1,FALSE),"")</f>
        <v>0</v>
      </c>
      <c r="G10" s="3">
        <f>IFERROR(VLOOKUP($A10,집계!$B:$AD,MATCH(G$1,집계!$2:$2,0)-1,FALSE),"")</f>
        <v>5</v>
      </c>
      <c r="H10" s="3">
        <f>IFERROR(VLOOKUP($A10,집계!$B:$AD,MATCH(H$1,집계!$2:$2,0)-1,FALSE),"")</f>
        <v>73</v>
      </c>
      <c r="I10" s="3">
        <f>IFERROR(VLOOKUP($A10,집계!$B:$AD,MATCH(I$1,집계!$2:$2,0)-1,FALSE),"")</f>
        <v>61</v>
      </c>
      <c r="J10" s="3">
        <f>IFERROR(VLOOKUP($A10,집계!$B:$AD,MATCH(J$1,집계!$2:$2,0)-1,FALSE),"")</f>
        <v>79</v>
      </c>
      <c r="K10" s="3">
        <f>IFERROR(VLOOKUP($A10,집계!$B:$AD,MATCH(K$1,집계!$2:$2,0)-1,FALSE),"")</f>
        <v>79</v>
      </c>
      <c r="L10" s="3">
        <f>IFERROR(VLOOKUP($A10,집계!$B:$AD,MATCH(L$1,집계!$2:$2,0)-1,FALSE),"")</f>
        <v>74</v>
      </c>
      <c r="M10" s="16">
        <f>IFERROR(VLOOKUP($A10,집계!$B:$AD,MATCH(M$1,집계!$2:$2,0)-1,FALSE),"")</f>
        <v>75.333333333333329</v>
      </c>
      <c r="N10" s="16">
        <f>IFERROR(VLOOKUP($A10,집계!$B:$AD,MATCH(N$1,집계!$2:$2,0)-1,FALSE),"")</f>
        <v>0</v>
      </c>
      <c r="O10" s="16">
        <f>IFERROR(VLOOKUP($A10,집계!$B:$AD,MATCH(O$1,집계!$2:$2,0)-1,FALSE),"")</f>
        <v>75.333333333333329</v>
      </c>
      <c r="P10" s="31" t="str">
        <f>IFERROR(VLOOKUP($A10,집계!$B:$AD,MATCH(P$1,집계!$2:$2,0)-1,FALSE),"")</f>
        <v/>
      </c>
    </row>
    <row r="11" spans="1:16" ht="17.100000000000001" customHeight="1" x14ac:dyDescent="0.35">
      <c r="A11" s="2">
        <v>20416478</v>
      </c>
      <c r="B11" s="4">
        <f>IFERROR(VLOOKUP($A11,집계!$B:$AD,MATCH(B$1,집계!$2:$2,0)-1,FALSE),"")</f>
        <v>92</v>
      </c>
      <c r="C11" s="4" t="str">
        <f>IFERROR(VLOOKUP($A11,집계!$B:$AD,MATCH(C$1,집계!$2:$2,0)-1,FALSE),"")</f>
        <v>조경식</v>
      </c>
      <c r="D11" s="4">
        <f>IFERROR(VLOOKUP($A11,집계!$B:$AD,MATCH(D$1,집계!$2:$2,0)-1,FALSE),"")</f>
        <v>20416478</v>
      </c>
      <c r="E11" s="4" t="str">
        <f>IFERROR(VLOOKUP($A11,집계!$B:$AD,MATCH(E$1,집계!$2:$2,0)-1,FALSE),"")</f>
        <v>고비용 PT의 한계를 극복하는 온디바이스 초개인화 AI 실시간  개인 맞춤형 코칭 앱 및 스마트짐 B2B 연계 플랫폼, 'Lockin'</v>
      </c>
      <c r="F11" s="31">
        <f>IFERROR(VLOOKUP($A11,대상!$B:$AD,MATCH(F$1,대상!$1:$1,0)-1,FALSE),"")</f>
        <v>0</v>
      </c>
      <c r="G11" s="3">
        <f>IFERROR(VLOOKUP($A11,집계!$B:$AD,MATCH(G$1,집계!$2:$2,0)-1,FALSE),"")</f>
        <v>5</v>
      </c>
      <c r="H11" s="3">
        <f>IFERROR(VLOOKUP($A11,집계!$B:$AD,MATCH(H$1,집계!$2:$2,0)-1,FALSE),"")</f>
        <v>73</v>
      </c>
      <c r="I11" s="3">
        <f>IFERROR(VLOOKUP($A11,집계!$B:$AD,MATCH(I$1,집계!$2:$2,0)-1,FALSE),"")</f>
        <v>64</v>
      </c>
      <c r="J11" s="3">
        <f>IFERROR(VLOOKUP($A11,집계!$B:$AD,MATCH(J$1,집계!$2:$2,0)-1,FALSE),"")</f>
        <v>77</v>
      </c>
      <c r="K11" s="3">
        <f>IFERROR(VLOOKUP($A11,집계!$B:$AD,MATCH(K$1,집계!$2:$2,0)-1,FALSE),"")</f>
        <v>77</v>
      </c>
      <c r="L11" s="3">
        <f>IFERROR(VLOOKUP($A11,집계!$B:$AD,MATCH(L$1,집계!$2:$2,0)-1,FALSE),"")</f>
        <v>71</v>
      </c>
      <c r="M11" s="16">
        <f>IFERROR(VLOOKUP($A11,집계!$B:$AD,MATCH(M$1,집계!$2:$2,0)-1,FALSE),"")</f>
        <v>73.666666666666671</v>
      </c>
      <c r="N11" s="16">
        <f>IFERROR(VLOOKUP($A11,집계!$B:$AD,MATCH(N$1,집계!$2:$2,0)-1,FALSE),"")</f>
        <v>2</v>
      </c>
      <c r="O11" s="16">
        <f>IFERROR(VLOOKUP($A11,집계!$B:$AD,MATCH(O$1,집계!$2:$2,0)-1,FALSE),"")</f>
        <v>75.666666666666671</v>
      </c>
      <c r="P11" s="31" t="str">
        <f>IFERROR(VLOOKUP($A11,집계!$B:$AD,MATCH(P$1,집계!$2:$2,0)-1,FALSE),"")</f>
        <v/>
      </c>
    </row>
    <row r="12" spans="1:16" ht="17.100000000000001" customHeight="1" x14ac:dyDescent="0.35">
      <c r="A12" s="2">
        <v>20426844</v>
      </c>
      <c r="B12" s="4">
        <f>IFERROR(VLOOKUP($A12,집계!$B:$AD,MATCH(B$1,집계!$2:$2,0)-1,FALSE),"")</f>
        <v>132</v>
      </c>
      <c r="C12" s="4" t="str">
        <f>IFERROR(VLOOKUP($A12,집계!$B:$AD,MATCH(C$1,집계!$2:$2,0)-1,FALSE),"")</f>
        <v>하중한</v>
      </c>
      <c r="D12" s="4">
        <f>IFERROR(VLOOKUP($A12,집계!$B:$AD,MATCH(D$1,집계!$2:$2,0)-1,FALSE),"")</f>
        <v>20426844</v>
      </c>
      <c r="E12" s="4" t="str">
        <f>IFERROR(VLOOKUP($A12,집계!$B:$AD,MATCH(E$1,집계!$2:$2,0)-1,FALSE),"")</f>
        <v>AI를 활용한 드론산업 매칭 마켓플레이스 플랫폼</v>
      </c>
      <c r="F12" s="31">
        <f>IFERROR(VLOOKUP($A12,대상!$B:$AD,MATCH(F$1,대상!$1:$1,0)-1,FALSE),"")</f>
        <v>0</v>
      </c>
      <c r="G12" s="3">
        <f>IFERROR(VLOOKUP($A12,집계!$B:$AD,MATCH(G$1,집계!$2:$2,0)-1,FALSE),"")</f>
        <v>5</v>
      </c>
      <c r="H12" s="3">
        <f>IFERROR(VLOOKUP($A12,집계!$B:$AD,MATCH(H$1,집계!$2:$2,0)-1,FALSE),"")</f>
        <v>73</v>
      </c>
      <c r="I12" s="3">
        <f>IFERROR(VLOOKUP($A12,집계!$B:$AD,MATCH(I$1,집계!$2:$2,0)-1,FALSE),"")</f>
        <v>67</v>
      </c>
      <c r="J12" s="3">
        <f>IFERROR(VLOOKUP($A12,집계!$B:$AD,MATCH(J$1,집계!$2:$2,0)-1,FALSE),"")</f>
        <v>78</v>
      </c>
      <c r="K12" s="3">
        <f>IFERROR(VLOOKUP($A12,집계!$B:$AD,MATCH(K$1,집계!$2:$2,0)-1,FALSE),"")</f>
        <v>77</v>
      </c>
      <c r="L12" s="3">
        <f>IFERROR(VLOOKUP($A12,집계!$B:$AD,MATCH(L$1,집계!$2:$2,0)-1,FALSE),"")</f>
        <v>69</v>
      </c>
      <c r="M12" s="16">
        <f>IFERROR(VLOOKUP($A12,집계!$B:$AD,MATCH(M$1,집계!$2:$2,0)-1,FALSE),"")</f>
        <v>73</v>
      </c>
      <c r="N12" s="16">
        <f>IFERROR(VLOOKUP($A12,집계!$B:$AD,MATCH(N$1,집계!$2:$2,0)-1,FALSE),"")</f>
        <v>0</v>
      </c>
      <c r="O12" s="16">
        <f>IFERROR(VLOOKUP($A12,집계!$B:$AD,MATCH(O$1,집계!$2:$2,0)-1,FALSE),"")</f>
        <v>73</v>
      </c>
      <c r="P12" s="31" t="str">
        <f>IFERROR(VLOOKUP($A12,집계!$B:$AD,MATCH(P$1,집계!$2:$2,0)-1,FALSE),"")</f>
        <v/>
      </c>
    </row>
    <row r="13" spans="1:16" ht="17.100000000000001" customHeight="1" x14ac:dyDescent="0.35">
      <c r="A13" s="2">
        <v>20419052</v>
      </c>
      <c r="B13" s="4">
        <f>IFERROR(VLOOKUP($A13,집계!$B:$AD,MATCH(B$1,집계!$2:$2,0)-1,FALSE),"")</f>
        <v>92</v>
      </c>
      <c r="C13" s="4" t="str">
        <f>IFERROR(VLOOKUP($A13,집계!$B:$AD,MATCH(C$1,집계!$2:$2,0)-1,FALSE),"")</f>
        <v>박주명</v>
      </c>
      <c r="D13" s="4">
        <f>IFERROR(VLOOKUP($A13,집계!$B:$AD,MATCH(D$1,집계!$2:$2,0)-1,FALSE),"")</f>
        <v>20419052</v>
      </c>
      <c r="E13" s="4" t="str">
        <f>IFERROR(VLOOKUP($A13,집계!$B:$AD,MATCH(E$1,집계!$2:$2,0)-1,FALSE),"")</f>
        <v>FINLY : 금융상담 서류접수·보완요청·사전심사 보조 자동화 AI /SaaS 솔루션</v>
      </c>
      <c r="F13" s="31">
        <f>IFERROR(VLOOKUP($A13,대상!$B:$AD,MATCH(F$1,대상!$1:$1,0)-1,FALSE),"")</f>
        <v>0</v>
      </c>
      <c r="G13" s="3">
        <f>IFERROR(VLOOKUP($A13,집계!$B:$AD,MATCH(G$1,집계!$2:$2,0)-1,FALSE),"")</f>
        <v>5</v>
      </c>
      <c r="H13" s="3">
        <f>IFERROR(VLOOKUP($A13,집계!$B:$AD,MATCH(H$1,집계!$2:$2,0)-1,FALSE),"")</f>
        <v>73</v>
      </c>
      <c r="I13" s="3">
        <f>IFERROR(VLOOKUP($A13,집계!$B:$AD,MATCH(I$1,집계!$2:$2,0)-1,FALSE),"")</f>
        <v>64</v>
      </c>
      <c r="J13" s="3">
        <f>IFERROR(VLOOKUP($A13,집계!$B:$AD,MATCH(J$1,집계!$2:$2,0)-1,FALSE),"")</f>
        <v>77</v>
      </c>
      <c r="K13" s="3">
        <f>IFERROR(VLOOKUP($A13,집계!$B:$AD,MATCH(K$1,집계!$2:$2,0)-1,FALSE),"")</f>
        <v>79</v>
      </c>
      <c r="L13" s="3">
        <f>IFERROR(VLOOKUP($A13,집계!$B:$AD,MATCH(L$1,집계!$2:$2,0)-1,FALSE),"")</f>
        <v>71</v>
      </c>
      <c r="M13" s="16">
        <f>IFERROR(VLOOKUP($A13,집계!$B:$AD,MATCH(M$1,집계!$2:$2,0)-1,FALSE),"")</f>
        <v>73.666666666666671</v>
      </c>
      <c r="N13" s="16">
        <f>IFERROR(VLOOKUP($A13,집계!$B:$AD,MATCH(N$1,집계!$2:$2,0)-1,FALSE),"")</f>
        <v>2</v>
      </c>
      <c r="O13" s="16">
        <f>IFERROR(VLOOKUP($A13,집계!$B:$AD,MATCH(O$1,집계!$2:$2,0)-1,FALSE),"")</f>
        <v>75.666666666666671</v>
      </c>
      <c r="P13" s="31" t="str">
        <f>IFERROR(VLOOKUP($A13,집계!$B:$AD,MATCH(P$1,집계!$2:$2,0)-1,FALSE),"")</f>
        <v/>
      </c>
    </row>
    <row r="14" spans="1:16" ht="17.100000000000001" customHeight="1" x14ac:dyDescent="0.35">
      <c r="A14" s="2">
        <v>20413485</v>
      </c>
      <c r="B14" s="4">
        <f>IFERROR(VLOOKUP($A14,집계!$B:$AD,MATCH(B$1,집계!$2:$2,0)-1,FALSE),"")</f>
        <v>84</v>
      </c>
      <c r="C14" s="4" t="str">
        <f>IFERROR(VLOOKUP($A14,집계!$B:$AD,MATCH(C$1,집계!$2:$2,0)-1,FALSE),"")</f>
        <v>김태인</v>
      </c>
      <c r="D14" s="4">
        <f>IFERROR(VLOOKUP($A14,집계!$B:$AD,MATCH(D$1,집계!$2:$2,0)-1,FALSE),"")</f>
        <v>20413485</v>
      </c>
      <c r="E14" s="4" t="str">
        <f>IFERROR(VLOOKUP($A14,집계!$B:$AD,MATCH(E$1,집계!$2:$2,0)-1,FALSE),"")</f>
        <v>[과제번호 20413485]-AI 기반 패션 브랜드 콘텐츠 제작 및 운영 시스템</v>
      </c>
      <c r="F14" s="31">
        <f>IFERROR(VLOOKUP($A14,대상!$B:$AD,MATCH(F$1,대상!$1:$1,0)-1,FALSE),"")</f>
        <v>0</v>
      </c>
      <c r="G14" s="3">
        <f>IFERROR(VLOOKUP($A14,집계!$B:$AD,MATCH(G$1,집계!$2:$2,0)-1,FALSE),"")</f>
        <v>5</v>
      </c>
      <c r="H14" s="3">
        <f>IFERROR(VLOOKUP($A14,집계!$B:$AD,MATCH(H$1,집계!$2:$2,0)-1,FALSE),"")</f>
        <v>73</v>
      </c>
      <c r="I14" s="3">
        <f>IFERROR(VLOOKUP($A14,집계!$B:$AD,MATCH(I$1,집계!$2:$2,0)-1,FALSE),"")</f>
        <v>68</v>
      </c>
      <c r="J14" s="3">
        <f>IFERROR(VLOOKUP($A14,집계!$B:$AD,MATCH(J$1,집계!$2:$2,0)-1,FALSE),"")</f>
        <v>77</v>
      </c>
      <c r="K14" s="3">
        <f>IFERROR(VLOOKUP($A14,집계!$B:$AD,MATCH(K$1,집계!$2:$2,0)-1,FALSE),"")</f>
        <v>73</v>
      </c>
      <c r="L14" s="3">
        <f>IFERROR(VLOOKUP($A14,집계!$B:$AD,MATCH(L$1,집계!$2:$2,0)-1,FALSE),"")</f>
        <v>76</v>
      </c>
      <c r="M14" s="16">
        <f>IFERROR(VLOOKUP($A14,집계!$B:$AD,MATCH(M$1,집계!$2:$2,0)-1,FALSE),"")</f>
        <v>74</v>
      </c>
      <c r="N14" s="16">
        <f>IFERROR(VLOOKUP($A14,집계!$B:$AD,MATCH(N$1,집계!$2:$2,0)-1,FALSE),"")</f>
        <v>2</v>
      </c>
      <c r="O14" s="16">
        <f>IFERROR(VLOOKUP($A14,집계!$B:$AD,MATCH(O$1,집계!$2:$2,0)-1,FALSE),"")</f>
        <v>76</v>
      </c>
      <c r="P14" s="31" t="str">
        <f>IFERROR(VLOOKUP($A14,집계!$B:$AD,MATCH(P$1,집계!$2:$2,0)-1,FALSE),"")</f>
        <v/>
      </c>
    </row>
    <row r="15" spans="1:16" ht="17.100000000000001" customHeight="1" x14ac:dyDescent="0.35">
      <c r="A15" s="2">
        <v>20423959</v>
      </c>
      <c r="B15" s="4">
        <f>IFERROR(VLOOKUP($A15,집계!$B:$AD,MATCH(B$1,집계!$2:$2,0)-1,FALSE),"")</f>
        <v>78</v>
      </c>
      <c r="C15" s="4" t="str">
        <f>IFERROR(VLOOKUP($A15,집계!$B:$AD,MATCH(C$1,집계!$2:$2,0)-1,FALSE),"")</f>
        <v>임수영</v>
      </c>
      <c r="D15" s="4">
        <f>IFERROR(VLOOKUP($A15,집계!$B:$AD,MATCH(D$1,집계!$2:$2,0)-1,FALSE),"")</f>
        <v>20423959</v>
      </c>
      <c r="E15" s="4" t="str">
        <f>IFERROR(VLOOKUP($A15,집계!$B:$AD,MATCH(E$1,집계!$2:$2,0)-1,FALSE),"")</f>
        <v>AI와 블록체인 기반, 개인 발주 소규모 건설공사 통합 관리 디지털 플랫폼:  지음(ZIUM)</v>
      </c>
      <c r="F15" s="31">
        <f>IFERROR(VLOOKUP($A15,대상!$B:$AD,MATCH(F$1,대상!$1:$1,0)-1,FALSE),"")</f>
        <v>0</v>
      </c>
      <c r="G15" s="3">
        <f>IFERROR(VLOOKUP($A15,집계!$B:$AD,MATCH(G$1,집계!$2:$2,0)-1,FALSE),"")</f>
        <v>5</v>
      </c>
      <c r="H15" s="3">
        <f>IFERROR(VLOOKUP($A15,집계!$B:$AD,MATCH(H$1,집계!$2:$2,0)-1,FALSE),"")</f>
        <v>73</v>
      </c>
      <c r="I15" s="3">
        <f>IFERROR(VLOOKUP($A15,집계!$B:$AD,MATCH(I$1,집계!$2:$2,0)-1,FALSE),"")</f>
        <v>65</v>
      </c>
      <c r="J15" s="3">
        <f>IFERROR(VLOOKUP($A15,집계!$B:$AD,MATCH(J$1,집계!$2:$2,0)-1,FALSE),"")</f>
        <v>85</v>
      </c>
      <c r="K15" s="3">
        <f>IFERROR(VLOOKUP($A15,집계!$B:$AD,MATCH(K$1,집계!$2:$2,0)-1,FALSE),"")</f>
        <v>84</v>
      </c>
      <c r="L15" s="3">
        <f>IFERROR(VLOOKUP($A15,집계!$B:$AD,MATCH(L$1,집계!$2:$2,0)-1,FALSE),"")</f>
        <v>74</v>
      </c>
      <c r="M15" s="16">
        <f>IFERROR(VLOOKUP($A15,집계!$B:$AD,MATCH(M$1,집계!$2:$2,0)-1,FALSE),"")</f>
        <v>77</v>
      </c>
      <c r="N15" s="16">
        <f>IFERROR(VLOOKUP($A15,집계!$B:$AD,MATCH(N$1,집계!$2:$2,0)-1,FALSE),"")</f>
        <v>0</v>
      </c>
      <c r="O15" s="16">
        <f>IFERROR(VLOOKUP($A15,집계!$B:$AD,MATCH(O$1,집계!$2:$2,0)-1,FALSE),"")</f>
        <v>77</v>
      </c>
      <c r="P15" s="31" t="str">
        <f>IFERROR(VLOOKUP($A15,집계!$B:$AD,MATCH(P$1,집계!$2:$2,0)-1,FALSE),"")</f>
        <v/>
      </c>
    </row>
    <row r="16" spans="1:16" ht="17.100000000000001" customHeight="1" x14ac:dyDescent="0.35">
      <c r="A16" s="2">
        <v>20423076</v>
      </c>
      <c r="B16" s="4">
        <f>IFERROR(VLOOKUP($A16,집계!$B:$AD,MATCH(B$1,집계!$2:$2,0)-1,FALSE),"")</f>
        <v>114</v>
      </c>
      <c r="C16" s="4" t="str">
        <f>IFERROR(VLOOKUP($A16,집계!$B:$AD,MATCH(C$1,집계!$2:$2,0)-1,FALSE),"")</f>
        <v>송영훈</v>
      </c>
      <c r="D16" s="4">
        <f>IFERROR(VLOOKUP($A16,집계!$B:$AD,MATCH(D$1,집계!$2:$2,0)-1,FALSE),"")</f>
        <v>20423076</v>
      </c>
      <c r="E16" s="4" t="str">
        <f>IFERROR(VLOOKUP($A16,집계!$B:$AD,MATCH(E$1,집계!$2:$2,0)-1,FALSE),"")</f>
        <v>HyperX(하이퍼엑스)</v>
      </c>
      <c r="F16" s="31">
        <f>IFERROR(VLOOKUP($A16,대상!$B:$AD,MATCH(F$1,대상!$1:$1,0)-1,FALSE),"")</f>
        <v>0</v>
      </c>
      <c r="G16" s="3">
        <f>IFERROR(VLOOKUP($A16,집계!$B:$AD,MATCH(G$1,집계!$2:$2,0)-1,FALSE),"")</f>
        <v>5</v>
      </c>
      <c r="H16" s="3">
        <f>IFERROR(VLOOKUP($A16,집계!$B:$AD,MATCH(H$1,집계!$2:$2,0)-1,FALSE),"")</f>
        <v>74</v>
      </c>
      <c r="I16" s="3">
        <f>IFERROR(VLOOKUP($A16,집계!$B:$AD,MATCH(I$1,집계!$2:$2,0)-1,FALSE),"")</f>
        <v>61</v>
      </c>
      <c r="J16" s="3">
        <f>IFERROR(VLOOKUP($A16,집계!$B:$AD,MATCH(J$1,집계!$2:$2,0)-1,FALSE),"")</f>
        <v>79</v>
      </c>
      <c r="K16" s="3">
        <f>IFERROR(VLOOKUP($A16,집계!$B:$AD,MATCH(K$1,집계!$2:$2,0)-1,FALSE),"")</f>
        <v>81</v>
      </c>
      <c r="L16" s="3">
        <f>IFERROR(VLOOKUP($A16,집계!$B:$AD,MATCH(L$1,집계!$2:$2,0)-1,FALSE),"")</f>
        <v>70</v>
      </c>
      <c r="M16" s="16">
        <f>IFERROR(VLOOKUP($A16,집계!$B:$AD,MATCH(M$1,집계!$2:$2,0)-1,FALSE),"")</f>
        <v>74.333333333333329</v>
      </c>
      <c r="N16" s="16">
        <f>IFERROR(VLOOKUP($A16,집계!$B:$AD,MATCH(N$1,집계!$2:$2,0)-1,FALSE),"")</f>
        <v>0</v>
      </c>
      <c r="O16" s="16">
        <f>IFERROR(VLOOKUP($A16,집계!$B:$AD,MATCH(O$1,집계!$2:$2,0)-1,FALSE),"")</f>
        <v>74.333333333333329</v>
      </c>
      <c r="P16" s="31" t="str">
        <f>IFERROR(VLOOKUP($A16,집계!$B:$AD,MATCH(P$1,집계!$2:$2,0)-1,FALSE),"")</f>
        <v/>
      </c>
    </row>
    <row r="17" spans="1:16" ht="17.100000000000001" customHeight="1" x14ac:dyDescent="0.35">
      <c r="A17" s="2">
        <v>20427707</v>
      </c>
      <c r="B17" s="4">
        <f>IFERROR(VLOOKUP($A17,집계!$B:$AD,MATCH(B$1,집계!$2:$2,0)-1,FALSE),"")</f>
        <v>169</v>
      </c>
      <c r="C17" s="4" t="str">
        <f>IFERROR(VLOOKUP($A17,집계!$B:$AD,MATCH(C$1,집계!$2:$2,0)-1,FALSE),"")</f>
        <v>김민형</v>
      </c>
      <c r="D17" s="4">
        <f>IFERROR(VLOOKUP($A17,집계!$B:$AD,MATCH(D$1,집계!$2:$2,0)-1,FALSE),"")</f>
        <v>20427707</v>
      </c>
      <c r="E17" s="4" t="str">
        <f>IFERROR(VLOOKUP($A17,집계!$B:$AD,MATCH(E$1,집계!$2:$2,0)-1,FALSE),"")</f>
        <v>결심이 습관이 되는 여정, ROUTE (운동 습관 형성 앱 플랫폼)</v>
      </c>
      <c r="F17" s="31">
        <f>IFERROR(VLOOKUP($A17,대상!$B:$AD,MATCH(F$1,대상!$1:$1,0)-1,FALSE),"")</f>
        <v>0</v>
      </c>
      <c r="G17" s="3">
        <f>IFERROR(VLOOKUP($A17,집계!$B:$AD,MATCH(G$1,집계!$2:$2,0)-1,FALSE),"")</f>
        <v>5</v>
      </c>
      <c r="H17" s="3">
        <f>IFERROR(VLOOKUP($A17,집계!$B:$AD,MATCH(H$1,집계!$2:$2,0)-1,FALSE),"")</f>
        <v>73</v>
      </c>
      <c r="I17" s="3">
        <f>IFERROR(VLOOKUP($A17,집계!$B:$AD,MATCH(I$1,집계!$2:$2,0)-1,FALSE),"")</f>
        <v>61</v>
      </c>
      <c r="J17" s="3">
        <f>IFERROR(VLOOKUP($A17,집계!$B:$AD,MATCH(J$1,집계!$2:$2,0)-1,FALSE),"")</f>
        <v>69</v>
      </c>
      <c r="K17" s="3">
        <f>IFERROR(VLOOKUP($A17,집계!$B:$AD,MATCH(K$1,집계!$2:$2,0)-1,FALSE),"")</f>
        <v>79</v>
      </c>
      <c r="L17" s="3">
        <f>IFERROR(VLOOKUP($A17,집계!$B:$AD,MATCH(L$1,집계!$2:$2,0)-1,FALSE),"")</f>
        <v>70</v>
      </c>
      <c r="M17" s="16">
        <f>IFERROR(VLOOKUP($A17,집계!$B:$AD,MATCH(M$1,집계!$2:$2,0)-1,FALSE),"")</f>
        <v>70.666666666666671</v>
      </c>
      <c r="N17" s="16">
        <f>IFERROR(VLOOKUP($A17,집계!$B:$AD,MATCH(N$1,집계!$2:$2,0)-1,FALSE),"")</f>
        <v>0</v>
      </c>
      <c r="O17" s="16">
        <f>IFERROR(VLOOKUP($A17,집계!$B:$AD,MATCH(O$1,집계!$2:$2,0)-1,FALSE),"")</f>
        <v>70.666666666666671</v>
      </c>
      <c r="P17" s="31" t="str">
        <f>IFERROR(VLOOKUP($A17,집계!$B:$AD,MATCH(P$1,집계!$2:$2,0)-1,FALSE),"")</f>
        <v/>
      </c>
    </row>
    <row r="18" spans="1:16" ht="17.100000000000001" customHeight="1" x14ac:dyDescent="0.35">
      <c r="A18" s="2">
        <v>20412366</v>
      </c>
      <c r="B18" s="4">
        <f>IFERROR(VLOOKUP($A18,집계!$B:$AD,MATCH(B$1,집계!$2:$2,0)-1,FALSE),"")</f>
        <v>181</v>
      </c>
      <c r="C18" s="4" t="str">
        <f>IFERROR(VLOOKUP($A18,집계!$B:$AD,MATCH(C$1,집계!$2:$2,0)-1,FALSE),"")</f>
        <v>윤장</v>
      </c>
      <c r="D18" s="4">
        <f>IFERROR(VLOOKUP($A18,집계!$B:$AD,MATCH(D$1,집계!$2:$2,0)-1,FALSE),"")</f>
        <v>20412366</v>
      </c>
      <c r="E18" s="4" t="str">
        <f>IFERROR(VLOOKUP($A18,집계!$B:$AD,MATCH(E$1,집계!$2:$2,0)-1,FALSE),"")</f>
        <v>창작 네트워크를 통한 아트 이커머스 플랫폼</v>
      </c>
      <c r="F18" s="31">
        <f>IFERROR(VLOOKUP($A18,대상!$B:$AD,MATCH(F$1,대상!$1:$1,0)-1,FALSE),"")</f>
        <v>0</v>
      </c>
      <c r="G18" s="3">
        <f>IFERROR(VLOOKUP($A18,집계!$B:$AD,MATCH(G$1,집계!$2:$2,0)-1,FALSE),"")</f>
        <v>5</v>
      </c>
      <c r="H18" s="3">
        <f>IFERROR(VLOOKUP($A18,집계!$B:$AD,MATCH(H$1,집계!$2:$2,0)-1,FALSE),"")</f>
        <v>73</v>
      </c>
      <c r="I18" s="3">
        <f>IFERROR(VLOOKUP($A18,집계!$B:$AD,MATCH(I$1,집계!$2:$2,0)-1,FALSE),"")</f>
        <v>61</v>
      </c>
      <c r="J18" s="3">
        <f>IFERROR(VLOOKUP($A18,집계!$B:$AD,MATCH(J$1,집계!$2:$2,0)-1,FALSE),"")</f>
        <v>69</v>
      </c>
      <c r="K18" s="3">
        <f>IFERROR(VLOOKUP($A18,집계!$B:$AD,MATCH(K$1,집계!$2:$2,0)-1,FALSE),"")</f>
        <v>77</v>
      </c>
      <c r="L18" s="3">
        <f>IFERROR(VLOOKUP($A18,집계!$B:$AD,MATCH(L$1,집계!$2:$2,0)-1,FALSE),"")</f>
        <v>65</v>
      </c>
      <c r="M18" s="16">
        <f>IFERROR(VLOOKUP($A18,집계!$B:$AD,MATCH(M$1,집계!$2:$2,0)-1,FALSE),"")</f>
        <v>69</v>
      </c>
      <c r="N18" s="16">
        <f>IFERROR(VLOOKUP($A18,집계!$B:$AD,MATCH(N$1,집계!$2:$2,0)-1,FALSE),"")</f>
        <v>0</v>
      </c>
      <c r="O18" s="16">
        <f>IFERROR(VLOOKUP($A18,집계!$B:$AD,MATCH(O$1,집계!$2:$2,0)-1,FALSE),"")</f>
        <v>69</v>
      </c>
      <c r="P18" s="31" t="str">
        <f>IFERROR(VLOOKUP($A18,집계!$B:$AD,MATCH(P$1,집계!$2:$2,0)-1,FALSE),"")</f>
        <v/>
      </c>
    </row>
    <row r="19" spans="1:16" ht="17.100000000000001" customHeight="1" x14ac:dyDescent="0.35">
      <c r="A19" s="2">
        <v>20425810</v>
      </c>
      <c r="B19" s="4">
        <f>IFERROR(VLOOKUP($A19,집계!$B:$AD,MATCH(B$1,집계!$2:$2,0)-1,FALSE),"")</f>
        <v>119</v>
      </c>
      <c r="C19" s="4" t="str">
        <f>IFERROR(VLOOKUP($A19,집계!$B:$AD,MATCH(C$1,집계!$2:$2,0)-1,FALSE),"")</f>
        <v>백현우</v>
      </c>
      <c r="D19" s="4">
        <f>IFERROR(VLOOKUP($A19,집계!$B:$AD,MATCH(D$1,집계!$2:$2,0)-1,FALSE),"")</f>
        <v>20425810</v>
      </c>
      <c r="E19" s="4" t="str">
        <f>IFERROR(VLOOKUP($A19,집계!$B:$AD,MATCH(E$1,집계!$2:$2,0)-1,FALSE),"")</f>
        <v>AI 기반 ETF 인컴 최적화 플랫폼</v>
      </c>
      <c r="F19" s="31">
        <f>IFERROR(VLOOKUP($A19,대상!$B:$AD,MATCH(F$1,대상!$1:$1,0)-1,FALSE),"")</f>
        <v>0</v>
      </c>
      <c r="G19" s="3">
        <f>IFERROR(VLOOKUP($A19,집계!$B:$AD,MATCH(G$1,집계!$2:$2,0)-1,FALSE),"")</f>
        <v>5</v>
      </c>
      <c r="H19" s="3">
        <f>IFERROR(VLOOKUP($A19,집계!$B:$AD,MATCH(H$1,집계!$2:$2,0)-1,FALSE),"")</f>
        <v>74</v>
      </c>
      <c r="I19" s="3">
        <f>IFERROR(VLOOKUP($A19,집계!$B:$AD,MATCH(I$1,집계!$2:$2,0)-1,FALSE),"")</f>
        <v>61</v>
      </c>
      <c r="J19" s="3">
        <f>IFERROR(VLOOKUP($A19,집계!$B:$AD,MATCH(J$1,집계!$2:$2,0)-1,FALSE),"")</f>
        <v>82</v>
      </c>
      <c r="K19" s="3">
        <f>IFERROR(VLOOKUP($A19,집계!$B:$AD,MATCH(K$1,집계!$2:$2,0)-1,FALSE),"")</f>
        <v>86</v>
      </c>
      <c r="L19" s="3">
        <f>IFERROR(VLOOKUP($A19,집계!$B:$AD,MATCH(L$1,집계!$2:$2,0)-1,FALSE),"")</f>
        <v>66</v>
      </c>
      <c r="M19" s="16">
        <f>IFERROR(VLOOKUP($A19,집계!$B:$AD,MATCH(M$1,집계!$2:$2,0)-1,FALSE),"")</f>
        <v>74</v>
      </c>
      <c r="N19" s="16">
        <f>IFERROR(VLOOKUP($A19,집계!$B:$AD,MATCH(N$1,집계!$2:$2,0)-1,FALSE),"")</f>
        <v>0</v>
      </c>
      <c r="O19" s="16">
        <f>IFERROR(VLOOKUP($A19,집계!$B:$AD,MATCH(O$1,집계!$2:$2,0)-1,FALSE),"")</f>
        <v>74</v>
      </c>
      <c r="P19" s="31" t="str">
        <f>IFERROR(VLOOKUP($A19,집계!$B:$AD,MATCH(P$1,집계!$2:$2,0)-1,FALSE),"")</f>
        <v/>
      </c>
    </row>
    <row r="20" spans="1:16" ht="17.100000000000001" customHeight="1" x14ac:dyDescent="0.35">
      <c r="A20" s="2">
        <v>20438360</v>
      </c>
      <c r="B20" s="4">
        <f>IFERROR(VLOOKUP($A20,집계!$B:$AD,MATCH(B$1,집계!$2:$2,0)-1,FALSE),"")</f>
        <v>132</v>
      </c>
      <c r="C20" s="4" t="str">
        <f>IFERROR(VLOOKUP($A20,집계!$B:$AD,MATCH(C$1,집계!$2:$2,0)-1,FALSE),"")</f>
        <v>이채림</v>
      </c>
      <c r="D20" s="4">
        <f>IFERROR(VLOOKUP($A20,집계!$B:$AD,MATCH(D$1,집계!$2:$2,0)-1,FALSE),"")</f>
        <v>20438360</v>
      </c>
      <c r="E20" s="4" t="str">
        <f>IFERROR(VLOOKUP($A20,집계!$B:$AD,MATCH(E$1,집계!$2:$2,0)-1,FALSE),"")</f>
        <v>소기업형 지능형 경영관리 및 리포팅 자동화 SaaS, AXIS</v>
      </c>
      <c r="F20" s="31">
        <f>IFERROR(VLOOKUP($A20,대상!$B:$AD,MATCH(F$1,대상!$1:$1,0)-1,FALSE),"")</f>
        <v>0</v>
      </c>
      <c r="G20" s="3">
        <f>IFERROR(VLOOKUP($A20,집계!$B:$AD,MATCH(G$1,집계!$2:$2,0)-1,FALSE),"")</f>
        <v>5</v>
      </c>
      <c r="H20" s="3">
        <f>IFERROR(VLOOKUP($A20,집계!$B:$AD,MATCH(H$1,집계!$2:$2,0)-1,FALSE),"")</f>
        <v>72</v>
      </c>
      <c r="I20" s="3">
        <f>IFERROR(VLOOKUP($A20,집계!$B:$AD,MATCH(I$1,집계!$2:$2,0)-1,FALSE),"")</f>
        <v>66</v>
      </c>
      <c r="J20" s="3">
        <f>IFERROR(VLOOKUP($A20,집계!$B:$AD,MATCH(J$1,집계!$2:$2,0)-1,FALSE),"")</f>
        <v>79</v>
      </c>
      <c r="K20" s="3">
        <f>IFERROR(VLOOKUP($A20,집계!$B:$AD,MATCH(K$1,집계!$2:$2,0)-1,FALSE),"")</f>
        <v>85</v>
      </c>
      <c r="L20" s="3">
        <f>IFERROR(VLOOKUP($A20,집계!$B:$AD,MATCH(L$1,집계!$2:$2,0)-1,FALSE),"")</f>
        <v>68</v>
      </c>
      <c r="M20" s="16">
        <f>IFERROR(VLOOKUP($A20,집계!$B:$AD,MATCH(M$1,집계!$2:$2,0)-1,FALSE),"")</f>
        <v>73</v>
      </c>
      <c r="N20" s="16">
        <f>IFERROR(VLOOKUP($A20,집계!$B:$AD,MATCH(N$1,집계!$2:$2,0)-1,FALSE),"")</f>
        <v>0</v>
      </c>
      <c r="O20" s="16">
        <f>IFERROR(VLOOKUP($A20,집계!$B:$AD,MATCH(O$1,집계!$2:$2,0)-1,FALSE),"")</f>
        <v>73</v>
      </c>
      <c r="P20" s="31" t="str">
        <f>IFERROR(VLOOKUP($A20,집계!$B:$AD,MATCH(P$1,집계!$2:$2,0)-1,FALSE),"")</f>
        <v/>
      </c>
    </row>
    <row r="21" spans="1:16" ht="17.100000000000001" customHeight="1" x14ac:dyDescent="0.35">
      <c r="A21" s="2">
        <v>20419892</v>
      </c>
      <c r="B21" s="4">
        <f>IFERROR(VLOOKUP($A21,집계!$B:$AD,MATCH(B$1,집계!$2:$2,0)-1,FALSE),"")</f>
        <v>173</v>
      </c>
      <c r="C21" s="4" t="str">
        <f>IFERROR(VLOOKUP($A21,집계!$B:$AD,MATCH(C$1,집계!$2:$2,0)-1,FALSE),"")</f>
        <v>한충재</v>
      </c>
      <c r="D21" s="4">
        <f>IFERROR(VLOOKUP($A21,집계!$B:$AD,MATCH(D$1,집계!$2:$2,0)-1,FALSE),"")</f>
        <v>20419892</v>
      </c>
      <c r="E21" s="4" t="str">
        <f>IFERROR(VLOOKUP($A21,집계!$B:$AD,MATCH(E$1,집계!$2:$2,0)-1,FALSE),"")</f>
        <v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v>
      </c>
      <c r="F21" s="31">
        <f>IFERROR(VLOOKUP($A21,대상!$B:$AD,MATCH(F$1,대상!$1:$1,0)-1,FALSE),"")</f>
        <v>0</v>
      </c>
      <c r="G21" s="3">
        <f>IFERROR(VLOOKUP($A21,집계!$B:$AD,MATCH(G$1,집계!$2:$2,0)-1,FALSE),"")</f>
        <v>5</v>
      </c>
      <c r="H21" s="3">
        <f>IFERROR(VLOOKUP($A21,집계!$B:$AD,MATCH(H$1,집계!$2:$2,0)-1,FALSE),"")</f>
        <v>73</v>
      </c>
      <c r="I21" s="3">
        <f>IFERROR(VLOOKUP($A21,집계!$B:$AD,MATCH(I$1,집계!$2:$2,0)-1,FALSE),"")</f>
        <v>69</v>
      </c>
      <c r="J21" s="3">
        <f>IFERROR(VLOOKUP($A21,집계!$B:$AD,MATCH(J$1,집계!$2:$2,0)-1,FALSE),"")</f>
        <v>67</v>
      </c>
      <c r="K21" s="3">
        <f>IFERROR(VLOOKUP($A21,집계!$B:$AD,MATCH(K$1,집계!$2:$2,0)-1,FALSE),"")</f>
        <v>79</v>
      </c>
      <c r="L21" s="3">
        <f>IFERROR(VLOOKUP($A21,집계!$B:$AD,MATCH(L$1,집계!$2:$2,0)-1,FALSE),"")</f>
        <v>68</v>
      </c>
      <c r="M21" s="16">
        <f>IFERROR(VLOOKUP($A21,집계!$B:$AD,MATCH(M$1,집계!$2:$2,0)-1,FALSE),"")</f>
        <v>70</v>
      </c>
      <c r="N21" s="16">
        <f>IFERROR(VLOOKUP($A21,집계!$B:$AD,MATCH(N$1,집계!$2:$2,0)-1,FALSE),"")</f>
        <v>0</v>
      </c>
      <c r="O21" s="16">
        <f>IFERROR(VLOOKUP($A21,집계!$B:$AD,MATCH(O$1,집계!$2:$2,0)-1,FALSE),"")</f>
        <v>70</v>
      </c>
      <c r="P21" s="31" t="str">
        <f>IFERROR(VLOOKUP($A21,집계!$B:$AD,MATCH(P$1,집계!$2:$2,0)-1,FALSE),"")</f>
        <v/>
      </c>
    </row>
    <row r="22" spans="1:16" ht="17.100000000000001" customHeight="1" x14ac:dyDescent="0.35">
      <c r="A22" s="2">
        <v>20429614</v>
      </c>
      <c r="B22" s="4">
        <f>IFERROR(VLOOKUP($A22,집계!$B:$AD,MATCH(B$1,집계!$2:$2,0)-1,FALSE),"")</f>
        <v>163</v>
      </c>
      <c r="C22" s="4" t="str">
        <f>IFERROR(VLOOKUP($A22,집계!$B:$AD,MATCH(C$1,집계!$2:$2,0)-1,FALSE),"")</f>
        <v>구혜지</v>
      </c>
      <c r="D22" s="4">
        <f>IFERROR(VLOOKUP($A22,집계!$B:$AD,MATCH(D$1,집계!$2:$2,0)-1,FALSE),"")</f>
        <v>20429614</v>
      </c>
      <c r="E22" s="4" t="str">
        <f>IFERROR(VLOOKUP($A22,집계!$B:$AD,MATCH(E$1,집계!$2:$2,0)-1,FALSE),"")</f>
        <v>생성형 AI 기반 호스트용 이벤트 운영 SaaS / 브랜드형 초대장 및 RSVP 운영 솔루션 ‘오오디너리 폼(Oordinary Form)’</v>
      </c>
      <c r="F22" s="31">
        <f>IFERROR(VLOOKUP($A22,대상!$B:$AD,MATCH(F$1,대상!$1:$1,0)-1,FALSE),"")</f>
        <v>0</v>
      </c>
      <c r="G22" s="3">
        <f>IFERROR(VLOOKUP($A22,집계!$B:$AD,MATCH(G$1,집계!$2:$2,0)-1,FALSE),"")</f>
        <v>5</v>
      </c>
      <c r="H22" s="3">
        <f>IFERROR(VLOOKUP($A22,집계!$B:$AD,MATCH(H$1,집계!$2:$2,0)-1,FALSE),"")</f>
        <v>68</v>
      </c>
      <c r="I22" s="3">
        <f>IFERROR(VLOOKUP($A22,집계!$B:$AD,MATCH(I$1,집계!$2:$2,0)-1,FALSE),"")</f>
        <v>71</v>
      </c>
      <c r="J22" s="3">
        <f>IFERROR(VLOOKUP($A22,집계!$B:$AD,MATCH(J$1,집계!$2:$2,0)-1,FALSE),"")</f>
        <v>79</v>
      </c>
      <c r="K22" s="3">
        <f>IFERROR(VLOOKUP($A22,집계!$B:$AD,MATCH(K$1,집계!$2:$2,0)-1,FALSE),"")</f>
        <v>74</v>
      </c>
      <c r="L22" s="3">
        <f>IFERROR(VLOOKUP($A22,집계!$B:$AD,MATCH(L$1,집계!$2:$2,0)-1,FALSE),"")</f>
        <v>67</v>
      </c>
      <c r="M22" s="16">
        <f>IFERROR(VLOOKUP($A22,집계!$B:$AD,MATCH(M$1,집계!$2:$2,0)-1,FALSE),"")</f>
        <v>71</v>
      </c>
      <c r="N22" s="16">
        <f>IFERROR(VLOOKUP($A22,집계!$B:$AD,MATCH(N$1,집계!$2:$2,0)-1,FALSE),"")</f>
        <v>0</v>
      </c>
      <c r="O22" s="16">
        <f>IFERROR(VLOOKUP($A22,집계!$B:$AD,MATCH(O$1,집계!$2:$2,0)-1,FALSE),"")</f>
        <v>71</v>
      </c>
      <c r="P22" s="31" t="str">
        <f>IFERROR(VLOOKUP($A22,집계!$B:$AD,MATCH(P$1,집계!$2:$2,0)-1,FALSE),"")</f>
        <v/>
      </c>
    </row>
    <row r="23" spans="1:16" ht="17.100000000000001" customHeight="1" x14ac:dyDescent="0.35">
      <c r="A23" s="2">
        <v>20425535</v>
      </c>
      <c r="B23" s="4">
        <f>IFERROR(VLOOKUP($A23,집계!$B:$AD,MATCH(B$1,집계!$2:$2,0)-1,FALSE),"")</f>
        <v>163</v>
      </c>
      <c r="C23" s="4" t="str">
        <f>IFERROR(VLOOKUP($A23,집계!$B:$AD,MATCH(C$1,집계!$2:$2,0)-1,FALSE),"")</f>
        <v>김은비</v>
      </c>
      <c r="D23" s="4">
        <f>IFERROR(VLOOKUP($A23,집계!$B:$AD,MATCH(D$1,집계!$2:$2,0)-1,FALSE),"")</f>
        <v>20425535</v>
      </c>
      <c r="E23" s="4" t="str">
        <f>IFERROR(VLOOKUP($A23,집계!$B:$AD,MATCH(E$1,집계!$2:$2,0)-1,FALSE),"")</f>
        <v>ECHO</v>
      </c>
      <c r="F23" s="31">
        <f>IFERROR(VLOOKUP($A23,대상!$B:$AD,MATCH(F$1,대상!$1:$1,0)-1,FALSE),"")</f>
        <v>0</v>
      </c>
      <c r="G23" s="3">
        <f>IFERROR(VLOOKUP($A23,집계!$B:$AD,MATCH(G$1,집계!$2:$2,0)-1,FALSE),"")</f>
        <v>5</v>
      </c>
      <c r="H23" s="3">
        <f>IFERROR(VLOOKUP($A23,집계!$B:$AD,MATCH(H$1,집계!$2:$2,0)-1,FALSE),"")</f>
        <v>68</v>
      </c>
      <c r="I23" s="3">
        <f>IFERROR(VLOOKUP($A23,집계!$B:$AD,MATCH(I$1,집계!$2:$2,0)-1,FALSE),"")</f>
        <v>86</v>
      </c>
      <c r="J23" s="3">
        <f>IFERROR(VLOOKUP($A23,집계!$B:$AD,MATCH(J$1,집계!$2:$2,0)-1,FALSE),"")</f>
        <v>69</v>
      </c>
      <c r="K23" s="3">
        <f>IFERROR(VLOOKUP($A23,집계!$B:$AD,MATCH(K$1,집계!$2:$2,0)-1,FALSE),"")</f>
        <v>76</v>
      </c>
      <c r="L23" s="3">
        <f>IFERROR(VLOOKUP($A23,집계!$B:$AD,MATCH(L$1,집계!$2:$2,0)-1,FALSE),"")</f>
        <v>65</v>
      </c>
      <c r="M23" s="16">
        <f>IFERROR(VLOOKUP($A23,집계!$B:$AD,MATCH(M$1,집계!$2:$2,0)-1,FALSE),"")</f>
        <v>71</v>
      </c>
      <c r="N23" s="16">
        <f>IFERROR(VLOOKUP($A23,집계!$B:$AD,MATCH(N$1,집계!$2:$2,0)-1,FALSE),"")</f>
        <v>0</v>
      </c>
      <c r="O23" s="16">
        <f>IFERROR(VLOOKUP($A23,집계!$B:$AD,MATCH(O$1,집계!$2:$2,0)-1,FALSE),"")</f>
        <v>71</v>
      </c>
      <c r="P23" s="31" t="str">
        <f>IFERROR(VLOOKUP($A23,집계!$B:$AD,MATCH(P$1,집계!$2:$2,0)-1,FALSE),"")</f>
        <v/>
      </c>
    </row>
    <row r="24" spans="1:16" ht="17.100000000000001" customHeight="1" x14ac:dyDescent="0.35">
      <c r="A24" s="2">
        <v>20401903</v>
      </c>
      <c r="B24" s="4">
        <f>IFERROR(VLOOKUP($A24,집계!$B:$AD,MATCH(B$1,집계!$2:$2,0)-1,FALSE),"")</f>
        <v>196</v>
      </c>
      <c r="C24" s="4" t="str">
        <f>IFERROR(VLOOKUP($A24,집계!$B:$AD,MATCH(C$1,집계!$2:$2,0)-1,FALSE),"")</f>
        <v>김마지</v>
      </c>
      <c r="D24" s="4">
        <f>IFERROR(VLOOKUP($A24,집계!$B:$AD,MATCH(D$1,집계!$2:$2,0)-1,FALSE),"")</f>
        <v>20401903</v>
      </c>
      <c r="E24" s="4" t="str">
        <f>IFERROR(VLOOKUP($A24,집계!$B:$AD,MATCH(E$1,집계!$2:$2,0)-1,FALSE),"")</f>
        <v>반복구매/리텐션 CRM 자동화 기술 적용된 주간 식생활 운영형 공동구매 서비스 개발</v>
      </c>
      <c r="F24" s="31">
        <f>IFERROR(VLOOKUP($A24,대상!$B:$AD,MATCH(F$1,대상!$1:$1,0)-1,FALSE),"")</f>
        <v>0</v>
      </c>
      <c r="G24" s="3">
        <f>IFERROR(VLOOKUP($A24,집계!$B:$AD,MATCH(G$1,집계!$2:$2,0)-1,FALSE),"")</f>
        <v>5</v>
      </c>
      <c r="H24" s="3">
        <f>IFERROR(VLOOKUP($A24,집계!$B:$AD,MATCH(H$1,집계!$2:$2,0)-1,FALSE),"")</f>
        <v>69</v>
      </c>
      <c r="I24" s="3">
        <f>IFERROR(VLOOKUP($A24,집계!$B:$AD,MATCH(I$1,집계!$2:$2,0)-1,FALSE),"")</f>
        <v>86</v>
      </c>
      <c r="J24" s="3">
        <f>IFERROR(VLOOKUP($A24,집계!$B:$AD,MATCH(J$1,집계!$2:$2,0)-1,FALSE),"")</f>
        <v>69</v>
      </c>
      <c r="K24" s="3">
        <f>IFERROR(VLOOKUP($A24,집계!$B:$AD,MATCH(K$1,집계!$2:$2,0)-1,FALSE),"")</f>
        <v>65</v>
      </c>
      <c r="L24" s="3">
        <f>IFERROR(VLOOKUP($A24,집계!$B:$AD,MATCH(L$1,집계!$2:$2,0)-1,FALSE),"")</f>
        <v>64</v>
      </c>
      <c r="M24" s="16">
        <f>IFERROR(VLOOKUP($A24,집계!$B:$AD,MATCH(M$1,집계!$2:$2,0)-1,FALSE),"")</f>
        <v>67.666666666666671</v>
      </c>
      <c r="N24" s="16">
        <f>IFERROR(VLOOKUP($A24,집계!$B:$AD,MATCH(N$1,집계!$2:$2,0)-1,FALSE),"")</f>
        <v>0</v>
      </c>
      <c r="O24" s="16">
        <f>IFERROR(VLOOKUP($A24,집계!$B:$AD,MATCH(O$1,집계!$2:$2,0)-1,FALSE),"")</f>
        <v>67.666666666666671</v>
      </c>
      <c r="P24" s="31" t="str">
        <f>IFERROR(VLOOKUP($A24,집계!$B:$AD,MATCH(P$1,집계!$2:$2,0)-1,FALSE),"")</f>
        <v/>
      </c>
    </row>
    <row r="25" spans="1:16" ht="17.100000000000001" customHeight="1" x14ac:dyDescent="0.35">
      <c r="A25" s="2">
        <v>20415508</v>
      </c>
      <c r="B25" s="4">
        <f>IFERROR(VLOOKUP($A25,집계!$B:$AD,MATCH(B$1,집계!$2:$2,0)-1,FALSE),"")</f>
        <v>181</v>
      </c>
      <c r="C25" s="4" t="str">
        <f>IFERROR(VLOOKUP($A25,집계!$B:$AD,MATCH(C$1,집계!$2:$2,0)-1,FALSE),"")</f>
        <v>오여진</v>
      </c>
      <c r="D25" s="4">
        <f>IFERROR(VLOOKUP($A25,집계!$B:$AD,MATCH(D$1,집계!$2:$2,0)-1,FALSE),"")</f>
        <v>20415508</v>
      </c>
      <c r="E25" s="4" t="str">
        <f>IFERROR(VLOOKUP($A25,집계!$B:$AD,MATCH(E$1,집계!$2:$2,0)-1,FALSE),"")</f>
        <v>특수교육 전문가가 설계한 구조화 프롬프트 기반 발달장애 아동 AI IEP 자동 생성 및 복지 바우처 맞춤 큐레이션 통합 SaaS 플랫폼 아이누리</v>
      </c>
      <c r="F25" s="31">
        <f>IFERROR(VLOOKUP($A25,대상!$B:$AD,MATCH(F$1,대상!$1:$1,0)-1,FALSE),"")</f>
        <v>0</v>
      </c>
      <c r="G25" s="3">
        <f>IFERROR(VLOOKUP($A25,집계!$B:$AD,MATCH(G$1,집계!$2:$2,0)-1,FALSE),"")</f>
        <v>5</v>
      </c>
      <c r="H25" s="3">
        <f>IFERROR(VLOOKUP($A25,집계!$B:$AD,MATCH(H$1,집계!$2:$2,0)-1,FALSE),"")</f>
        <v>70</v>
      </c>
      <c r="I25" s="3">
        <f>IFERROR(VLOOKUP($A25,집계!$B:$AD,MATCH(I$1,집계!$2:$2,0)-1,FALSE),"")</f>
        <v>66</v>
      </c>
      <c r="J25" s="3">
        <f>IFERROR(VLOOKUP($A25,집계!$B:$AD,MATCH(J$1,집계!$2:$2,0)-1,FALSE),"")</f>
        <v>69</v>
      </c>
      <c r="K25" s="3">
        <f>IFERROR(VLOOKUP($A25,집계!$B:$AD,MATCH(K$1,집계!$2:$2,0)-1,FALSE),"")</f>
        <v>68</v>
      </c>
      <c r="L25" s="3">
        <f>IFERROR(VLOOKUP($A25,집계!$B:$AD,MATCH(L$1,집계!$2:$2,0)-1,FALSE),"")</f>
        <v>70</v>
      </c>
      <c r="M25" s="16">
        <f>IFERROR(VLOOKUP($A25,집계!$B:$AD,MATCH(M$1,집계!$2:$2,0)-1,FALSE),"")</f>
        <v>69</v>
      </c>
      <c r="N25" s="16">
        <f>IFERROR(VLOOKUP($A25,집계!$B:$AD,MATCH(N$1,집계!$2:$2,0)-1,FALSE),"")</f>
        <v>0</v>
      </c>
      <c r="O25" s="16">
        <f>IFERROR(VLOOKUP($A25,집계!$B:$AD,MATCH(O$1,집계!$2:$2,0)-1,FALSE),"")</f>
        <v>69</v>
      </c>
      <c r="P25" s="31" t="str">
        <f>IFERROR(VLOOKUP($A25,집계!$B:$AD,MATCH(P$1,집계!$2:$2,0)-1,FALSE),"")</f>
        <v/>
      </c>
    </row>
    <row r="26" spans="1:16" ht="17.100000000000001" customHeight="1" x14ac:dyDescent="0.35">
      <c r="A26" s="2">
        <v>20419571</v>
      </c>
      <c r="B26" s="4">
        <f>IFERROR(VLOOKUP($A26,집계!$B:$AD,MATCH(B$1,집계!$2:$2,0)-1,FALSE),"")</f>
        <v>186</v>
      </c>
      <c r="C26" s="4" t="str">
        <f>IFERROR(VLOOKUP($A26,집계!$B:$AD,MATCH(C$1,집계!$2:$2,0)-1,FALSE),"")</f>
        <v>조수정</v>
      </c>
      <c r="D26" s="4">
        <f>IFERROR(VLOOKUP($A26,집계!$B:$AD,MATCH(D$1,집계!$2:$2,0)-1,FALSE),"")</f>
        <v>20419571</v>
      </c>
      <c r="E26" s="4" t="str">
        <f>IFERROR(VLOOKUP($A26,집계!$B:$AD,MATCH(E$1,집계!$2:$2,0)-1,FALSE),"")</f>
        <v xml:space="preserve">SBT#+ </v>
      </c>
      <c r="F26" s="31">
        <f>IFERROR(VLOOKUP($A26,대상!$B:$AD,MATCH(F$1,대상!$1:$1,0)-1,FALSE),"")</f>
        <v>0</v>
      </c>
      <c r="G26" s="3">
        <f>IFERROR(VLOOKUP($A26,집계!$B:$AD,MATCH(G$1,집계!$2:$2,0)-1,FALSE),"")</f>
        <v>5</v>
      </c>
      <c r="H26" s="3">
        <f>IFERROR(VLOOKUP($A26,집계!$B:$AD,MATCH(H$1,집계!$2:$2,0)-1,FALSE),"")</f>
        <v>77</v>
      </c>
      <c r="I26" s="3">
        <f>IFERROR(VLOOKUP($A26,집계!$B:$AD,MATCH(I$1,집계!$2:$2,0)-1,FALSE),"")</f>
        <v>60</v>
      </c>
      <c r="J26" s="3">
        <f>IFERROR(VLOOKUP($A26,집계!$B:$AD,MATCH(J$1,집계!$2:$2,0)-1,FALSE),"")</f>
        <v>87</v>
      </c>
      <c r="K26" s="3">
        <f>IFERROR(VLOOKUP($A26,집계!$B:$AD,MATCH(K$1,집계!$2:$2,0)-1,FALSE),"")</f>
        <v>61</v>
      </c>
      <c r="L26" s="3">
        <f>IFERROR(VLOOKUP($A26,집계!$B:$AD,MATCH(L$1,집계!$2:$2,0)-1,FALSE),"")</f>
        <v>68</v>
      </c>
      <c r="M26" s="16">
        <f>IFERROR(VLOOKUP($A26,집계!$B:$AD,MATCH(M$1,집계!$2:$2,0)-1,FALSE),"")</f>
        <v>68.666666666666671</v>
      </c>
      <c r="N26" s="16">
        <f>IFERROR(VLOOKUP($A26,집계!$B:$AD,MATCH(N$1,집계!$2:$2,0)-1,FALSE),"")</f>
        <v>0</v>
      </c>
      <c r="O26" s="16">
        <f>IFERROR(VLOOKUP($A26,집계!$B:$AD,MATCH(O$1,집계!$2:$2,0)-1,FALSE),"")</f>
        <v>68.666666666666671</v>
      </c>
      <c r="P26" s="31" t="str">
        <f>IFERROR(VLOOKUP($A26,집계!$B:$AD,MATCH(P$1,집계!$2:$2,0)-1,FALSE),"")</f>
        <v/>
      </c>
    </row>
    <row r="27" spans="1:16" ht="17.100000000000001" customHeight="1" x14ac:dyDescent="0.35">
      <c r="A27" s="2">
        <v>20439979</v>
      </c>
      <c r="B27" s="4">
        <f>IFERROR(VLOOKUP($A27,집계!$B:$AD,MATCH(B$1,집계!$2:$2,0)-1,FALSE),"")</f>
        <v>158</v>
      </c>
      <c r="C27" s="4" t="str">
        <f>IFERROR(VLOOKUP($A27,집계!$B:$AD,MATCH(C$1,집계!$2:$2,0)-1,FALSE),"")</f>
        <v>안종훈</v>
      </c>
      <c r="D27" s="4">
        <f>IFERROR(VLOOKUP($A27,집계!$B:$AD,MATCH(D$1,집계!$2:$2,0)-1,FALSE),"")</f>
        <v>20439979</v>
      </c>
      <c r="E27" s="4" t="str">
        <f>IFERROR(VLOOKUP($A27,집계!$B:$AD,MATCH(E$1,집계!$2:$2,0)-1,FALSE),"")</f>
        <v>상권 기반 약국아이템 수요 조사 플랫폼</v>
      </c>
      <c r="F27" s="31">
        <f>IFERROR(VLOOKUP($A27,대상!$B:$AD,MATCH(F$1,대상!$1:$1,0)-1,FALSE),"")</f>
        <v>0</v>
      </c>
      <c r="G27" s="3">
        <f>IFERROR(VLOOKUP($A27,집계!$B:$AD,MATCH(G$1,집계!$2:$2,0)-1,FALSE),"")</f>
        <v>5</v>
      </c>
      <c r="H27" s="3">
        <f>IFERROR(VLOOKUP($A27,집계!$B:$AD,MATCH(H$1,집계!$2:$2,0)-1,FALSE),"")</f>
        <v>82</v>
      </c>
      <c r="I27" s="3">
        <f>IFERROR(VLOOKUP($A27,집계!$B:$AD,MATCH(I$1,집계!$2:$2,0)-1,FALSE),"")</f>
        <v>62</v>
      </c>
      <c r="J27" s="3">
        <f>IFERROR(VLOOKUP($A27,집계!$B:$AD,MATCH(J$1,집계!$2:$2,0)-1,FALSE),"")</f>
        <v>79</v>
      </c>
      <c r="K27" s="3">
        <f>IFERROR(VLOOKUP($A27,집계!$B:$AD,MATCH(K$1,집계!$2:$2,0)-1,FALSE),"")</f>
        <v>65</v>
      </c>
      <c r="L27" s="3">
        <f>IFERROR(VLOOKUP($A27,집계!$B:$AD,MATCH(L$1,집계!$2:$2,0)-1,FALSE),"")</f>
        <v>70</v>
      </c>
      <c r="M27" s="16">
        <f>IFERROR(VLOOKUP($A27,집계!$B:$AD,MATCH(M$1,집계!$2:$2,0)-1,FALSE),"")</f>
        <v>71.333333333333329</v>
      </c>
      <c r="N27" s="16">
        <f>IFERROR(VLOOKUP($A27,집계!$B:$AD,MATCH(N$1,집계!$2:$2,0)-1,FALSE),"")</f>
        <v>0</v>
      </c>
      <c r="O27" s="16">
        <f>IFERROR(VLOOKUP($A27,집계!$B:$AD,MATCH(O$1,집계!$2:$2,0)-1,FALSE),"")</f>
        <v>71.333333333333329</v>
      </c>
      <c r="P27" s="31" t="str">
        <f>IFERROR(VLOOKUP($A27,집계!$B:$AD,MATCH(P$1,집계!$2:$2,0)-1,FALSE),"")</f>
        <v/>
      </c>
    </row>
    <row r="28" spans="1:16" ht="17.100000000000001" customHeight="1" x14ac:dyDescent="0.35">
      <c r="A28" s="2">
        <v>20415363</v>
      </c>
      <c r="B28" s="4">
        <f>IFERROR(VLOOKUP($A28,집계!$B:$AD,MATCH(B$1,집계!$2:$2,0)-1,FALSE),"")</f>
        <v>198</v>
      </c>
      <c r="C28" s="4" t="str">
        <f>IFERROR(VLOOKUP($A28,집계!$B:$AD,MATCH(C$1,집계!$2:$2,0)-1,FALSE),"")</f>
        <v>임규리</v>
      </c>
      <c r="D28" s="4">
        <f>IFERROR(VLOOKUP($A28,집계!$B:$AD,MATCH(D$1,집계!$2:$2,0)-1,FALSE),"")</f>
        <v>20415363</v>
      </c>
      <c r="E28" s="4" t="str">
        <f>IFERROR(VLOOKUP($A28,집계!$B:$AD,MATCH(E$1,집계!$2:$2,0)-1,FALSE),"")</f>
        <v>AI 체형 분석 기반 핏 예측 및 가상 시착 기능이 적용된 패션 커머스 플랫폼</v>
      </c>
      <c r="F28" s="31">
        <f>IFERROR(VLOOKUP($A28,대상!$B:$AD,MATCH(F$1,대상!$1:$1,0)-1,FALSE),"")</f>
        <v>0</v>
      </c>
      <c r="G28" s="3">
        <f>IFERROR(VLOOKUP($A28,집계!$B:$AD,MATCH(G$1,집계!$2:$2,0)-1,FALSE),"")</f>
        <v>5</v>
      </c>
      <c r="H28" s="3">
        <f>IFERROR(VLOOKUP($A28,집계!$B:$AD,MATCH(H$1,집계!$2:$2,0)-1,FALSE),"")</f>
        <v>69</v>
      </c>
      <c r="I28" s="3">
        <f>IFERROR(VLOOKUP($A28,집계!$B:$AD,MATCH(I$1,집계!$2:$2,0)-1,FALSE),"")</f>
        <v>63</v>
      </c>
      <c r="J28" s="3">
        <f>IFERROR(VLOOKUP($A28,집계!$B:$AD,MATCH(J$1,집계!$2:$2,0)-1,FALSE),"")</f>
        <v>76</v>
      </c>
      <c r="K28" s="3">
        <f>IFERROR(VLOOKUP($A28,집계!$B:$AD,MATCH(K$1,집계!$2:$2,0)-1,FALSE),"")</f>
        <v>61</v>
      </c>
      <c r="L28" s="3">
        <f>IFERROR(VLOOKUP($A28,집계!$B:$AD,MATCH(L$1,집계!$2:$2,0)-1,FALSE),"")</f>
        <v>65</v>
      </c>
      <c r="M28" s="16">
        <f>IFERROR(VLOOKUP($A28,집계!$B:$AD,MATCH(M$1,집계!$2:$2,0)-1,FALSE),"")</f>
        <v>65.666666666666671</v>
      </c>
      <c r="N28" s="16">
        <f>IFERROR(VLOOKUP($A28,집계!$B:$AD,MATCH(N$1,집계!$2:$2,0)-1,FALSE),"")</f>
        <v>0</v>
      </c>
      <c r="O28" s="16">
        <f>IFERROR(VLOOKUP($A28,집계!$B:$AD,MATCH(O$1,집계!$2:$2,0)-1,FALSE),"")</f>
        <v>65.666666666666671</v>
      </c>
      <c r="P28" s="31" t="str">
        <f>IFERROR(VLOOKUP($A28,집계!$B:$AD,MATCH(P$1,집계!$2:$2,0)-1,FALSE),"")</f>
        <v/>
      </c>
    </row>
    <row r="29" spans="1:16" ht="17.100000000000001" customHeight="1" x14ac:dyDescent="0.35">
      <c r="A29" s="2">
        <v>20426472</v>
      </c>
      <c r="B29" s="4">
        <f>IFERROR(VLOOKUP($A29,집계!$B:$AD,MATCH(B$1,집계!$2:$2,0)-1,FALSE),"")</f>
        <v>158</v>
      </c>
      <c r="C29" s="4" t="str">
        <f>IFERROR(VLOOKUP($A29,집계!$B:$AD,MATCH(C$1,집계!$2:$2,0)-1,FALSE),"")</f>
        <v>박지훈</v>
      </c>
      <c r="D29" s="4">
        <f>IFERROR(VLOOKUP($A29,집계!$B:$AD,MATCH(D$1,집계!$2:$2,0)-1,FALSE),"")</f>
        <v>20426472</v>
      </c>
      <c r="E29" s="4" t="str">
        <f>IFERROR(VLOOKUP($A29,집계!$B:$AD,MATCH(E$1,집계!$2:$2,0)-1,FALSE),"")</f>
        <v>3000원으로 전자레인지 불균일 가열 해결및 효율을 위한 역산란 제어 모듈</v>
      </c>
      <c r="F29" s="31">
        <f>IFERROR(VLOOKUP($A29,대상!$B:$AD,MATCH(F$1,대상!$1:$1,0)-1,FALSE),"")</f>
        <v>0</v>
      </c>
      <c r="G29" s="3">
        <f>IFERROR(VLOOKUP($A29,집계!$B:$AD,MATCH(G$1,집계!$2:$2,0)-1,FALSE),"")</f>
        <v>5</v>
      </c>
      <c r="H29" s="3">
        <f>IFERROR(VLOOKUP($A29,집계!$B:$AD,MATCH(H$1,집계!$2:$2,0)-1,FALSE),"")</f>
        <v>73</v>
      </c>
      <c r="I29" s="3">
        <f>IFERROR(VLOOKUP($A29,집계!$B:$AD,MATCH(I$1,집계!$2:$2,0)-1,FALSE),"")</f>
        <v>66</v>
      </c>
      <c r="J29" s="3">
        <f>IFERROR(VLOOKUP($A29,집계!$B:$AD,MATCH(J$1,집계!$2:$2,0)-1,FALSE),"")</f>
        <v>77</v>
      </c>
      <c r="K29" s="3">
        <f>IFERROR(VLOOKUP($A29,집계!$B:$AD,MATCH(K$1,집계!$2:$2,0)-1,FALSE),"")</f>
        <v>69</v>
      </c>
      <c r="L29" s="3">
        <f>IFERROR(VLOOKUP($A29,집계!$B:$AD,MATCH(L$1,집계!$2:$2,0)-1,FALSE),"")</f>
        <v>72</v>
      </c>
      <c r="M29" s="16">
        <f>IFERROR(VLOOKUP($A29,집계!$B:$AD,MATCH(M$1,집계!$2:$2,0)-1,FALSE),"")</f>
        <v>71.333333333333329</v>
      </c>
      <c r="N29" s="16">
        <f>IFERROR(VLOOKUP($A29,집계!$B:$AD,MATCH(N$1,집계!$2:$2,0)-1,FALSE),"")</f>
        <v>0</v>
      </c>
      <c r="O29" s="16">
        <f>IFERROR(VLOOKUP($A29,집계!$B:$AD,MATCH(O$1,집계!$2:$2,0)-1,FALSE),"")</f>
        <v>71.333333333333329</v>
      </c>
      <c r="P29" s="31" t="str">
        <f>IFERROR(VLOOKUP($A29,집계!$B:$AD,MATCH(P$1,집계!$2:$2,0)-1,FALSE),"")</f>
        <v/>
      </c>
    </row>
    <row r="30" spans="1:16" ht="17.100000000000001" customHeight="1" x14ac:dyDescent="0.35">
      <c r="A30" s="2">
        <v>20422751</v>
      </c>
      <c r="B30" s="4">
        <f>IFERROR(VLOOKUP($A30,집계!$B:$AD,MATCH(B$1,집계!$2:$2,0)-1,FALSE),"")</f>
        <v>177</v>
      </c>
      <c r="C30" s="4" t="str">
        <f>IFERROR(VLOOKUP($A30,집계!$B:$AD,MATCH(C$1,집계!$2:$2,0)-1,FALSE),"")</f>
        <v>이진우</v>
      </c>
      <c r="D30" s="4">
        <f>IFERROR(VLOOKUP($A30,집계!$B:$AD,MATCH(D$1,집계!$2:$2,0)-1,FALSE),"")</f>
        <v>20422751</v>
      </c>
      <c r="E30" s="4" t="str">
        <f>IFERROR(VLOOKUP($A30,집계!$B:$AD,MATCH(E$1,집계!$2:$2,0)-1,FALSE),"")</f>
        <v>생성형 AI 기반 다국어 멀티포맷 콘텐츠 스튜디오 '루멘'</v>
      </c>
      <c r="F30" s="31">
        <f>IFERROR(VLOOKUP($A30,대상!$B:$AD,MATCH(F$1,대상!$1:$1,0)-1,FALSE),"")</f>
        <v>0</v>
      </c>
      <c r="G30" s="3">
        <f>IFERROR(VLOOKUP($A30,집계!$B:$AD,MATCH(G$1,집계!$2:$2,0)-1,FALSE),"")</f>
        <v>5</v>
      </c>
      <c r="H30" s="3">
        <f>IFERROR(VLOOKUP($A30,집계!$B:$AD,MATCH(H$1,집계!$2:$2,0)-1,FALSE),"")</f>
        <v>73</v>
      </c>
      <c r="I30" s="3">
        <f>IFERROR(VLOOKUP($A30,집계!$B:$AD,MATCH(I$1,집계!$2:$2,0)-1,FALSE),"")</f>
        <v>62</v>
      </c>
      <c r="J30" s="3">
        <f>IFERROR(VLOOKUP($A30,집계!$B:$AD,MATCH(J$1,집계!$2:$2,0)-1,FALSE),"")</f>
        <v>69</v>
      </c>
      <c r="K30" s="3">
        <f>IFERROR(VLOOKUP($A30,집계!$B:$AD,MATCH(K$1,집계!$2:$2,0)-1,FALSE),"")</f>
        <v>72</v>
      </c>
      <c r="L30" s="3">
        <f>IFERROR(VLOOKUP($A30,집계!$B:$AD,MATCH(L$1,집계!$2:$2,0)-1,FALSE),"")</f>
        <v>68</v>
      </c>
      <c r="M30" s="16">
        <f>IFERROR(VLOOKUP($A30,집계!$B:$AD,MATCH(M$1,집계!$2:$2,0)-1,FALSE),"")</f>
        <v>69.666666666666671</v>
      </c>
      <c r="N30" s="16">
        <f>IFERROR(VLOOKUP($A30,집계!$B:$AD,MATCH(N$1,집계!$2:$2,0)-1,FALSE),"")</f>
        <v>0</v>
      </c>
      <c r="O30" s="16">
        <f>IFERROR(VLOOKUP($A30,집계!$B:$AD,MATCH(O$1,집계!$2:$2,0)-1,FALSE),"")</f>
        <v>69.666666666666671</v>
      </c>
      <c r="P30" s="31" t="str">
        <f>IFERROR(VLOOKUP($A30,집계!$B:$AD,MATCH(P$1,집계!$2:$2,0)-1,FALSE),"")</f>
        <v/>
      </c>
    </row>
    <row r="31" spans="1:16" ht="17.100000000000001" customHeight="1" x14ac:dyDescent="0.35">
      <c r="A31" s="2">
        <v>20415297</v>
      </c>
      <c r="B31" s="4">
        <f>IFERROR(VLOOKUP($A31,집계!$B:$AD,MATCH(B$1,집계!$2:$2,0)-1,FALSE),"")</f>
        <v>186</v>
      </c>
      <c r="C31" s="4" t="str">
        <f>IFERROR(VLOOKUP($A31,집계!$B:$AD,MATCH(C$1,집계!$2:$2,0)-1,FALSE),"")</f>
        <v>한성진</v>
      </c>
      <c r="D31" s="4">
        <f>IFERROR(VLOOKUP($A31,집계!$B:$AD,MATCH(D$1,집계!$2:$2,0)-1,FALSE),"")</f>
        <v>20415297</v>
      </c>
      <c r="E31" s="4" t="str">
        <f>IFERROR(VLOOKUP($A31,집계!$B:$AD,MATCH(E$1,집계!$2:$2,0)-1,FALSE),"")</f>
        <v>AI 기반 글로벌 유통 자동화 시스템</v>
      </c>
      <c r="F31" s="31">
        <f>IFERROR(VLOOKUP($A31,대상!$B:$AD,MATCH(F$1,대상!$1:$1,0)-1,FALSE),"")</f>
        <v>0</v>
      </c>
      <c r="G31" s="3">
        <f>IFERROR(VLOOKUP($A31,집계!$B:$AD,MATCH(G$1,집계!$2:$2,0)-1,FALSE),"")</f>
        <v>5</v>
      </c>
      <c r="H31" s="3">
        <f>IFERROR(VLOOKUP($A31,집계!$B:$AD,MATCH(H$1,집계!$2:$2,0)-1,FALSE),"")</f>
        <v>73</v>
      </c>
      <c r="I31" s="3">
        <f>IFERROR(VLOOKUP($A31,집계!$B:$AD,MATCH(I$1,집계!$2:$2,0)-1,FALSE),"")</f>
        <v>62</v>
      </c>
      <c r="J31" s="3">
        <f>IFERROR(VLOOKUP($A31,집계!$B:$AD,MATCH(J$1,집계!$2:$2,0)-1,FALSE),"")</f>
        <v>69</v>
      </c>
      <c r="K31" s="3">
        <f>IFERROR(VLOOKUP($A31,집계!$B:$AD,MATCH(K$1,집계!$2:$2,0)-1,FALSE),"")</f>
        <v>70</v>
      </c>
      <c r="L31" s="3">
        <f>IFERROR(VLOOKUP($A31,집계!$B:$AD,MATCH(L$1,집계!$2:$2,0)-1,FALSE),"")</f>
        <v>67</v>
      </c>
      <c r="M31" s="16">
        <f>IFERROR(VLOOKUP($A31,집계!$B:$AD,MATCH(M$1,집계!$2:$2,0)-1,FALSE),"")</f>
        <v>68.666666666666671</v>
      </c>
      <c r="N31" s="16">
        <f>IFERROR(VLOOKUP($A31,집계!$B:$AD,MATCH(N$1,집계!$2:$2,0)-1,FALSE),"")</f>
        <v>0</v>
      </c>
      <c r="O31" s="16">
        <f>IFERROR(VLOOKUP($A31,집계!$B:$AD,MATCH(O$1,집계!$2:$2,0)-1,FALSE),"")</f>
        <v>68.666666666666671</v>
      </c>
      <c r="P31" s="31" t="str">
        <f>IFERROR(VLOOKUP($A31,집계!$B:$AD,MATCH(P$1,집계!$2:$2,0)-1,FALSE),"")</f>
        <v/>
      </c>
    </row>
    <row r="32" spans="1:16" ht="17.100000000000001" customHeight="1" x14ac:dyDescent="0.35">
      <c r="A32" s="2">
        <v>20424672</v>
      </c>
      <c r="B32" s="4">
        <f>IFERROR(VLOOKUP($A32,집계!$B:$AD,MATCH(B$1,집계!$2:$2,0)-1,FALSE),"")</f>
        <v>193</v>
      </c>
      <c r="C32" s="4" t="str">
        <f>IFERROR(VLOOKUP($A32,집계!$B:$AD,MATCH(C$1,집계!$2:$2,0)-1,FALSE),"")</f>
        <v>우수한</v>
      </c>
      <c r="D32" s="4">
        <f>IFERROR(VLOOKUP($A32,집계!$B:$AD,MATCH(D$1,집계!$2:$2,0)-1,FALSE),"")</f>
        <v>20424672</v>
      </c>
      <c r="E32" s="4" t="str">
        <f>IFERROR(VLOOKUP($A32,집계!$B:$AD,MATCH(E$1,집계!$2:$2,0)-1,FALSE),"")</f>
        <v>MOVE RE</v>
      </c>
      <c r="F32" s="31">
        <f>IFERROR(VLOOKUP($A32,대상!$B:$AD,MATCH(F$1,대상!$1:$1,0)-1,FALSE),"")</f>
        <v>0</v>
      </c>
      <c r="G32" s="3">
        <f>IFERROR(VLOOKUP($A32,집계!$B:$AD,MATCH(G$1,집계!$2:$2,0)-1,FALSE),"")</f>
        <v>5</v>
      </c>
      <c r="H32" s="3">
        <f>IFERROR(VLOOKUP($A32,집계!$B:$AD,MATCH(H$1,집계!$2:$2,0)-1,FALSE),"")</f>
        <v>71</v>
      </c>
      <c r="I32" s="3">
        <f>IFERROR(VLOOKUP($A32,집계!$B:$AD,MATCH(I$1,집계!$2:$2,0)-1,FALSE),"")</f>
        <v>60</v>
      </c>
      <c r="J32" s="3">
        <f>IFERROR(VLOOKUP($A32,집계!$B:$AD,MATCH(J$1,집계!$2:$2,0)-1,FALSE),"")</f>
        <v>67</v>
      </c>
      <c r="K32" s="3">
        <f>IFERROR(VLOOKUP($A32,집계!$B:$AD,MATCH(K$1,집계!$2:$2,0)-1,FALSE),"")</f>
        <v>63</v>
      </c>
      <c r="L32" s="3">
        <f>IFERROR(VLOOKUP($A32,집계!$B:$AD,MATCH(L$1,집계!$2:$2,0)-1,FALSE),"")</f>
        <v>68</v>
      </c>
      <c r="M32" s="16">
        <f>IFERROR(VLOOKUP($A32,집계!$B:$AD,MATCH(M$1,집계!$2:$2,0)-1,FALSE),"")</f>
        <v>66</v>
      </c>
      <c r="N32" s="16">
        <f>IFERROR(VLOOKUP($A32,집계!$B:$AD,MATCH(N$1,집계!$2:$2,0)-1,FALSE),"")</f>
        <v>2</v>
      </c>
      <c r="O32" s="16">
        <f>IFERROR(VLOOKUP($A32,집계!$B:$AD,MATCH(O$1,집계!$2:$2,0)-1,FALSE),"")</f>
        <v>68</v>
      </c>
      <c r="P32" s="31" t="str">
        <f>IFERROR(VLOOKUP($A32,집계!$B:$AD,MATCH(P$1,집계!$2:$2,0)-1,FALSE),"")</f>
        <v/>
      </c>
    </row>
    <row r="33" spans="1:16" ht="17.100000000000001" customHeight="1" x14ac:dyDescent="0.35">
      <c r="A33" s="2">
        <v>20399536</v>
      </c>
      <c r="B33" s="4">
        <f>IFERROR(VLOOKUP($A33,집계!$B:$AD,MATCH(B$1,집계!$2:$2,0)-1,FALSE),"")</f>
        <v>61</v>
      </c>
      <c r="C33" s="4" t="str">
        <f>IFERROR(VLOOKUP($A33,집계!$B:$AD,MATCH(C$1,집계!$2:$2,0)-1,FALSE),"")</f>
        <v>김지형</v>
      </c>
      <c r="D33" s="4">
        <f>IFERROR(VLOOKUP($A33,집계!$B:$AD,MATCH(D$1,집계!$2:$2,0)-1,FALSE),"")</f>
        <v>20399536</v>
      </c>
      <c r="E33" s="4" t="str">
        <f>IFERROR(VLOOKUP($A33,집계!$B:$AD,MATCH(E$1,집계!$2:$2,0)-1,FALSE),"")</f>
        <v>웹에서 디자인하고 실시간으로 주문하는 레터링 케이크 플랫폼 ‘케끄’</v>
      </c>
      <c r="F33" s="31">
        <f>IFERROR(VLOOKUP($A33,대상!$B:$AD,MATCH(F$1,대상!$1:$1,0)-1,FALSE),"")</f>
        <v>0</v>
      </c>
      <c r="G33" s="3">
        <f>IFERROR(VLOOKUP($A33,집계!$B:$AD,MATCH(G$1,집계!$2:$2,0)-1,FALSE),"")</f>
        <v>5</v>
      </c>
      <c r="H33" s="3">
        <f>IFERROR(VLOOKUP($A33,집계!$B:$AD,MATCH(H$1,집계!$2:$2,0)-1,FALSE),"")</f>
        <v>67</v>
      </c>
      <c r="I33" s="3">
        <f>IFERROR(VLOOKUP($A33,집계!$B:$AD,MATCH(I$1,집계!$2:$2,0)-1,FALSE),"")</f>
        <v>83</v>
      </c>
      <c r="J33" s="3">
        <f>IFERROR(VLOOKUP($A33,집계!$B:$AD,MATCH(J$1,집계!$2:$2,0)-1,FALSE),"")</f>
        <v>83</v>
      </c>
      <c r="K33" s="3">
        <f>IFERROR(VLOOKUP($A33,집계!$B:$AD,MATCH(K$1,집계!$2:$2,0)-1,FALSE),"")</f>
        <v>68</v>
      </c>
      <c r="L33" s="3">
        <f>IFERROR(VLOOKUP($A33,집계!$B:$AD,MATCH(L$1,집계!$2:$2,0)-1,FALSE),"")</f>
        <v>87</v>
      </c>
      <c r="M33" s="16">
        <f>IFERROR(VLOOKUP($A33,집계!$B:$AD,MATCH(M$1,집계!$2:$2,0)-1,FALSE),"")</f>
        <v>78</v>
      </c>
      <c r="N33" s="16">
        <f>IFERROR(VLOOKUP($A33,집계!$B:$AD,MATCH(N$1,집계!$2:$2,0)-1,FALSE),"")</f>
        <v>0</v>
      </c>
      <c r="O33" s="16">
        <f>IFERROR(VLOOKUP($A33,집계!$B:$AD,MATCH(O$1,집계!$2:$2,0)-1,FALSE),"")</f>
        <v>78</v>
      </c>
      <c r="P33" s="31" t="str">
        <f>IFERROR(VLOOKUP($A33,집계!$B:$AD,MATCH(P$1,집계!$2:$2,0)-1,FALSE),"")</f>
        <v/>
      </c>
    </row>
    <row r="34" spans="1:16" ht="17.100000000000001" customHeight="1" x14ac:dyDescent="0.35">
      <c r="A34" s="2">
        <v>20413721</v>
      </c>
      <c r="B34" s="4">
        <f>IFERROR(VLOOKUP($A34,집계!$B:$AD,MATCH(B$1,집계!$2:$2,0)-1,FALSE),"")</f>
        <v>186</v>
      </c>
      <c r="C34" s="4" t="str">
        <f>IFERROR(VLOOKUP($A34,집계!$B:$AD,MATCH(C$1,집계!$2:$2,0)-1,FALSE),"")</f>
        <v>김민호</v>
      </c>
      <c r="D34" s="4">
        <f>IFERROR(VLOOKUP($A34,집계!$B:$AD,MATCH(D$1,집계!$2:$2,0)-1,FALSE),"")</f>
        <v>20413721</v>
      </c>
      <c r="E34" s="4" t="str">
        <f>IFERROR(VLOOKUP($A34,집계!$B:$AD,MATCH(E$1,집계!$2:$2,0)-1,FALSE),"")</f>
        <v>실사 촬영 소스 기반 AI 비디오 생성 기술이 적용된, 예산 30% 절감 및 하이엔드 시네마틱 CG 혜택을 제공하는 B2G B2B 맞춤형 영상 제작 서비스</v>
      </c>
      <c r="F34" s="31">
        <f>IFERROR(VLOOKUP($A34,대상!$B:$AD,MATCH(F$1,대상!$1:$1,0)-1,FALSE),"")</f>
        <v>0</v>
      </c>
      <c r="G34" s="3">
        <f>IFERROR(VLOOKUP($A34,집계!$B:$AD,MATCH(G$1,집계!$2:$2,0)-1,FALSE),"")</f>
        <v>5</v>
      </c>
      <c r="H34" s="3">
        <f>IFERROR(VLOOKUP($A34,집계!$B:$AD,MATCH(H$1,집계!$2:$2,0)-1,FALSE),"")</f>
        <v>69</v>
      </c>
      <c r="I34" s="3">
        <f>IFERROR(VLOOKUP($A34,집계!$B:$AD,MATCH(I$1,집계!$2:$2,0)-1,FALSE),"")</f>
        <v>70</v>
      </c>
      <c r="J34" s="3">
        <f>IFERROR(VLOOKUP($A34,집계!$B:$AD,MATCH(J$1,집계!$2:$2,0)-1,FALSE),"")</f>
        <v>69</v>
      </c>
      <c r="K34" s="3">
        <f>IFERROR(VLOOKUP($A34,집계!$B:$AD,MATCH(K$1,집계!$2:$2,0)-1,FALSE),"")</f>
        <v>64</v>
      </c>
      <c r="L34" s="3">
        <f>IFERROR(VLOOKUP($A34,집계!$B:$AD,MATCH(L$1,집계!$2:$2,0)-1,FALSE),"")</f>
        <v>68</v>
      </c>
      <c r="M34" s="16">
        <f>IFERROR(VLOOKUP($A34,집계!$B:$AD,MATCH(M$1,집계!$2:$2,0)-1,FALSE),"")</f>
        <v>68.666666666666671</v>
      </c>
      <c r="N34" s="16">
        <f>IFERROR(VLOOKUP($A34,집계!$B:$AD,MATCH(N$1,집계!$2:$2,0)-1,FALSE),"")</f>
        <v>0</v>
      </c>
      <c r="O34" s="16">
        <f>IFERROR(VLOOKUP($A34,집계!$B:$AD,MATCH(O$1,집계!$2:$2,0)-1,FALSE),"")</f>
        <v>68.666666666666671</v>
      </c>
      <c r="P34" s="31" t="str">
        <f>IFERROR(VLOOKUP($A34,집계!$B:$AD,MATCH(P$1,집계!$2:$2,0)-1,FALSE),"")</f>
        <v/>
      </c>
    </row>
    <row r="35" spans="1:16" ht="17.100000000000001" customHeight="1" x14ac:dyDescent="0.35">
      <c r="A35" s="2">
        <v>20422239</v>
      </c>
      <c r="B35" s="4">
        <f>IFERROR(VLOOKUP($A35,집계!$B:$AD,MATCH(B$1,집계!$2:$2,0)-1,FALSE),"")</f>
        <v>146</v>
      </c>
      <c r="C35" s="4" t="str">
        <f>IFERROR(VLOOKUP($A35,집계!$B:$AD,MATCH(C$1,집계!$2:$2,0)-1,FALSE),"")</f>
        <v>이동근</v>
      </c>
      <c r="D35" s="4">
        <f>IFERROR(VLOOKUP($A35,집계!$B:$AD,MATCH(D$1,집계!$2:$2,0)-1,FALSE),"")</f>
        <v>20422239</v>
      </c>
      <c r="E35" s="4" t="str">
        <f>IFERROR(VLOOKUP($A35,집계!$B:$AD,MATCH(E$1,집계!$2:$2,0)-1,FALSE),"")</f>
        <v>AI 주도 게임 개발·운영 자동화 시스템 및 이를 활용한 게임 시리즈</v>
      </c>
      <c r="F35" s="31">
        <f>IFERROR(VLOOKUP($A35,대상!$B:$AD,MATCH(F$1,대상!$1:$1,0)-1,FALSE),"")</f>
        <v>0</v>
      </c>
      <c r="G35" s="3">
        <f>IFERROR(VLOOKUP($A35,집계!$B:$AD,MATCH(G$1,집계!$2:$2,0)-1,FALSE),"")</f>
        <v>5</v>
      </c>
      <c r="H35" s="3">
        <f>IFERROR(VLOOKUP($A35,집계!$B:$AD,MATCH(H$1,집계!$2:$2,0)-1,FALSE),"")</f>
        <v>73</v>
      </c>
      <c r="I35" s="3">
        <f>IFERROR(VLOOKUP($A35,집계!$B:$AD,MATCH(I$1,집계!$2:$2,0)-1,FALSE),"")</f>
        <v>72</v>
      </c>
      <c r="J35" s="3">
        <f>IFERROR(VLOOKUP($A35,집계!$B:$AD,MATCH(J$1,집계!$2:$2,0)-1,FALSE),"")</f>
        <v>78</v>
      </c>
      <c r="K35" s="3">
        <f>IFERROR(VLOOKUP($A35,집계!$B:$AD,MATCH(K$1,집계!$2:$2,0)-1,FALSE),"")</f>
        <v>71</v>
      </c>
      <c r="L35" s="3">
        <f>IFERROR(VLOOKUP($A35,집계!$B:$AD,MATCH(L$1,집계!$2:$2,0)-1,FALSE),"")</f>
        <v>66</v>
      </c>
      <c r="M35" s="16">
        <f>IFERROR(VLOOKUP($A35,집계!$B:$AD,MATCH(M$1,집계!$2:$2,0)-1,FALSE),"")</f>
        <v>72</v>
      </c>
      <c r="N35" s="16">
        <f>IFERROR(VLOOKUP($A35,집계!$B:$AD,MATCH(N$1,집계!$2:$2,0)-1,FALSE),"")</f>
        <v>0</v>
      </c>
      <c r="O35" s="16">
        <f>IFERROR(VLOOKUP($A35,집계!$B:$AD,MATCH(O$1,집계!$2:$2,0)-1,FALSE),"")</f>
        <v>72</v>
      </c>
      <c r="P35" s="31" t="str">
        <f>IFERROR(VLOOKUP($A35,집계!$B:$AD,MATCH(P$1,집계!$2:$2,0)-1,FALSE),"")</f>
        <v/>
      </c>
    </row>
    <row r="36" spans="1:16" ht="17.100000000000001" customHeight="1" x14ac:dyDescent="0.35">
      <c r="A36" s="2">
        <v>20428575</v>
      </c>
      <c r="B36" s="4">
        <f>IFERROR(VLOOKUP($A36,집계!$B:$AD,MATCH(B$1,집계!$2:$2,0)-1,FALSE),"")</f>
        <v>181</v>
      </c>
      <c r="C36" s="4" t="str">
        <f>IFERROR(VLOOKUP($A36,집계!$B:$AD,MATCH(C$1,집계!$2:$2,0)-1,FALSE),"")</f>
        <v>김오우</v>
      </c>
      <c r="D36" s="4">
        <f>IFERROR(VLOOKUP($A36,집계!$B:$AD,MATCH(D$1,집계!$2:$2,0)-1,FALSE),"")</f>
        <v>20428575</v>
      </c>
      <c r="E36" s="4" t="str">
        <f>IFERROR(VLOOKUP($A36,집계!$B:$AD,MATCH(E$1,집계!$2:$2,0)-1,FALSE),"")</f>
        <v>AI 기술이 적용된 통합 업무관리 기능의 여행 랜드사  운영 효율화를 제공하는 SaaS 플랫폼</v>
      </c>
      <c r="F36" s="31">
        <f>IFERROR(VLOOKUP($A36,대상!$B:$AD,MATCH(F$1,대상!$1:$1,0)-1,FALSE),"")</f>
        <v>0</v>
      </c>
      <c r="G36" s="3">
        <f>IFERROR(VLOOKUP($A36,집계!$B:$AD,MATCH(G$1,집계!$2:$2,0)-1,FALSE),"")</f>
        <v>5</v>
      </c>
      <c r="H36" s="3">
        <f>IFERROR(VLOOKUP($A36,집계!$B:$AD,MATCH(H$1,집계!$2:$2,0)-1,FALSE),"")</f>
        <v>73</v>
      </c>
      <c r="I36" s="3">
        <f>IFERROR(VLOOKUP($A36,집계!$B:$AD,MATCH(I$1,집계!$2:$2,0)-1,FALSE),"")</f>
        <v>70</v>
      </c>
      <c r="J36" s="3">
        <f>IFERROR(VLOOKUP($A36,집계!$B:$AD,MATCH(J$1,집계!$2:$2,0)-1,FALSE),"")</f>
        <v>68</v>
      </c>
      <c r="K36" s="3">
        <f>IFERROR(VLOOKUP($A36,집계!$B:$AD,MATCH(K$1,집계!$2:$2,0)-1,FALSE),"")</f>
        <v>69</v>
      </c>
      <c r="L36" s="3">
        <f>IFERROR(VLOOKUP($A36,집계!$B:$AD,MATCH(L$1,집계!$2:$2,0)-1,FALSE),"")</f>
        <v>68</v>
      </c>
      <c r="M36" s="16">
        <f>IFERROR(VLOOKUP($A36,집계!$B:$AD,MATCH(M$1,집계!$2:$2,0)-1,FALSE),"")</f>
        <v>69</v>
      </c>
      <c r="N36" s="16">
        <f>IFERROR(VLOOKUP($A36,집계!$B:$AD,MATCH(N$1,집계!$2:$2,0)-1,FALSE),"")</f>
        <v>0</v>
      </c>
      <c r="O36" s="16">
        <f>IFERROR(VLOOKUP($A36,집계!$B:$AD,MATCH(O$1,집계!$2:$2,0)-1,FALSE),"")</f>
        <v>69</v>
      </c>
      <c r="P36" s="31" t="str">
        <f>IFERROR(VLOOKUP($A36,집계!$B:$AD,MATCH(P$1,집계!$2:$2,0)-1,FALSE),"")</f>
        <v/>
      </c>
    </row>
    <row r="37" spans="1:16" ht="17.100000000000001" customHeight="1" x14ac:dyDescent="0.35">
      <c r="A37" s="2">
        <v>20426287</v>
      </c>
      <c r="B37" s="4">
        <f>IFERROR(VLOOKUP($A37,집계!$B:$AD,MATCH(B$1,집계!$2:$2,0)-1,FALSE),"")</f>
        <v>163</v>
      </c>
      <c r="C37" s="4" t="str">
        <f>IFERROR(VLOOKUP($A37,집계!$B:$AD,MATCH(C$1,집계!$2:$2,0)-1,FALSE),"")</f>
        <v>정정민</v>
      </c>
      <c r="D37" s="4">
        <f>IFERROR(VLOOKUP($A37,집계!$B:$AD,MATCH(D$1,집계!$2:$2,0)-1,FALSE),"")</f>
        <v>20426287</v>
      </c>
      <c r="E37" s="4" t="str">
        <f>IFERROR(VLOOKUP($A37,집계!$B:$AD,MATCH(E$1,집계!$2:$2,0)-1,FALSE),"")</f>
        <v>탭키(TAPKEY)</v>
      </c>
      <c r="F37" s="31">
        <f>IFERROR(VLOOKUP($A37,대상!$B:$AD,MATCH(F$1,대상!$1:$1,0)-1,FALSE),"")</f>
        <v>0</v>
      </c>
      <c r="G37" s="3">
        <f>IFERROR(VLOOKUP($A37,집계!$B:$AD,MATCH(G$1,집계!$2:$2,0)-1,FALSE),"")</f>
        <v>5</v>
      </c>
      <c r="H37" s="3">
        <f>IFERROR(VLOOKUP($A37,집계!$B:$AD,MATCH(H$1,집계!$2:$2,0)-1,FALSE),"")</f>
        <v>71</v>
      </c>
      <c r="I37" s="3">
        <f>IFERROR(VLOOKUP($A37,집계!$B:$AD,MATCH(I$1,집계!$2:$2,0)-1,FALSE),"")</f>
        <v>72</v>
      </c>
      <c r="J37" s="3">
        <f>IFERROR(VLOOKUP($A37,집계!$B:$AD,MATCH(J$1,집계!$2:$2,0)-1,FALSE),"")</f>
        <v>87</v>
      </c>
      <c r="K37" s="3">
        <f>IFERROR(VLOOKUP($A37,집계!$B:$AD,MATCH(K$1,집계!$2:$2,0)-1,FALSE),"")</f>
        <v>60</v>
      </c>
      <c r="L37" s="3">
        <f>IFERROR(VLOOKUP($A37,집계!$B:$AD,MATCH(L$1,집계!$2:$2,0)-1,FALSE),"")</f>
        <v>64</v>
      </c>
      <c r="M37" s="16">
        <f>IFERROR(VLOOKUP($A37,집계!$B:$AD,MATCH(M$1,집계!$2:$2,0)-1,FALSE),"")</f>
        <v>69</v>
      </c>
      <c r="N37" s="16">
        <f>IFERROR(VLOOKUP($A37,집계!$B:$AD,MATCH(N$1,집계!$2:$2,0)-1,FALSE),"")</f>
        <v>2</v>
      </c>
      <c r="O37" s="16">
        <f>IFERROR(VLOOKUP($A37,집계!$B:$AD,MATCH(O$1,집계!$2:$2,0)-1,FALSE),"")</f>
        <v>71</v>
      </c>
      <c r="P37" s="31" t="str">
        <f>IFERROR(VLOOKUP($A37,집계!$B:$AD,MATCH(P$1,집계!$2:$2,0)-1,FALSE),"")</f>
        <v/>
      </c>
    </row>
    <row r="38" spans="1:16" ht="17.100000000000001" customHeight="1" x14ac:dyDescent="0.35">
      <c r="A38" s="2">
        <v>20426465</v>
      </c>
      <c r="B38" s="4">
        <f>IFERROR(VLOOKUP($A38,집계!$B:$AD,MATCH(B$1,집계!$2:$2,0)-1,FALSE),"")</f>
        <v>57</v>
      </c>
      <c r="C38" s="4" t="str">
        <f>IFERROR(VLOOKUP($A38,집계!$B:$AD,MATCH(C$1,집계!$2:$2,0)-1,FALSE),"")</f>
        <v>정고은</v>
      </c>
      <c r="D38" s="4">
        <f>IFERROR(VLOOKUP($A38,집계!$B:$AD,MATCH(D$1,집계!$2:$2,0)-1,FALSE),"")</f>
        <v>20426465</v>
      </c>
      <c r="E38" s="4" t="str">
        <f>IFERROR(VLOOKUP($A38,집계!$B:$AD,MATCH(E$1,집계!$2:$2,0)-1,FALSE),"")</f>
        <v>AI 기반 업종별 수익 구조를 반영한 실시간 순이익 분석과 지출 행동 교정을 통해 사업자의 숨은 이익을 발굴하고 확보하는 경영·재무 코칭 솔루션, 비즈캐스터(BIZCASTER)</v>
      </c>
      <c r="F38" s="31">
        <f>IFERROR(VLOOKUP($A38,대상!$B:$AD,MATCH(F$1,대상!$1:$1,0)-1,FALSE),"")</f>
        <v>0</v>
      </c>
      <c r="G38" s="3">
        <f>IFERROR(VLOOKUP($A38,집계!$B:$AD,MATCH(G$1,집계!$2:$2,0)-1,FALSE),"")</f>
        <v>5</v>
      </c>
      <c r="H38" s="3">
        <f>IFERROR(VLOOKUP($A38,집계!$B:$AD,MATCH(H$1,집계!$2:$2,0)-1,FALSE),"")</f>
        <v>71</v>
      </c>
      <c r="I38" s="3">
        <f>IFERROR(VLOOKUP($A38,집계!$B:$AD,MATCH(I$1,집계!$2:$2,0)-1,FALSE),"")</f>
        <v>78</v>
      </c>
      <c r="J38" s="3">
        <f>IFERROR(VLOOKUP($A38,집계!$B:$AD,MATCH(J$1,집계!$2:$2,0)-1,FALSE),"")</f>
        <v>87</v>
      </c>
      <c r="K38" s="3">
        <f>IFERROR(VLOOKUP($A38,집계!$B:$AD,MATCH(K$1,집계!$2:$2,0)-1,FALSE),"")</f>
        <v>63</v>
      </c>
      <c r="L38" s="3">
        <f>IFERROR(VLOOKUP($A38,집계!$B:$AD,MATCH(L$1,집계!$2:$2,0)-1,FALSE),"")</f>
        <v>80</v>
      </c>
      <c r="M38" s="16">
        <f>IFERROR(VLOOKUP($A38,집계!$B:$AD,MATCH(M$1,집계!$2:$2,0)-1,FALSE),"")</f>
        <v>76.333333333333329</v>
      </c>
      <c r="N38" s="16">
        <f>IFERROR(VLOOKUP($A38,집계!$B:$AD,MATCH(N$1,집계!$2:$2,0)-1,FALSE),"")</f>
        <v>2</v>
      </c>
      <c r="O38" s="16">
        <f>IFERROR(VLOOKUP($A38,집계!$B:$AD,MATCH(O$1,집계!$2:$2,0)-1,FALSE),"")</f>
        <v>78.333333333333329</v>
      </c>
      <c r="P38" s="31" t="str">
        <f>IFERROR(VLOOKUP($A38,집계!$B:$AD,MATCH(P$1,집계!$2:$2,0)-1,FALSE),"")</f>
        <v/>
      </c>
    </row>
    <row r="39" spans="1:16" ht="17.100000000000001" customHeight="1" x14ac:dyDescent="0.35">
      <c r="A39" s="2">
        <v>20426088</v>
      </c>
      <c r="B39" s="4">
        <f>IFERROR(VLOOKUP($A39,집계!$B:$AD,MATCH(B$1,집계!$2:$2,0)-1,FALSE),"")</f>
        <v>71</v>
      </c>
      <c r="C39" s="4" t="str">
        <f>IFERROR(VLOOKUP($A39,집계!$B:$AD,MATCH(C$1,집계!$2:$2,0)-1,FALSE),"")</f>
        <v>조동현</v>
      </c>
      <c r="D39" s="4">
        <f>IFERROR(VLOOKUP($A39,집계!$B:$AD,MATCH(D$1,집계!$2:$2,0)-1,FALSE),"")</f>
        <v>20426088</v>
      </c>
      <c r="E39" s="4" t="str">
        <f>IFERROR(VLOOKUP($A39,집계!$B:$AD,MATCH(E$1,집계!$2:$2,0)-1,FALSE),"")</f>
        <v>팬덤 참여형 Multi-modal AI 아이돌 서바이벌 스트리밍 플랫폼 “ERROR404”</v>
      </c>
      <c r="F39" s="31">
        <f>IFERROR(VLOOKUP($A39,대상!$B:$AD,MATCH(F$1,대상!$1:$1,0)-1,FALSE),"")</f>
        <v>0</v>
      </c>
      <c r="G39" s="3">
        <f>IFERROR(VLOOKUP($A39,집계!$B:$AD,MATCH(G$1,집계!$2:$2,0)-1,FALSE),"")</f>
        <v>5</v>
      </c>
      <c r="H39" s="3">
        <f>IFERROR(VLOOKUP($A39,집계!$B:$AD,MATCH(H$1,집계!$2:$2,0)-1,FALSE),"")</f>
        <v>84</v>
      </c>
      <c r="I39" s="3">
        <f>IFERROR(VLOOKUP($A39,집계!$B:$AD,MATCH(I$1,집계!$2:$2,0)-1,FALSE),"")</f>
        <v>74</v>
      </c>
      <c r="J39" s="3">
        <f>IFERROR(VLOOKUP($A39,집계!$B:$AD,MATCH(J$1,집계!$2:$2,0)-1,FALSE),"")</f>
        <v>79</v>
      </c>
      <c r="K39" s="3">
        <f>IFERROR(VLOOKUP($A39,집계!$B:$AD,MATCH(K$1,집계!$2:$2,0)-1,FALSE),"")</f>
        <v>64</v>
      </c>
      <c r="L39" s="3">
        <f>IFERROR(VLOOKUP($A39,집계!$B:$AD,MATCH(L$1,집계!$2:$2,0)-1,FALSE),"")</f>
        <v>79</v>
      </c>
      <c r="M39" s="16">
        <f>IFERROR(VLOOKUP($A39,집계!$B:$AD,MATCH(M$1,집계!$2:$2,0)-1,FALSE),"")</f>
        <v>77.333333333333329</v>
      </c>
      <c r="N39" s="16">
        <f>IFERROR(VLOOKUP($A39,집계!$B:$AD,MATCH(N$1,집계!$2:$2,0)-1,FALSE),"")</f>
        <v>0</v>
      </c>
      <c r="O39" s="16">
        <f>IFERROR(VLOOKUP($A39,집계!$B:$AD,MATCH(O$1,집계!$2:$2,0)-1,FALSE),"")</f>
        <v>77.333333333333329</v>
      </c>
      <c r="P39" s="31" t="str">
        <f>IFERROR(VLOOKUP($A39,집계!$B:$AD,MATCH(P$1,집계!$2:$2,0)-1,FALSE),"")</f>
        <v/>
      </c>
    </row>
    <row r="40" spans="1:16" ht="17.100000000000001" customHeight="1" x14ac:dyDescent="0.35">
      <c r="A40" s="2">
        <v>20439802</v>
      </c>
      <c r="B40" s="4" t="str">
        <f>IFERROR(VLOOKUP($A40,집계!$B:$AD,MATCH(B$1,집계!$2:$2,0)-1,FALSE),"")</f>
        <v/>
      </c>
      <c r="C40" s="4" t="str">
        <f>IFERROR(VLOOKUP($A40,집계!$B:$AD,MATCH(C$1,집계!$2:$2,0)-1,FALSE),"")</f>
        <v>김경민</v>
      </c>
      <c r="D40" s="4">
        <f>IFERROR(VLOOKUP($A40,집계!$B:$AD,MATCH(D$1,집계!$2:$2,0)-1,FALSE),"")</f>
        <v>20439802</v>
      </c>
      <c r="E40" s="4" t="str">
        <f>IFERROR(VLOOKUP($A40,집계!$B:$AD,MATCH(E$1,집계!$2:$2,0)-1,FALSE),"")</f>
        <v>“외식 창업을 대신 완성해주는 푸드 디렉팅 서비스 SOP”</v>
      </c>
      <c r="F40" s="31" t="str">
        <f>IFERROR(VLOOKUP($A40,대상!$B:$AD,MATCH(F$1,대상!$1:$1,0)-1,FALSE),"")</f>
        <v>요건탈락</v>
      </c>
      <c r="G40" s="3">
        <f>IFERROR(VLOOKUP($A40,집계!$B:$AD,MATCH(G$1,집계!$2:$2,0)-1,FALSE),"")</f>
        <v>5</v>
      </c>
      <c r="H40" s="3" t="str">
        <f>IFERROR(VLOOKUP($A40,집계!$B:$AD,MATCH(H$1,집계!$2:$2,0)-1,FALSE),"")</f>
        <v/>
      </c>
      <c r="I40" s="3" t="str">
        <f>IFERROR(VLOOKUP($A40,집계!$B:$AD,MATCH(I$1,집계!$2:$2,0)-1,FALSE),"")</f>
        <v/>
      </c>
      <c r="J40" s="3" t="str">
        <f>IFERROR(VLOOKUP($A40,집계!$B:$AD,MATCH(J$1,집계!$2:$2,0)-1,FALSE),"")</f>
        <v/>
      </c>
      <c r="K40" s="3" t="str">
        <f>IFERROR(VLOOKUP($A40,집계!$B:$AD,MATCH(K$1,집계!$2:$2,0)-1,FALSE),"")</f>
        <v/>
      </c>
      <c r="L40" s="3" t="str">
        <f>IFERROR(VLOOKUP($A40,집계!$B:$AD,MATCH(L$1,집계!$2:$2,0)-1,FALSE),"")</f>
        <v/>
      </c>
      <c r="M40" s="16">
        <f>IFERROR(VLOOKUP($A40,집계!$B:$AD,MATCH(M$1,집계!$2:$2,0)-1,FALSE),"")</f>
        <v>0</v>
      </c>
      <c r="N40" s="16">
        <f>IFERROR(VLOOKUP($A40,집계!$B:$AD,MATCH(N$1,집계!$2:$2,0)-1,FALSE),"")</f>
        <v>0</v>
      </c>
      <c r="O40" s="16">
        <f>IFERROR(VLOOKUP($A40,집계!$B:$AD,MATCH(O$1,집계!$2:$2,0)-1,FALSE),"")</f>
        <v>0</v>
      </c>
      <c r="P40" s="31" t="str">
        <f>IFERROR(VLOOKUP($A40,집계!$B:$AD,MATCH(P$1,집계!$2:$2,0)-1,FALSE),"")</f>
        <v/>
      </c>
    </row>
    <row r="41" spans="1:16" ht="17.100000000000001" customHeight="1" x14ac:dyDescent="0.35">
      <c r="A41" s="2">
        <v>20407993</v>
      </c>
      <c r="B41" s="4">
        <f>IFERROR(VLOOKUP($A41,집계!$B:$AD,MATCH(B$1,집계!$2:$2,0)-1,FALSE),"")</f>
        <v>36</v>
      </c>
      <c r="C41" s="4" t="str">
        <f>IFERROR(VLOOKUP($A41,집계!$B:$AD,MATCH(C$1,집계!$2:$2,0)-1,FALSE),"")</f>
        <v>안서경</v>
      </c>
      <c r="D41" s="4">
        <f>IFERROR(VLOOKUP($A41,집계!$B:$AD,MATCH(D$1,집계!$2:$2,0)-1,FALSE),"")</f>
        <v>20407993</v>
      </c>
      <c r="E41" s="4" t="str">
        <f>IFERROR(VLOOKUP($A41,집계!$B:$AD,MATCH(E$1,집계!$2:$2,0)-1,FALSE),"")</f>
        <v>AI 대화 기반 요양시설 입소자 상태 관리 및 돌봄 인력 리포트 자동화 솔루션 개발</v>
      </c>
      <c r="F41" s="31">
        <f>IFERROR(VLOOKUP($A41,대상!$B:$AD,MATCH(F$1,대상!$1:$1,0)-1,FALSE),"")</f>
        <v>0</v>
      </c>
      <c r="G41" s="3">
        <f>IFERROR(VLOOKUP($A41,집계!$B:$AD,MATCH(G$1,집계!$2:$2,0)-1,FALSE),"")</f>
        <v>5</v>
      </c>
      <c r="H41" s="3">
        <f>IFERROR(VLOOKUP($A41,집계!$B:$AD,MATCH(H$1,집계!$2:$2,0)-1,FALSE),"")</f>
        <v>73</v>
      </c>
      <c r="I41" s="3">
        <f>IFERROR(VLOOKUP($A41,집계!$B:$AD,MATCH(I$1,집계!$2:$2,0)-1,FALSE),"")</f>
        <v>87</v>
      </c>
      <c r="J41" s="3">
        <f>IFERROR(VLOOKUP($A41,집계!$B:$AD,MATCH(J$1,집계!$2:$2,0)-1,FALSE),"")</f>
        <v>89</v>
      </c>
      <c r="K41" s="3">
        <f>IFERROR(VLOOKUP($A41,집계!$B:$AD,MATCH(K$1,집계!$2:$2,0)-1,FALSE),"")</f>
        <v>64</v>
      </c>
      <c r="L41" s="3">
        <f>IFERROR(VLOOKUP($A41,집계!$B:$AD,MATCH(L$1,집계!$2:$2,0)-1,FALSE),"")</f>
        <v>81</v>
      </c>
      <c r="M41" s="16">
        <f>IFERROR(VLOOKUP($A41,집계!$B:$AD,MATCH(M$1,집계!$2:$2,0)-1,FALSE),"")</f>
        <v>80.333333333333329</v>
      </c>
      <c r="N41" s="16">
        <f>IFERROR(VLOOKUP($A41,집계!$B:$AD,MATCH(N$1,집계!$2:$2,0)-1,FALSE),"")</f>
        <v>0</v>
      </c>
      <c r="O41" s="16">
        <f>IFERROR(VLOOKUP($A41,집계!$B:$AD,MATCH(O$1,집계!$2:$2,0)-1,FALSE),"")</f>
        <v>80.333333333333329</v>
      </c>
      <c r="P41" s="31" t="str">
        <f>IFERROR(VLOOKUP($A41,집계!$B:$AD,MATCH(P$1,집계!$2:$2,0)-1,FALSE),"")</f>
        <v/>
      </c>
    </row>
    <row r="42" spans="1:16" ht="17.100000000000001" customHeight="1" x14ac:dyDescent="0.35">
      <c r="A42" s="2">
        <v>20428806</v>
      </c>
      <c r="B42" s="4">
        <f>IFERROR(VLOOKUP($A42,집계!$B:$AD,MATCH(B$1,집계!$2:$2,0)-1,FALSE),"")</f>
        <v>153</v>
      </c>
      <c r="C42" s="4" t="str">
        <f>IFERROR(VLOOKUP($A42,집계!$B:$AD,MATCH(C$1,집계!$2:$2,0)-1,FALSE),"")</f>
        <v>원주연</v>
      </c>
      <c r="D42" s="4">
        <f>IFERROR(VLOOKUP($A42,집계!$B:$AD,MATCH(D$1,집계!$2:$2,0)-1,FALSE),"")</f>
        <v>20428806</v>
      </c>
      <c r="E42" s="4" t="str">
        <f>IFERROR(VLOOKUP($A42,집계!$B:$AD,MATCH(E$1,집계!$2:$2,0)-1,FALSE),"")</f>
        <v>배우닷(LearnDot)</v>
      </c>
      <c r="F42" s="31">
        <f>IFERROR(VLOOKUP($A42,대상!$B:$AD,MATCH(F$1,대상!$1:$1,0)-1,FALSE),"")</f>
        <v>0</v>
      </c>
      <c r="G42" s="3">
        <f>IFERROR(VLOOKUP($A42,집계!$B:$AD,MATCH(G$1,집계!$2:$2,0)-1,FALSE),"")</f>
        <v>5</v>
      </c>
      <c r="H42" s="3">
        <f>IFERROR(VLOOKUP($A42,집계!$B:$AD,MATCH(H$1,집계!$2:$2,0)-1,FALSE),"")</f>
        <v>90</v>
      </c>
      <c r="I42" s="3">
        <f>IFERROR(VLOOKUP($A42,집계!$B:$AD,MATCH(I$1,집계!$2:$2,0)-1,FALSE),"")</f>
        <v>69</v>
      </c>
      <c r="J42" s="3">
        <f>IFERROR(VLOOKUP($A42,집계!$B:$AD,MATCH(J$1,집계!$2:$2,0)-1,FALSE),"")</f>
        <v>68</v>
      </c>
      <c r="K42" s="3">
        <f>IFERROR(VLOOKUP($A42,집계!$B:$AD,MATCH(K$1,집계!$2:$2,0)-1,FALSE),"")</f>
        <v>67</v>
      </c>
      <c r="L42" s="3">
        <f>IFERROR(VLOOKUP($A42,집계!$B:$AD,MATCH(L$1,집계!$2:$2,0)-1,FALSE),"")</f>
        <v>78</v>
      </c>
      <c r="M42" s="16">
        <f>IFERROR(VLOOKUP($A42,집계!$B:$AD,MATCH(M$1,집계!$2:$2,0)-1,FALSE),"")</f>
        <v>71.666666666666671</v>
      </c>
      <c r="N42" s="16">
        <f>IFERROR(VLOOKUP($A42,집계!$B:$AD,MATCH(N$1,집계!$2:$2,0)-1,FALSE),"")</f>
        <v>0</v>
      </c>
      <c r="O42" s="16">
        <f>IFERROR(VLOOKUP($A42,집계!$B:$AD,MATCH(O$1,집계!$2:$2,0)-1,FALSE),"")</f>
        <v>71.666666666666671</v>
      </c>
      <c r="P42" s="31" t="str">
        <f>IFERROR(VLOOKUP($A42,집계!$B:$AD,MATCH(P$1,집계!$2:$2,0)-1,FALSE),"")</f>
        <v/>
      </c>
    </row>
    <row r="43" spans="1:16" ht="17.100000000000001" customHeight="1" x14ac:dyDescent="0.35">
      <c r="A43" s="2">
        <v>20414823</v>
      </c>
      <c r="B43" s="4">
        <f>IFERROR(VLOOKUP($A43,집계!$B:$AD,MATCH(B$1,집계!$2:$2,0)-1,FALSE),"")</f>
        <v>193</v>
      </c>
      <c r="C43" s="4" t="str">
        <f>IFERROR(VLOOKUP($A43,집계!$B:$AD,MATCH(C$1,집계!$2:$2,0)-1,FALSE),"")</f>
        <v>김영기</v>
      </c>
      <c r="D43" s="4">
        <f>IFERROR(VLOOKUP($A43,집계!$B:$AD,MATCH(D$1,집계!$2:$2,0)-1,FALSE),"")</f>
        <v>20414823</v>
      </c>
      <c r="E43" s="4" t="str">
        <f>IFERROR(VLOOKUP($A43,집계!$B:$AD,MATCH(E$1,집계!$2:$2,0)-1,FALSE),"")</f>
        <v>스크린골프 소상공인의 고객 데이터 기반 CRM·예약·매출경영 통합 플랫폼</v>
      </c>
      <c r="F43" s="31">
        <f>IFERROR(VLOOKUP($A43,대상!$B:$AD,MATCH(F$1,대상!$1:$1,0)-1,FALSE),"")</f>
        <v>0</v>
      </c>
      <c r="G43" s="3">
        <f>IFERROR(VLOOKUP($A43,집계!$B:$AD,MATCH(G$1,집계!$2:$2,0)-1,FALSE),"")</f>
        <v>5</v>
      </c>
      <c r="H43" s="3">
        <f>IFERROR(VLOOKUP($A43,집계!$B:$AD,MATCH(H$1,집계!$2:$2,0)-1,FALSE),"")</f>
        <v>73</v>
      </c>
      <c r="I43" s="3">
        <f>IFERROR(VLOOKUP($A43,집계!$B:$AD,MATCH(I$1,집계!$2:$2,0)-1,FALSE),"")</f>
        <v>66</v>
      </c>
      <c r="J43" s="3">
        <f>IFERROR(VLOOKUP($A43,집계!$B:$AD,MATCH(J$1,집계!$2:$2,0)-1,FALSE),"")</f>
        <v>69</v>
      </c>
      <c r="K43" s="3">
        <f>IFERROR(VLOOKUP($A43,집계!$B:$AD,MATCH(K$1,집계!$2:$2,0)-1,FALSE),"")</f>
        <v>60</v>
      </c>
      <c r="L43" s="3">
        <f>IFERROR(VLOOKUP($A43,집계!$B:$AD,MATCH(L$1,집계!$2:$2,0)-1,FALSE),"")</f>
        <v>69</v>
      </c>
      <c r="M43" s="16">
        <f>IFERROR(VLOOKUP($A43,집계!$B:$AD,MATCH(M$1,집계!$2:$2,0)-1,FALSE),"")</f>
        <v>68</v>
      </c>
      <c r="N43" s="16">
        <f>IFERROR(VLOOKUP($A43,집계!$B:$AD,MATCH(N$1,집계!$2:$2,0)-1,FALSE),"")</f>
        <v>0</v>
      </c>
      <c r="O43" s="16">
        <f>IFERROR(VLOOKUP($A43,집계!$B:$AD,MATCH(O$1,집계!$2:$2,0)-1,FALSE),"")</f>
        <v>68</v>
      </c>
      <c r="P43" s="31" t="str">
        <f>IFERROR(VLOOKUP($A43,집계!$B:$AD,MATCH(P$1,집계!$2:$2,0)-1,FALSE),"")</f>
        <v/>
      </c>
    </row>
    <row r="44" spans="1:16" ht="17.100000000000001" customHeight="1" x14ac:dyDescent="0.35">
      <c r="A44" s="2">
        <v>20439498</v>
      </c>
      <c r="B44" s="4">
        <f>IFERROR(VLOOKUP($A44,집계!$B:$AD,MATCH(B$1,집계!$2:$2,0)-1,FALSE),"")</f>
        <v>173</v>
      </c>
      <c r="C44" s="4" t="str">
        <f>IFERROR(VLOOKUP($A44,집계!$B:$AD,MATCH(C$1,집계!$2:$2,0)-1,FALSE),"")</f>
        <v>함은비</v>
      </c>
      <c r="D44" s="4">
        <f>IFERROR(VLOOKUP($A44,집계!$B:$AD,MATCH(D$1,집계!$2:$2,0)-1,FALSE),"")</f>
        <v>20439498</v>
      </c>
      <c r="E44" s="4" t="str">
        <f>IFERROR(VLOOKUP($A44,집계!$B:$AD,MATCH(E$1,집계!$2:$2,0)-1,FALSE),"")</f>
        <v>한국어 교원 피드백 결합형 AI 실전 말하기 한국어 학습 서비스</v>
      </c>
      <c r="F44" s="31">
        <f>IFERROR(VLOOKUP($A44,대상!$B:$AD,MATCH(F$1,대상!$1:$1,0)-1,FALSE),"")</f>
        <v>0</v>
      </c>
      <c r="G44" s="3">
        <f>IFERROR(VLOOKUP($A44,집계!$B:$AD,MATCH(G$1,집계!$2:$2,0)-1,FALSE),"")</f>
        <v>5</v>
      </c>
      <c r="H44" s="3">
        <f>IFERROR(VLOOKUP($A44,집계!$B:$AD,MATCH(H$1,집계!$2:$2,0)-1,FALSE),"")</f>
        <v>73</v>
      </c>
      <c r="I44" s="3">
        <f>IFERROR(VLOOKUP($A44,집계!$B:$AD,MATCH(I$1,집계!$2:$2,0)-1,FALSE),"")</f>
        <v>71</v>
      </c>
      <c r="J44" s="3">
        <f>IFERROR(VLOOKUP($A44,집계!$B:$AD,MATCH(J$1,집계!$2:$2,0)-1,FALSE),"")</f>
        <v>69</v>
      </c>
      <c r="K44" s="3">
        <f>IFERROR(VLOOKUP($A44,집계!$B:$AD,MATCH(K$1,집계!$2:$2,0)-1,FALSE),"")</f>
        <v>60</v>
      </c>
      <c r="L44" s="3">
        <f>IFERROR(VLOOKUP($A44,집계!$B:$AD,MATCH(L$1,집계!$2:$2,0)-1,FALSE),"")</f>
        <v>70</v>
      </c>
      <c r="M44" s="16">
        <f>IFERROR(VLOOKUP($A44,집계!$B:$AD,MATCH(M$1,집계!$2:$2,0)-1,FALSE),"")</f>
        <v>70</v>
      </c>
      <c r="N44" s="16">
        <f>IFERROR(VLOOKUP($A44,집계!$B:$AD,MATCH(N$1,집계!$2:$2,0)-1,FALSE),"")</f>
        <v>0</v>
      </c>
      <c r="O44" s="16">
        <f>IFERROR(VLOOKUP($A44,집계!$B:$AD,MATCH(O$1,집계!$2:$2,0)-1,FALSE),"")</f>
        <v>70</v>
      </c>
      <c r="P44" s="31" t="str">
        <f>IFERROR(VLOOKUP($A44,집계!$B:$AD,MATCH(P$1,집계!$2:$2,0)-1,FALSE),"")</f>
        <v/>
      </c>
    </row>
    <row r="45" spans="1:16" ht="17.100000000000001" customHeight="1" x14ac:dyDescent="0.35">
      <c r="A45" s="2">
        <v>20429950</v>
      </c>
      <c r="B45" s="4">
        <f>IFERROR(VLOOKUP($A45,집계!$B:$AD,MATCH(B$1,집계!$2:$2,0)-1,FALSE),"")</f>
        <v>163</v>
      </c>
      <c r="C45" s="4" t="str">
        <f>IFERROR(VLOOKUP($A45,집계!$B:$AD,MATCH(C$1,집계!$2:$2,0)-1,FALSE),"")</f>
        <v>이수영</v>
      </c>
      <c r="D45" s="4">
        <f>IFERROR(VLOOKUP($A45,집계!$B:$AD,MATCH(D$1,집계!$2:$2,0)-1,FALSE),"")</f>
        <v>20429950</v>
      </c>
      <c r="E45" s="4" t="str">
        <f>IFERROR(VLOOKUP($A45,집계!$B:$AD,MATCH(E$1,집계!$2:$2,0)-1,FALSE),"")</f>
        <v>우울 불안 장애 완화를 위한 온라인 AI 생각 훈련 프로그램 ‘가짜 생각’</v>
      </c>
      <c r="F45" s="31">
        <f>IFERROR(VLOOKUP($A45,대상!$B:$AD,MATCH(F$1,대상!$1:$1,0)-1,FALSE),"")</f>
        <v>0</v>
      </c>
      <c r="G45" s="3">
        <f>IFERROR(VLOOKUP($A45,집계!$B:$AD,MATCH(G$1,집계!$2:$2,0)-1,FALSE),"")</f>
        <v>5</v>
      </c>
      <c r="H45" s="3">
        <f>IFERROR(VLOOKUP($A45,집계!$B:$AD,MATCH(H$1,집계!$2:$2,0)-1,FALSE),"")</f>
        <v>71</v>
      </c>
      <c r="I45" s="3">
        <f>IFERROR(VLOOKUP($A45,집계!$B:$AD,MATCH(I$1,집계!$2:$2,0)-1,FALSE),"")</f>
        <v>64</v>
      </c>
      <c r="J45" s="3">
        <f>IFERROR(VLOOKUP($A45,집계!$B:$AD,MATCH(J$1,집계!$2:$2,0)-1,FALSE),"")</f>
        <v>79</v>
      </c>
      <c r="K45" s="3">
        <f>IFERROR(VLOOKUP($A45,집계!$B:$AD,MATCH(K$1,집계!$2:$2,0)-1,FALSE),"")</f>
        <v>60</v>
      </c>
      <c r="L45" s="3">
        <f>IFERROR(VLOOKUP($A45,집계!$B:$AD,MATCH(L$1,집계!$2:$2,0)-1,FALSE),"")</f>
        <v>78</v>
      </c>
      <c r="M45" s="16">
        <f>IFERROR(VLOOKUP($A45,집계!$B:$AD,MATCH(M$1,집계!$2:$2,0)-1,FALSE),"")</f>
        <v>71</v>
      </c>
      <c r="N45" s="16">
        <f>IFERROR(VLOOKUP($A45,집계!$B:$AD,MATCH(N$1,집계!$2:$2,0)-1,FALSE),"")</f>
        <v>0</v>
      </c>
      <c r="O45" s="16">
        <f>IFERROR(VLOOKUP($A45,집계!$B:$AD,MATCH(O$1,집계!$2:$2,0)-1,FALSE),"")</f>
        <v>71</v>
      </c>
      <c r="P45" s="31" t="str">
        <f>IFERROR(VLOOKUP($A45,집계!$B:$AD,MATCH(P$1,집계!$2:$2,0)-1,FALSE),"")</f>
        <v/>
      </c>
    </row>
    <row r="46" spans="1:16" ht="17.100000000000001" customHeight="1" x14ac:dyDescent="0.35">
      <c r="A46" s="2">
        <v>20431925</v>
      </c>
      <c r="B46" s="4">
        <f>IFERROR(VLOOKUP($A46,집계!$B:$AD,MATCH(B$1,집계!$2:$2,0)-1,FALSE),"")</f>
        <v>105</v>
      </c>
      <c r="C46" s="4" t="str">
        <f>IFERROR(VLOOKUP($A46,집계!$B:$AD,MATCH(C$1,집계!$2:$2,0)-1,FALSE),"")</f>
        <v>이윤성</v>
      </c>
      <c r="D46" s="4">
        <f>IFERROR(VLOOKUP($A46,집계!$B:$AD,MATCH(D$1,집계!$2:$2,0)-1,FALSE),"")</f>
        <v>20431925</v>
      </c>
      <c r="E46" s="4" t="str">
        <f>IFERROR(VLOOKUP($A46,집계!$B:$AD,MATCH(E$1,집계!$2:$2,0)-1,FALSE),"")</f>
        <v>Enterprise AI Hub</v>
      </c>
      <c r="F46" s="31">
        <f>IFERROR(VLOOKUP($A46,대상!$B:$AD,MATCH(F$1,대상!$1:$1,0)-1,FALSE),"")</f>
        <v>0</v>
      </c>
      <c r="G46" s="3">
        <f>IFERROR(VLOOKUP($A46,집계!$B:$AD,MATCH(G$1,집계!$2:$2,0)-1,FALSE),"")</f>
        <v>5</v>
      </c>
      <c r="H46" s="3">
        <f>IFERROR(VLOOKUP($A46,집계!$B:$AD,MATCH(H$1,집계!$2:$2,0)-1,FALSE),"")</f>
        <v>78</v>
      </c>
      <c r="I46" s="3">
        <f>IFERROR(VLOOKUP($A46,집계!$B:$AD,MATCH(I$1,집계!$2:$2,0)-1,FALSE),"")</f>
        <v>67</v>
      </c>
      <c r="J46" s="3">
        <f>IFERROR(VLOOKUP($A46,집계!$B:$AD,MATCH(J$1,집계!$2:$2,0)-1,FALSE),"")</f>
        <v>85</v>
      </c>
      <c r="K46" s="3">
        <f>IFERROR(VLOOKUP($A46,집계!$B:$AD,MATCH(K$1,집계!$2:$2,0)-1,FALSE),"")</f>
        <v>69</v>
      </c>
      <c r="L46" s="3">
        <f>IFERROR(VLOOKUP($A46,집계!$B:$AD,MATCH(L$1,집계!$2:$2,0)-1,FALSE),"")</f>
        <v>72</v>
      </c>
      <c r="M46" s="16">
        <f>IFERROR(VLOOKUP($A46,집계!$B:$AD,MATCH(M$1,집계!$2:$2,0)-1,FALSE),"")</f>
        <v>73</v>
      </c>
      <c r="N46" s="16">
        <f>IFERROR(VLOOKUP($A46,집계!$B:$AD,MATCH(N$1,집계!$2:$2,0)-1,FALSE),"")</f>
        <v>2</v>
      </c>
      <c r="O46" s="16">
        <f>IFERROR(VLOOKUP($A46,집계!$B:$AD,MATCH(O$1,집계!$2:$2,0)-1,FALSE),"")</f>
        <v>75</v>
      </c>
      <c r="P46" s="31" t="str">
        <f>IFERROR(VLOOKUP($A46,집계!$B:$AD,MATCH(P$1,집계!$2:$2,0)-1,FALSE),"")</f>
        <v/>
      </c>
    </row>
    <row r="47" spans="1:16" ht="17.100000000000001" customHeight="1" x14ac:dyDescent="0.35">
      <c r="A47" s="2">
        <v>20415825</v>
      </c>
      <c r="B47" s="4">
        <f>IFERROR(VLOOKUP($A47,집계!$B:$AD,MATCH(B$1,집계!$2:$2,0)-1,FALSE),"")</f>
        <v>193</v>
      </c>
      <c r="C47" s="4" t="str">
        <f>IFERROR(VLOOKUP($A47,집계!$B:$AD,MATCH(C$1,집계!$2:$2,0)-1,FALSE),"")</f>
        <v>서정남</v>
      </c>
      <c r="D47" s="4">
        <f>IFERROR(VLOOKUP($A47,집계!$B:$AD,MATCH(D$1,집계!$2:$2,0)-1,FALSE),"")</f>
        <v>20415825</v>
      </c>
      <c r="E47" s="4" t="str">
        <f>IFERROR(VLOOKUP($A47,집계!$B:$AD,MATCH(E$1,집계!$2:$2,0)-1,FALSE),"")</f>
        <v>위성·공공데이터 기반 도시 열환경 위험 분석 및 정책 의사결정 지원 플랫폼 “HeatTwin”</v>
      </c>
      <c r="F47" s="31">
        <f>IFERROR(VLOOKUP($A47,대상!$B:$AD,MATCH(F$1,대상!$1:$1,0)-1,FALSE),"")</f>
        <v>0</v>
      </c>
      <c r="G47" s="3">
        <f>IFERROR(VLOOKUP($A47,집계!$B:$AD,MATCH(G$1,집계!$2:$2,0)-1,FALSE),"")</f>
        <v>5</v>
      </c>
      <c r="H47" s="3">
        <f>IFERROR(VLOOKUP($A47,집계!$B:$AD,MATCH(H$1,집계!$2:$2,0)-1,FALSE),"")</f>
        <v>73</v>
      </c>
      <c r="I47" s="3">
        <f>IFERROR(VLOOKUP($A47,집계!$B:$AD,MATCH(I$1,집계!$2:$2,0)-1,FALSE),"")</f>
        <v>61</v>
      </c>
      <c r="J47" s="3">
        <f>IFERROR(VLOOKUP($A47,집계!$B:$AD,MATCH(J$1,집계!$2:$2,0)-1,FALSE),"")</f>
        <v>69</v>
      </c>
      <c r="K47" s="3">
        <f>IFERROR(VLOOKUP($A47,집계!$B:$AD,MATCH(K$1,집계!$2:$2,0)-1,FALSE),"")</f>
        <v>63</v>
      </c>
      <c r="L47" s="3">
        <f>IFERROR(VLOOKUP($A47,집계!$B:$AD,MATCH(L$1,집계!$2:$2,0)-1,FALSE),"")</f>
        <v>72</v>
      </c>
      <c r="M47" s="16">
        <f>IFERROR(VLOOKUP($A47,집계!$B:$AD,MATCH(M$1,집계!$2:$2,0)-1,FALSE),"")</f>
        <v>68</v>
      </c>
      <c r="N47" s="16">
        <f>IFERROR(VLOOKUP($A47,집계!$B:$AD,MATCH(N$1,집계!$2:$2,0)-1,FALSE),"")</f>
        <v>0</v>
      </c>
      <c r="O47" s="16">
        <f>IFERROR(VLOOKUP($A47,집계!$B:$AD,MATCH(O$1,집계!$2:$2,0)-1,FALSE),"")</f>
        <v>68</v>
      </c>
      <c r="P47" s="31" t="str">
        <f>IFERROR(VLOOKUP($A47,집계!$B:$AD,MATCH(P$1,집계!$2:$2,0)-1,FALSE),"")</f>
        <v/>
      </c>
    </row>
    <row r="48" spans="1:16" ht="17.100000000000001" customHeight="1" x14ac:dyDescent="0.35">
      <c r="A48" s="2">
        <v>20426432</v>
      </c>
      <c r="B48" s="4">
        <f>IFERROR(VLOOKUP($A48,집계!$B:$AD,MATCH(B$1,집계!$2:$2,0)-1,FALSE),"")</f>
        <v>43</v>
      </c>
      <c r="C48" s="4" t="str">
        <f>IFERROR(VLOOKUP($A48,집계!$B:$AD,MATCH(C$1,집계!$2:$2,0)-1,FALSE),"")</f>
        <v>이우주</v>
      </c>
      <c r="D48" s="4">
        <f>IFERROR(VLOOKUP($A48,집계!$B:$AD,MATCH(D$1,집계!$2:$2,0)-1,FALSE),"")</f>
        <v>20426432</v>
      </c>
      <c r="E48" s="4" t="str">
        <f>IFERROR(VLOOKUP($A48,집계!$B:$AD,MATCH(E$1,집계!$2:$2,0)-1,FALSE),"")</f>
        <v>IoT 기반 스마트 양조 모니터링 시스템을 활용한 팹리스(Fabless) 프리미엄 전통주</v>
      </c>
      <c r="F48" s="31">
        <f>IFERROR(VLOOKUP($A48,대상!$B:$AD,MATCH(F$1,대상!$1:$1,0)-1,FALSE),"")</f>
        <v>0</v>
      </c>
      <c r="G48" s="3">
        <f>IFERROR(VLOOKUP($A48,집계!$B:$AD,MATCH(G$1,집계!$2:$2,0)-1,FALSE),"")</f>
        <v>5</v>
      </c>
      <c r="H48" s="3">
        <f>IFERROR(VLOOKUP($A48,집계!$B:$AD,MATCH(H$1,집계!$2:$2,0)-1,FALSE),"")</f>
        <v>80</v>
      </c>
      <c r="I48" s="3">
        <f>IFERROR(VLOOKUP($A48,집계!$B:$AD,MATCH(I$1,집계!$2:$2,0)-1,FALSE),"")</f>
        <v>80</v>
      </c>
      <c r="J48" s="3">
        <f>IFERROR(VLOOKUP($A48,집계!$B:$AD,MATCH(J$1,집계!$2:$2,0)-1,FALSE),"")</f>
        <v>79</v>
      </c>
      <c r="K48" s="3">
        <f>IFERROR(VLOOKUP($A48,집계!$B:$AD,MATCH(K$1,집계!$2:$2,0)-1,FALSE),"")</f>
        <v>81</v>
      </c>
      <c r="L48" s="3">
        <f>IFERROR(VLOOKUP($A48,집계!$B:$AD,MATCH(L$1,집계!$2:$2,0)-1,FALSE),"")</f>
        <v>76</v>
      </c>
      <c r="M48" s="16">
        <f>IFERROR(VLOOKUP($A48,집계!$B:$AD,MATCH(M$1,집계!$2:$2,0)-1,FALSE),"")</f>
        <v>79.666666666666671</v>
      </c>
      <c r="N48" s="16">
        <f>IFERROR(VLOOKUP($A48,집계!$B:$AD,MATCH(N$1,집계!$2:$2,0)-1,FALSE),"")</f>
        <v>0</v>
      </c>
      <c r="O48" s="16">
        <f>IFERROR(VLOOKUP($A48,집계!$B:$AD,MATCH(O$1,집계!$2:$2,0)-1,FALSE),"")</f>
        <v>79.666666666666671</v>
      </c>
      <c r="P48" s="31" t="str">
        <f>IFERROR(VLOOKUP($A48,집계!$B:$AD,MATCH(P$1,집계!$2:$2,0)-1,FALSE),"")</f>
        <v/>
      </c>
    </row>
    <row r="49" spans="1:32" ht="17.100000000000001" customHeight="1" x14ac:dyDescent="0.35">
      <c r="A49" s="2">
        <v>20431972</v>
      </c>
      <c r="B49" s="4">
        <f>IFERROR(VLOOKUP($A49,집계!$B:$AD,MATCH(B$1,집계!$2:$2,0)-1,FALSE),"")</f>
        <v>132</v>
      </c>
      <c r="C49" s="4" t="str">
        <f>IFERROR(VLOOKUP($A49,집계!$B:$AD,MATCH(C$1,집계!$2:$2,0)-1,FALSE),"")</f>
        <v>이지은</v>
      </c>
      <c r="D49" s="4">
        <f>IFERROR(VLOOKUP($A49,집계!$B:$AD,MATCH(D$1,집계!$2:$2,0)-1,FALSE),"")</f>
        <v>20431972</v>
      </c>
      <c r="E49" s="4" t="str">
        <f>IFERROR(VLOOKUP($A49,집계!$B:$AD,MATCH(E$1,집계!$2:$2,0)-1,FALSE),"")</f>
        <v>ai기반 데이터 운영 인사이트 표준 기능이 포함된 소셜링 플랫폼 pook</v>
      </c>
      <c r="F49" s="31">
        <f>IFERROR(VLOOKUP($A49,대상!$B:$AD,MATCH(F$1,대상!$1:$1,0)-1,FALSE),"")</f>
        <v>0</v>
      </c>
      <c r="G49" s="3">
        <f>IFERROR(VLOOKUP($A49,집계!$B:$AD,MATCH(G$1,집계!$2:$2,0)-1,FALSE),"")</f>
        <v>5</v>
      </c>
      <c r="H49" s="3">
        <f>IFERROR(VLOOKUP($A49,집계!$B:$AD,MATCH(H$1,집계!$2:$2,0)-1,FALSE),"")</f>
        <v>69</v>
      </c>
      <c r="I49" s="3">
        <f>IFERROR(VLOOKUP($A49,집계!$B:$AD,MATCH(I$1,집계!$2:$2,0)-1,FALSE),"")</f>
        <v>76</v>
      </c>
      <c r="J49" s="3">
        <f>IFERROR(VLOOKUP($A49,집계!$B:$AD,MATCH(J$1,집계!$2:$2,0)-1,FALSE),"")</f>
        <v>77</v>
      </c>
      <c r="K49" s="3">
        <f>IFERROR(VLOOKUP($A49,집계!$B:$AD,MATCH(K$1,집계!$2:$2,0)-1,FALSE),"")</f>
        <v>73</v>
      </c>
      <c r="L49" s="3">
        <f>IFERROR(VLOOKUP($A49,집계!$B:$AD,MATCH(L$1,집계!$2:$2,0)-1,FALSE),"")</f>
        <v>70</v>
      </c>
      <c r="M49" s="16">
        <f>IFERROR(VLOOKUP($A49,집계!$B:$AD,MATCH(M$1,집계!$2:$2,0)-1,FALSE),"")</f>
        <v>73</v>
      </c>
      <c r="N49" s="16">
        <f>IFERROR(VLOOKUP($A49,집계!$B:$AD,MATCH(N$1,집계!$2:$2,0)-1,FALSE),"")</f>
        <v>0</v>
      </c>
      <c r="O49" s="16">
        <f>IFERROR(VLOOKUP($A49,집계!$B:$AD,MATCH(O$1,집계!$2:$2,0)-1,FALSE),"")</f>
        <v>73</v>
      </c>
      <c r="P49" s="31" t="str">
        <f>IFERROR(VLOOKUP($A49,집계!$B:$AD,MATCH(P$1,집계!$2:$2,0)-1,FALSE),"")</f>
        <v/>
      </c>
    </row>
    <row r="50" spans="1:32" ht="17.100000000000001" customHeight="1" x14ac:dyDescent="0.35">
      <c r="A50" s="2">
        <v>20401288</v>
      </c>
      <c r="B50" s="4">
        <f>IFERROR(VLOOKUP($A50,집계!$B:$AD,MATCH(B$1,집계!$2:$2,0)-1,FALSE),"")</f>
        <v>92</v>
      </c>
      <c r="C50" s="4" t="str">
        <f>IFERROR(VLOOKUP($A50,집계!$B:$AD,MATCH(C$1,집계!$2:$2,0)-1,FALSE),"")</f>
        <v>이강민</v>
      </c>
      <c r="D50" s="4">
        <f>IFERROR(VLOOKUP($A50,집계!$B:$AD,MATCH(D$1,집계!$2:$2,0)-1,FALSE),"")</f>
        <v>20401288</v>
      </c>
      <c r="E50" s="4" t="str">
        <f>IFERROR(VLOOKUP($A50,집계!$B:$AD,MATCH(E$1,집계!$2:$2,0)-1,FALSE),"")</f>
        <v>중소 제조기업 기술자산 기반 기술질의·애로 처리시간 단축 AX 솔루션</v>
      </c>
      <c r="F50" s="31">
        <f>IFERROR(VLOOKUP($A50,대상!$B:$AD,MATCH(F$1,대상!$1:$1,0)-1,FALSE),"")</f>
        <v>0</v>
      </c>
      <c r="G50" s="3">
        <f>IFERROR(VLOOKUP($A50,집계!$B:$AD,MATCH(G$1,집계!$2:$2,0)-1,FALSE),"")</f>
        <v>5</v>
      </c>
      <c r="H50" s="3">
        <f>IFERROR(VLOOKUP($A50,집계!$B:$AD,MATCH(H$1,집계!$2:$2,0)-1,FALSE),"")</f>
        <v>80</v>
      </c>
      <c r="I50" s="3">
        <f>IFERROR(VLOOKUP($A50,집계!$B:$AD,MATCH(I$1,집계!$2:$2,0)-1,FALSE),"")</f>
        <v>83</v>
      </c>
      <c r="J50" s="3">
        <f>IFERROR(VLOOKUP($A50,집계!$B:$AD,MATCH(J$1,집계!$2:$2,0)-1,FALSE),"")</f>
        <v>79</v>
      </c>
      <c r="K50" s="3">
        <f>IFERROR(VLOOKUP($A50,집계!$B:$AD,MATCH(K$1,집계!$2:$2,0)-1,FALSE),"")</f>
        <v>62</v>
      </c>
      <c r="L50" s="3">
        <f>IFERROR(VLOOKUP($A50,집계!$B:$AD,MATCH(L$1,집계!$2:$2,0)-1,FALSE),"")</f>
        <v>68</v>
      </c>
      <c r="M50" s="16">
        <f>IFERROR(VLOOKUP($A50,집계!$B:$AD,MATCH(M$1,집계!$2:$2,0)-1,FALSE),"")</f>
        <v>75.666666666666671</v>
      </c>
      <c r="N50" s="16">
        <f>IFERROR(VLOOKUP($A50,집계!$B:$AD,MATCH(N$1,집계!$2:$2,0)-1,FALSE),"")</f>
        <v>0</v>
      </c>
      <c r="O50" s="16">
        <f>IFERROR(VLOOKUP($A50,집계!$B:$AD,MATCH(O$1,집계!$2:$2,0)-1,FALSE),"")</f>
        <v>75.666666666666671</v>
      </c>
      <c r="P50" s="31" t="str">
        <f>IFERROR(VLOOKUP($A50,집계!$B:$AD,MATCH(P$1,집계!$2:$2,0)-1,FALSE),"")</f>
        <v/>
      </c>
    </row>
    <row r="51" spans="1:32" ht="17.100000000000001" customHeight="1" x14ac:dyDescent="0.35">
      <c r="A51" s="2">
        <v>20423878</v>
      </c>
      <c r="B51" s="4">
        <f>IFERROR(VLOOKUP($A51,집계!$B:$AD,MATCH(B$1,집계!$2:$2,0)-1,FALSE),"")</f>
        <v>40</v>
      </c>
      <c r="C51" s="4" t="str">
        <f>IFERROR(VLOOKUP($A51,집계!$B:$AD,MATCH(C$1,집계!$2:$2,0)-1,FALSE),"")</f>
        <v>정혜림</v>
      </c>
      <c r="D51" s="4">
        <f>IFERROR(VLOOKUP($A51,집계!$B:$AD,MATCH(D$1,집계!$2:$2,0)-1,FALSE),"")</f>
        <v>20423878</v>
      </c>
      <c r="E51" s="4" t="str">
        <f>IFERROR(VLOOKUP($A51,집계!$B:$AD,MATCH(E$1,집계!$2:$2,0)-1,FALSE),"")</f>
        <v>리플(Ripple)</v>
      </c>
      <c r="F51" s="31">
        <f>IFERROR(VLOOKUP($A51,대상!$B:$AD,MATCH(F$1,대상!$1:$1,0)-1,FALSE),"")</f>
        <v>0</v>
      </c>
      <c r="G51" s="3">
        <f>IFERROR(VLOOKUP($A51,집계!$B:$AD,MATCH(G$1,집계!$2:$2,0)-1,FALSE),"")</f>
        <v>5</v>
      </c>
      <c r="H51" s="3">
        <f>IFERROR(VLOOKUP($A51,집계!$B:$AD,MATCH(H$1,집계!$2:$2,0)-1,FALSE),"")</f>
        <v>90</v>
      </c>
      <c r="I51" s="3">
        <f>IFERROR(VLOOKUP($A51,집계!$B:$AD,MATCH(I$1,집계!$2:$2,0)-1,FALSE),"")</f>
        <v>78</v>
      </c>
      <c r="J51" s="3">
        <f>IFERROR(VLOOKUP($A51,집계!$B:$AD,MATCH(J$1,집계!$2:$2,0)-1,FALSE),"")</f>
        <v>79</v>
      </c>
      <c r="K51" s="3">
        <f>IFERROR(VLOOKUP($A51,집계!$B:$AD,MATCH(K$1,집계!$2:$2,0)-1,FALSE),"")</f>
        <v>60</v>
      </c>
      <c r="L51" s="3">
        <f>IFERROR(VLOOKUP($A51,집계!$B:$AD,MATCH(L$1,집계!$2:$2,0)-1,FALSE),"")</f>
        <v>83</v>
      </c>
      <c r="M51" s="16">
        <f>IFERROR(VLOOKUP($A51,집계!$B:$AD,MATCH(M$1,집계!$2:$2,0)-1,FALSE),"")</f>
        <v>80</v>
      </c>
      <c r="N51" s="16">
        <f>IFERROR(VLOOKUP($A51,집계!$B:$AD,MATCH(N$1,집계!$2:$2,0)-1,FALSE),"")</f>
        <v>0</v>
      </c>
      <c r="O51" s="16">
        <f>IFERROR(VLOOKUP($A51,집계!$B:$AD,MATCH(O$1,집계!$2:$2,0)-1,FALSE),"")</f>
        <v>80</v>
      </c>
      <c r="P51" s="31" t="str">
        <f>IFERROR(VLOOKUP($A51,집계!$B:$AD,MATCH(P$1,집계!$2:$2,0)-1,FALSE),"")</f>
        <v/>
      </c>
    </row>
    <row r="52" spans="1:32" ht="17.100000000000001" customHeight="1" x14ac:dyDescent="0.35">
      <c r="A52" s="2">
        <v>20423383</v>
      </c>
      <c r="B52" s="4">
        <f>IFERROR(VLOOKUP($A52,집계!$B:$AD,MATCH(B$1,집계!$2:$2,0)-1,FALSE),"")</f>
        <v>143</v>
      </c>
      <c r="C52" s="4" t="str">
        <f>IFERROR(VLOOKUP($A52,집계!$B:$AD,MATCH(C$1,집계!$2:$2,0)-1,FALSE),"")</f>
        <v>김태경</v>
      </c>
      <c r="D52" s="4">
        <f>IFERROR(VLOOKUP($A52,집계!$B:$AD,MATCH(D$1,집계!$2:$2,0)-1,FALSE),"")</f>
        <v>20423383</v>
      </c>
      <c r="E52" s="4" t="str">
        <f>IFERROR(VLOOKUP($A52,집계!$B:$AD,MATCH(E$1,집계!$2:$2,0)-1,FALSE),"")</f>
        <v>일인칭(1st Person)- 고통의 원인을 이해하고 관점을 전환하는 멘탈케어 서비스</v>
      </c>
      <c r="F52" s="31">
        <f>IFERROR(VLOOKUP($A52,대상!$B:$AD,MATCH(F$1,대상!$1:$1,0)-1,FALSE),"")</f>
        <v>0</v>
      </c>
      <c r="G52" s="3">
        <f>IFERROR(VLOOKUP($A52,집계!$B:$AD,MATCH(G$1,집계!$2:$2,0)-1,FALSE),"")</f>
        <v>5</v>
      </c>
      <c r="H52" s="3">
        <f>IFERROR(VLOOKUP($A52,집계!$B:$AD,MATCH(H$1,집계!$2:$2,0)-1,FALSE),"")</f>
        <v>67</v>
      </c>
      <c r="I52" s="3">
        <f>IFERROR(VLOOKUP($A52,집계!$B:$AD,MATCH(I$1,집계!$2:$2,0)-1,FALSE),"")</f>
        <v>77</v>
      </c>
      <c r="J52" s="3">
        <f>IFERROR(VLOOKUP($A52,집계!$B:$AD,MATCH(J$1,집계!$2:$2,0)-1,FALSE),"")</f>
        <v>79</v>
      </c>
      <c r="K52" s="3">
        <f>IFERROR(VLOOKUP($A52,집계!$B:$AD,MATCH(K$1,집계!$2:$2,0)-1,FALSE),"")</f>
        <v>72</v>
      </c>
      <c r="L52" s="3">
        <f>IFERROR(VLOOKUP($A52,집계!$B:$AD,MATCH(L$1,집계!$2:$2,0)-1,FALSE),"")</f>
        <v>68</v>
      </c>
      <c r="M52" s="16">
        <f>IFERROR(VLOOKUP($A52,집계!$B:$AD,MATCH(M$1,집계!$2:$2,0)-1,FALSE),"")</f>
        <v>72.333333333333329</v>
      </c>
      <c r="N52" s="16">
        <f>IFERROR(VLOOKUP($A52,집계!$B:$AD,MATCH(N$1,집계!$2:$2,0)-1,FALSE),"")</f>
        <v>0</v>
      </c>
      <c r="O52" s="16">
        <f>IFERROR(VLOOKUP($A52,집계!$B:$AD,MATCH(O$1,집계!$2:$2,0)-1,FALSE),"")</f>
        <v>72.333333333333329</v>
      </c>
      <c r="P52" s="31" t="str">
        <f>IFERROR(VLOOKUP($A52,집계!$B:$AD,MATCH(P$1,집계!$2:$2,0)-1,FALSE),"")</f>
        <v/>
      </c>
    </row>
    <row r="53" spans="1:32" ht="17.100000000000001" customHeight="1" x14ac:dyDescent="0.35">
      <c r="A53" s="2">
        <v>20412983</v>
      </c>
      <c r="B53" s="4">
        <f>IFERROR(VLOOKUP($A53,집계!$B:$AD,MATCH(B$1,집계!$2:$2,0)-1,FALSE),"")</f>
        <v>92</v>
      </c>
      <c r="C53" s="4" t="str">
        <f>IFERROR(VLOOKUP($A53,집계!$B:$AD,MATCH(C$1,집계!$2:$2,0)-1,FALSE),"")</f>
        <v>박성우</v>
      </c>
      <c r="D53" s="4">
        <f>IFERROR(VLOOKUP($A53,집계!$B:$AD,MATCH(D$1,집계!$2:$2,0)-1,FALSE),"")</f>
        <v>20412983</v>
      </c>
      <c r="E53" s="4" t="str">
        <f>IFERROR(VLOOKUP($A53,집계!$B:$AD,MATCH(E$1,집계!$2:$2,0)-1,FALSE),"")</f>
        <v>지능형 데이터 기반의 B2B 건자재 유통 플랫폼</v>
      </c>
      <c r="F53" s="31">
        <f>IFERROR(VLOOKUP($A53,대상!$B:$AD,MATCH(F$1,대상!$1:$1,0)-1,FALSE),"")</f>
        <v>0</v>
      </c>
      <c r="G53" s="3">
        <f>IFERROR(VLOOKUP($A53,집계!$B:$AD,MATCH(G$1,집계!$2:$2,0)-1,FALSE),"")</f>
        <v>5</v>
      </c>
      <c r="H53" s="3">
        <f>IFERROR(VLOOKUP($A53,집계!$B:$AD,MATCH(H$1,집계!$2:$2,0)-1,FALSE),"")</f>
        <v>67</v>
      </c>
      <c r="I53" s="3">
        <f>IFERROR(VLOOKUP($A53,집계!$B:$AD,MATCH(I$1,집계!$2:$2,0)-1,FALSE),"")</f>
        <v>76</v>
      </c>
      <c r="J53" s="3">
        <f>IFERROR(VLOOKUP($A53,집계!$B:$AD,MATCH(J$1,집계!$2:$2,0)-1,FALSE),"")</f>
        <v>69</v>
      </c>
      <c r="K53" s="3">
        <f>IFERROR(VLOOKUP($A53,집계!$B:$AD,MATCH(K$1,집계!$2:$2,0)-1,FALSE),"")</f>
        <v>80</v>
      </c>
      <c r="L53" s="3">
        <f>IFERROR(VLOOKUP($A53,집계!$B:$AD,MATCH(L$1,집계!$2:$2,0)-1,FALSE),"")</f>
        <v>76</v>
      </c>
      <c r="M53" s="16">
        <f>IFERROR(VLOOKUP($A53,집계!$B:$AD,MATCH(M$1,집계!$2:$2,0)-1,FALSE),"")</f>
        <v>73.666666666666671</v>
      </c>
      <c r="N53" s="16">
        <f>IFERROR(VLOOKUP($A53,집계!$B:$AD,MATCH(N$1,집계!$2:$2,0)-1,FALSE),"")</f>
        <v>2</v>
      </c>
      <c r="O53" s="16">
        <f>IFERROR(VLOOKUP($A53,집계!$B:$AD,MATCH(O$1,집계!$2:$2,0)-1,FALSE),"")</f>
        <v>75.666666666666671</v>
      </c>
      <c r="P53" s="31" t="str">
        <f>IFERROR(VLOOKUP($A53,집계!$B:$AD,MATCH(P$1,집계!$2:$2,0)-1,FALSE),"")</f>
        <v/>
      </c>
    </row>
    <row r="54" spans="1:32" ht="17.100000000000001" customHeight="1" x14ac:dyDescent="0.35">
      <c r="A54" s="2">
        <v>20431640</v>
      </c>
      <c r="B54" s="4">
        <f>IFERROR(VLOOKUP($A54,집계!$B:$AD,MATCH(B$1,집계!$2:$2,0)-1,FALSE),"")</f>
        <v>132</v>
      </c>
      <c r="C54" s="4" t="str">
        <f>IFERROR(VLOOKUP($A54,집계!$B:$AD,MATCH(C$1,집계!$2:$2,0)-1,FALSE),"")</f>
        <v>강동현</v>
      </c>
      <c r="D54" s="4">
        <f>IFERROR(VLOOKUP($A54,집계!$B:$AD,MATCH(D$1,집계!$2:$2,0)-1,FALSE),"")</f>
        <v>20431640</v>
      </c>
      <c r="E54" s="4" t="str">
        <f>IFERROR(VLOOKUP($A54,집계!$B:$AD,MATCH(E$1,집계!$2:$2,0)-1,FALSE),"")</f>
        <v>HOME MEAL  : AI매칭기술이 적용된 일상 식사 공유를 통한 글로벌 소셜 다이닝 및 관계 형성 플랫폼</v>
      </c>
      <c r="F54" s="31">
        <f>IFERROR(VLOOKUP($A54,대상!$B:$AD,MATCH(F$1,대상!$1:$1,0)-1,FALSE),"")</f>
        <v>0</v>
      </c>
      <c r="G54" s="3">
        <f>IFERROR(VLOOKUP($A54,집계!$B:$AD,MATCH(G$1,집계!$2:$2,0)-1,FALSE),"")</f>
        <v>5</v>
      </c>
      <c r="H54" s="3">
        <f>IFERROR(VLOOKUP($A54,집계!$B:$AD,MATCH(H$1,집계!$2:$2,0)-1,FALSE),"")</f>
        <v>66</v>
      </c>
      <c r="I54" s="3">
        <f>IFERROR(VLOOKUP($A54,집계!$B:$AD,MATCH(I$1,집계!$2:$2,0)-1,FALSE),"")</f>
        <v>66</v>
      </c>
      <c r="J54" s="3">
        <f>IFERROR(VLOOKUP($A54,집계!$B:$AD,MATCH(J$1,집계!$2:$2,0)-1,FALSE),"")</f>
        <v>78</v>
      </c>
      <c r="K54" s="3">
        <f>IFERROR(VLOOKUP($A54,집계!$B:$AD,MATCH(K$1,집계!$2:$2,0)-1,FALSE),"")</f>
        <v>75</v>
      </c>
      <c r="L54" s="3">
        <f>IFERROR(VLOOKUP($A54,집계!$B:$AD,MATCH(L$1,집계!$2:$2,0)-1,FALSE),"")</f>
        <v>78</v>
      </c>
      <c r="M54" s="16">
        <f>IFERROR(VLOOKUP($A54,집계!$B:$AD,MATCH(M$1,집계!$2:$2,0)-1,FALSE),"")</f>
        <v>73</v>
      </c>
      <c r="N54" s="16">
        <f>IFERROR(VLOOKUP($A54,집계!$B:$AD,MATCH(N$1,집계!$2:$2,0)-1,FALSE),"")</f>
        <v>0</v>
      </c>
      <c r="O54" s="16">
        <f>IFERROR(VLOOKUP($A54,집계!$B:$AD,MATCH(O$1,집계!$2:$2,0)-1,FALSE),"")</f>
        <v>73</v>
      </c>
      <c r="P54" s="31" t="str">
        <f>IFERROR(VLOOKUP($A54,집계!$B:$AD,MATCH(P$1,집계!$2:$2,0)-1,FALSE),"")</f>
        <v/>
      </c>
    </row>
    <row r="55" spans="1:32" ht="17.100000000000001" customHeight="1" x14ac:dyDescent="0.35">
      <c r="A55" s="2">
        <v>20419462</v>
      </c>
      <c r="B55" s="4">
        <f>IFERROR(VLOOKUP($A55,집계!$B:$AD,MATCH(B$1,집계!$2:$2,0)-1,FALSE),"")</f>
        <v>199</v>
      </c>
      <c r="C55" s="4" t="str">
        <f>IFERROR(VLOOKUP($A55,집계!$B:$AD,MATCH(C$1,집계!$2:$2,0)-1,FALSE),"")</f>
        <v>금재환</v>
      </c>
      <c r="D55" s="4">
        <f>IFERROR(VLOOKUP($A55,집계!$B:$AD,MATCH(D$1,집계!$2:$2,0)-1,FALSE),"")</f>
        <v>20419462</v>
      </c>
      <c r="E55" s="4" t="str">
        <f>IFERROR(VLOOKUP($A55,집계!$B:$AD,MATCH(E$1,집계!$2:$2,0)-1,FALSE),"")</f>
        <v>누루구루: AI 응용 기반 차·다구 경험 서비스플랫폼형 커머스</v>
      </c>
      <c r="F55" s="31">
        <f>IFERROR(VLOOKUP($A55,대상!$B:$AD,MATCH(F$1,대상!$1:$1,0)-1,FALSE),"")</f>
        <v>0</v>
      </c>
      <c r="G55" s="3">
        <f>IFERROR(VLOOKUP($A55,집계!$B:$AD,MATCH(G$1,집계!$2:$2,0)-1,FALSE),"")</f>
        <v>5</v>
      </c>
      <c r="H55" s="3">
        <f>IFERROR(VLOOKUP($A55,집계!$B:$AD,MATCH(H$1,집계!$2:$2,0)-1,FALSE),"")</f>
        <v>64</v>
      </c>
      <c r="I55" s="3">
        <f>IFERROR(VLOOKUP($A55,집계!$B:$AD,MATCH(I$1,집계!$2:$2,0)-1,FALSE),"")</f>
        <v>61</v>
      </c>
      <c r="J55" s="3">
        <f>IFERROR(VLOOKUP($A55,집계!$B:$AD,MATCH(J$1,집계!$2:$2,0)-1,FALSE),"")</f>
        <v>67</v>
      </c>
      <c r="K55" s="3">
        <f>IFERROR(VLOOKUP($A55,집계!$B:$AD,MATCH(K$1,집계!$2:$2,0)-1,FALSE),"")</f>
        <v>60</v>
      </c>
      <c r="L55" s="3">
        <f>IFERROR(VLOOKUP($A55,집계!$B:$AD,MATCH(L$1,집계!$2:$2,0)-1,FALSE),"")</f>
        <v>65</v>
      </c>
      <c r="M55" s="16">
        <f>IFERROR(VLOOKUP($A55,집계!$B:$AD,MATCH(M$1,집계!$2:$2,0)-1,FALSE),"")</f>
        <v>63.333333333333336</v>
      </c>
      <c r="N55" s="16">
        <f>IFERROR(VLOOKUP($A55,집계!$B:$AD,MATCH(N$1,집계!$2:$2,0)-1,FALSE),"")</f>
        <v>0</v>
      </c>
      <c r="O55" s="16">
        <f>IFERROR(VLOOKUP($A55,집계!$B:$AD,MATCH(O$1,집계!$2:$2,0)-1,FALSE),"")</f>
        <v>63.333333333333336</v>
      </c>
      <c r="P55" s="31" t="str">
        <f>IFERROR(VLOOKUP($A55,집계!$B:$AD,MATCH(P$1,집계!$2:$2,0)-1,FALSE),"")</f>
        <v/>
      </c>
    </row>
    <row r="56" spans="1:32" ht="17.100000000000001" customHeight="1" x14ac:dyDescent="0.35">
      <c r="A56" s="2">
        <v>20427423</v>
      </c>
      <c r="B56" s="4">
        <f>IFERROR(VLOOKUP($A56,집계!$B:$AD,MATCH(B$1,집계!$2:$2,0)-1,FALSE),"")</f>
        <v>180</v>
      </c>
      <c r="C56" s="4" t="str">
        <f>IFERROR(VLOOKUP($A56,집계!$B:$AD,MATCH(C$1,집계!$2:$2,0)-1,FALSE),"")</f>
        <v>한만형</v>
      </c>
      <c r="D56" s="4">
        <f>IFERROR(VLOOKUP($A56,집계!$B:$AD,MATCH(D$1,집계!$2:$2,0)-1,FALSE),"")</f>
        <v>20427423</v>
      </c>
      <c r="E56" s="4" t="str">
        <f>IFERROR(VLOOKUP($A56,집계!$B:$AD,MATCH(E$1,집계!$2:$2,0)-1,FALSE),"")</f>
        <v xml:space="preserve">레바트(LEVART): 인바운드 관광 공급망 데이터 자산화를 위한  AI 기반 견적 자동화 및 B2B DX 통합 플랫폼 </v>
      </c>
      <c r="F56" s="31">
        <f>IFERROR(VLOOKUP($A56,대상!$B:$AD,MATCH(F$1,대상!$1:$1,0)-1,FALSE),"")</f>
        <v>0</v>
      </c>
      <c r="G56" s="3">
        <f>IFERROR(VLOOKUP($A56,집계!$B:$AD,MATCH(G$1,집계!$2:$2,0)-1,FALSE),"")</f>
        <v>5</v>
      </c>
      <c r="H56" s="3">
        <f>IFERROR(VLOOKUP($A56,집계!$B:$AD,MATCH(H$1,집계!$2:$2,0)-1,FALSE),"")</f>
        <v>69</v>
      </c>
      <c r="I56" s="3">
        <f>IFERROR(VLOOKUP($A56,집계!$B:$AD,MATCH(I$1,집계!$2:$2,0)-1,FALSE),"")</f>
        <v>70</v>
      </c>
      <c r="J56" s="3">
        <f>IFERROR(VLOOKUP($A56,집계!$B:$AD,MATCH(J$1,집계!$2:$2,0)-1,FALSE),"")</f>
        <v>69</v>
      </c>
      <c r="K56" s="3">
        <f>IFERROR(VLOOKUP($A56,집계!$B:$AD,MATCH(K$1,집계!$2:$2,0)-1,FALSE),"")</f>
        <v>78</v>
      </c>
      <c r="L56" s="3">
        <f>IFERROR(VLOOKUP($A56,집계!$B:$AD,MATCH(L$1,집계!$2:$2,0)-1,FALSE),"")</f>
        <v>66</v>
      </c>
      <c r="M56" s="16">
        <f>IFERROR(VLOOKUP($A56,집계!$B:$AD,MATCH(M$1,집계!$2:$2,0)-1,FALSE),"")</f>
        <v>69.333333333333329</v>
      </c>
      <c r="N56" s="16">
        <f>IFERROR(VLOOKUP($A56,집계!$B:$AD,MATCH(N$1,집계!$2:$2,0)-1,FALSE),"")</f>
        <v>0</v>
      </c>
      <c r="O56" s="16">
        <f>IFERROR(VLOOKUP($A56,집계!$B:$AD,MATCH(O$1,집계!$2:$2,0)-1,FALSE),"")</f>
        <v>69.333333333333329</v>
      </c>
      <c r="P56" s="31" t="str">
        <f>IFERROR(VLOOKUP($A56,집계!$B:$AD,MATCH(P$1,집계!$2:$2,0)-1,FALSE),"")</f>
        <v/>
      </c>
    </row>
    <row r="57" spans="1:32" ht="17.100000000000001" customHeight="1" x14ac:dyDescent="0.35">
      <c r="A57" s="2">
        <v>20427699</v>
      </c>
      <c r="B57" s="4">
        <f>IFERROR(VLOOKUP($A57,집계!$B:$AD,MATCH(B$1,집계!$2:$2,0)-1,FALSE),"")</f>
        <v>109</v>
      </c>
      <c r="C57" s="4" t="str">
        <f>IFERROR(VLOOKUP($A57,집계!$B:$AD,MATCH(C$1,집계!$2:$2,0)-1,FALSE),"")</f>
        <v>조재민</v>
      </c>
      <c r="D57" s="4">
        <f>IFERROR(VLOOKUP($A57,집계!$B:$AD,MATCH(D$1,집계!$2:$2,0)-1,FALSE),"")</f>
        <v>20427699</v>
      </c>
      <c r="E57" s="4" t="str">
        <f>IFERROR(VLOOKUP($A57,집계!$B:$AD,MATCH(E$1,집계!$2:$2,0)-1,FALSE),"")</f>
        <v>음원 표절 리스크를 해결하기 위한 AI 음원 유사도 분석 SW 개발</v>
      </c>
      <c r="F57" s="31">
        <f>IFERROR(VLOOKUP($A57,대상!$B:$AD,MATCH(F$1,대상!$1:$1,0)-1,FALSE),"")</f>
        <v>0</v>
      </c>
      <c r="G57" s="3">
        <f>IFERROR(VLOOKUP($A57,집계!$B:$AD,MATCH(G$1,집계!$2:$2,0)-1,FALSE),"")</f>
        <v>5</v>
      </c>
      <c r="H57" s="3">
        <f>IFERROR(VLOOKUP($A57,집계!$B:$AD,MATCH(H$1,집계!$2:$2,0)-1,FALSE),"")</f>
        <v>73</v>
      </c>
      <c r="I57" s="3">
        <f>IFERROR(VLOOKUP($A57,집계!$B:$AD,MATCH(I$1,집계!$2:$2,0)-1,FALSE),"")</f>
        <v>72</v>
      </c>
      <c r="J57" s="3">
        <f>IFERROR(VLOOKUP($A57,집계!$B:$AD,MATCH(J$1,집계!$2:$2,0)-1,FALSE),"")</f>
        <v>79</v>
      </c>
      <c r="K57" s="3">
        <f>IFERROR(VLOOKUP($A57,집계!$B:$AD,MATCH(K$1,집계!$2:$2,0)-1,FALSE),"")</f>
        <v>89</v>
      </c>
      <c r="L57" s="3">
        <f>IFERROR(VLOOKUP($A57,집계!$B:$AD,MATCH(L$1,집계!$2:$2,0)-1,FALSE),"")</f>
        <v>68</v>
      </c>
      <c r="M57" s="16">
        <f>IFERROR(VLOOKUP($A57,집계!$B:$AD,MATCH(M$1,집계!$2:$2,0)-1,FALSE),"")</f>
        <v>74.666666666666671</v>
      </c>
      <c r="N57" s="16">
        <f>IFERROR(VLOOKUP($A57,집계!$B:$AD,MATCH(N$1,집계!$2:$2,0)-1,FALSE),"")</f>
        <v>0</v>
      </c>
      <c r="O57" s="16">
        <f>IFERROR(VLOOKUP($A57,집계!$B:$AD,MATCH(O$1,집계!$2:$2,0)-1,FALSE),"")</f>
        <v>74.666666666666671</v>
      </c>
      <c r="P57" s="31" t="str">
        <f>IFERROR(VLOOKUP($A57,집계!$B:$AD,MATCH(P$1,집계!$2:$2,0)-1,FALSE),"")</f>
        <v/>
      </c>
    </row>
    <row r="58" spans="1:32" ht="17.100000000000001" customHeight="1" x14ac:dyDescent="0.35">
      <c r="A58" s="2">
        <v>20423222</v>
      </c>
      <c r="B58" s="4">
        <f>IFERROR(VLOOKUP($A58,집계!$B:$AD,MATCH(B$1,집계!$2:$2,0)-1,FALSE),"")</f>
        <v>43</v>
      </c>
      <c r="C58" s="4" t="str">
        <f>IFERROR(VLOOKUP($A58,집계!$B:$AD,MATCH(C$1,집계!$2:$2,0)-1,FALSE),"")</f>
        <v>박유준</v>
      </c>
      <c r="D58" s="4">
        <f>IFERROR(VLOOKUP($A58,집계!$B:$AD,MATCH(D$1,집계!$2:$2,0)-1,FALSE),"")</f>
        <v>20423222</v>
      </c>
      <c r="E58" s="4" t="str">
        <f>IFERROR(VLOOKUP($A58,집계!$B:$AD,MATCH(E$1,집계!$2:$2,0)-1,FALSE),"")</f>
        <v>이메일 및 채팅 분석과 비정형 메모의 ‘AI 자동 구조화’로 업무 기획 시간을 절감하고, ‘역량 맵핑’으로 실행과 평가를 통합하는 실무자 중심의 성과관리 SaaS (B2C→B2B확장형), Growork</v>
      </c>
      <c r="F58" s="31">
        <f>IFERROR(VLOOKUP($A58,대상!$B:$AD,MATCH(F$1,대상!$1:$1,0)-1,FALSE),"")</f>
        <v>0</v>
      </c>
      <c r="G58" s="3">
        <f>IFERROR(VLOOKUP($A58,집계!$B:$AD,MATCH(G$1,집계!$2:$2,0)-1,FALSE),"")</f>
        <v>5</v>
      </c>
      <c r="H58" s="3">
        <f>IFERROR(VLOOKUP($A58,집계!$B:$AD,MATCH(H$1,집계!$2:$2,0)-1,FALSE),"")</f>
        <v>73</v>
      </c>
      <c r="I58" s="3">
        <f>IFERROR(VLOOKUP($A58,집계!$B:$AD,MATCH(I$1,집계!$2:$2,0)-1,FALSE),"")</f>
        <v>74</v>
      </c>
      <c r="J58" s="3">
        <f>IFERROR(VLOOKUP($A58,집계!$B:$AD,MATCH(J$1,집계!$2:$2,0)-1,FALSE),"")</f>
        <v>83</v>
      </c>
      <c r="K58" s="3">
        <f>IFERROR(VLOOKUP($A58,집계!$B:$AD,MATCH(K$1,집계!$2:$2,0)-1,FALSE),"")</f>
        <v>86</v>
      </c>
      <c r="L58" s="3">
        <f>IFERROR(VLOOKUP($A58,집계!$B:$AD,MATCH(L$1,집계!$2:$2,0)-1,FALSE),"")</f>
        <v>76</v>
      </c>
      <c r="M58" s="16">
        <f>IFERROR(VLOOKUP($A58,집계!$B:$AD,MATCH(M$1,집계!$2:$2,0)-1,FALSE),"")</f>
        <v>77.666666666666671</v>
      </c>
      <c r="N58" s="16">
        <f>IFERROR(VLOOKUP($A58,집계!$B:$AD,MATCH(N$1,집계!$2:$2,0)-1,FALSE),"")</f>
        <v>2</v>
      </c>
      <c r="O58" s="16">
        <f>IFERROR(VLOOKUP($A58,집계!$B:$AD,MATCH(O$1,집계!$2:$2,0)-1,FALSE),"")</f>
        <v>79.666666666666671</v>
      </c>
      <c r="P58" s="31" t="str">
        <f>IFERROR(VLOOKUP($A58,집계!$B:$AD,MATCH(P$1,집계!$2:$2,0)-1,FALSE),"")</f>
        <v/>
      </c>
    </row>
    <row r="59" spans="1:32" ht="17.100000000000001" customHeight="1" x14ac:dyDescent="0.35">
      <c r="A59" s="2">
        <v>20406311</v>
      </c>
      <c r="B59" s="4">
        <f>IFERROR(VLOOKUP($A59,집계!$B:$AD,MATCH(B$1,집계!$2:$2,0)-1,FALSE),"")</f>
        <v>190</v>
      </c>
      <c r="C59" s="4" t="str">
        <f>IFERROR(VLOOKUP($A59,집계!$B:$AD,MATCH(C$1,집계!$2:$2,0)-1,FALSE),"")</f>
        <v>이명우</v>
      </c>
      <c r="D59" s="4">
        <f>IFERROR(VLOOKUP($A59,집계!$B:$AD,MATCH(D$1,집계!$2:$2,0)-1,FALSE),"")</f>
        <v>20406311</v>
      </c>
      <c r="E59" s="4" t="str">
        <f>IFERROR(VLOOKUP($A59,집계!$B:$AD,MATCH(E$1,집계!$2:$2,0)-1,FALSE),"")</f>
        <v>AI 성분 분석 기술이 적용된 반려묘 맞춤 사료/간식 큐레이션 플랫폼 inPAWmation</v>
      </c>
      <c r="F59" s="31">
        <f>IFERROR(VLOOKUP($A59,대상!$B:$AD,MATCH(F$1,대상!$1:$1,0)-1,FALSE),"")</f>
        <v>0</v>
      </c>
      <c r="G59" s="3">
        <f>IFERROR(VLOOKUP($A59,집계!$B:$AD,MATCH(G$1,집계!$2:$2,0)-1,FALSE),"")</f>
        <v>5</v>
      </c>
      <c r="H59" s="3">
        <f>IFERROR(VLOOKUP($A59,집계!$B:$AD,MATCH(H$1,집계!$2:$2,0)-1,FALSE),"")</f>
        <v>68</v>
      </c>
      <c r="I59" s="3">
        <f>IFERROR(VLOOKUP($A59,집계!$B:$AD,MATCH(I$1,집계!$2:$2,0)-1,FALSE),"")</f>
        <v>72</v>
      </c>
      <c r="J59" s="3">
        <f>IFERROR(VLOOKUP($A59,집계!$B:$AD,MATCH(J$1,집계!$2:$2,0)-1,FALSE),"")</f>
        <v>69</v>
      </c>
      <c r="K59" s="3">
        <f>IFERROR(VLOOKUP($A59,집계!$B:$AD,MATCH(K$1,집계!$2:$2,0)-1,FALSE),"")</f>
        <v>68</v>
      </c>
      <c r="L59" s="3">
        <f>IFERROR(VLOOKUP($A59,집계!$B:$AD,MATCH(L$1,집계!$2:$2,0)-1,FALSE),"")</f>
        <v>68</v>
      </c>
      <c r="M59" s="16">
        <f>IFERROR(VLOOKUP($A59,집계!$B:$AD,MATCH(M$1,집계!$2:$2,0)-1,FALSE),"")</f>
        <v>68.333333333333329</v>
      </c>
      <c r="N59" s="16">
        <f>IFERROR(VLOOKUP($A59,집계!$B:$AD,MATCH(N$1,집계!$2:$2,0)-1,FALSE),"")</f>
        <v>0</v>
      </c>
      <c r="O59" s="16">
        <f>IFERROR(VLOOKUP($A59,집계!$B:$AD,MATCH(O$1,집계!$2:$2,0)-1,FALSE),"")</f>
        <v>68.333333333333329</v>
      </c>
      <c r="P59" s="31" t="str">
        <f>IFERROR(VLOOKUP($A59,집계!$B:$AD,MATCH(P$1,집계!$2:$2,0)-1,FALSE),"")</f>
        <v/>
      </c>
    </row>
    <row r="60" spans="1:32" ht="17.100000000000001" customHeight="1" x14ac:dyDescent="0.35">
      <c r="A60" s="2">
        <v>20426370</v>
      </c>
      <c r="B60" s="4">
        <f>IFERROR(VLOOKUP($A60,집계!$B:$AD,MATCH(B$1,집계!$2:$2,0)-1,FALSE),"")</f>
        <v>40</v>
      </c>
      <c r="C60" s="4" t="str">
        <f>IFERROR(VLOOKUP($A60,집계!$B:$AD,MATCH(C$1,집계!$2:$2,0)-1,FALSE),"")</f>
        <v>강민</v>
      </c>
      <c r="D60" s="4">
        <f>IFERROR(VLOOKUP($A60,집계!$B:$AD,MATCH(D$1,집계!$2:$2,0)-1,FALSE),"")</f>
        <v>20426370</v>
      </c>
      <c r="E60" s="4" t="str">
        <f>IFERROR(VLOOKUP($A60,집계!$B:$AD,MATCH(E$1,집계!$2:$2,0)-1,FALSE),"")</f>
        <v>RE:BLOOM</v>
      </c>
      <c r="F60" s="31">
        <f>IFERROR(VLOOKUP($A60,대상!$B:$AD,MATCH(F$1,대상!$1:$1,0)-1,FALSE),"")</f>
        <v>0</v>
      </c>
      <c r="G60" s="3">
        <f>IFERROR(VLOOKUP($A60,집계!$B:$AD,MATCH(G$1,집계!$2:$2,0)-1,FALSE),"")</f>
        <v>5</v>
      </c>
      <c r="H60" s="3">
        <f>IFERROR(VLOOKUP($A60,집계!$B:$AD,MATCH(H$1,집계!$2:$2,0)-1,FALSE),"")</f>
        <v>73</v>
      </c>
      <c r="I60" s="3">
        <f>IFERROR(VLOOKUP($A60,집계!$B:$AD,MATCH(I$1,집계!$2:$2,0)-1,FALSE),"")</f>
        <v>84</v>
      </c>
      <c r="J60" s="3">
        <f>IFERROR(VLOOKUP($A60,집계!$B:$AD,MATCH(J$1,집계!$2:$2,0)-1,FALSE),"")</f>
        <v>83</v>
      </c>
      <c r="K60" s="3">
        <f>IFERROR(VLOOKUP($A60,집계!$B:$AD,MATCH(K$1,집계!$2:$2,0)-1,FALSE),"")</f>
        <v>89</v>
      </c>
      <c r="L60" s="3">
        <f>IFERROR(VLOOKUP($A60,집계!$B:$AD,MATCH(L$1,집계!$2:$2,0)-1,FALSE),"")</f>
        <v>69</v>
      </c>
      <c r="M60" s="16">
        <f>IFERROR(VLOOKUP($A60,집계!$B:$AD,MATCH(M$1,집계!$2:$2,0)-1,FALSE),"")</f>
        <v>80</v>
      </c>
      <c r="N60" s="16">
        <f>IFERROR(VLOOKUP($A60,집계!$B:$AD,MATCH(N$1,집계!$2:$2,0)-1,FALSE),"")</f>
        <v>0</v>
      </c>
      <c r="O60" s="16">
        <f>IFERROR(VLOOKUP($A60,집계!$B:$AD,MATCH(O$1,집계!$2:$2,0)-1,FALSE),"")</f>
        <v>80</v>
      </c>
      <c r="P60" s="31" t="str">
        <f>IFERROR(VLOOKUP($A60,집계!$B:$AD,MATCH(P$1,집계!$2:$2,0)-1,FALSE),"")</f>
        <v/>
      </c>
    </row>
    <row r="61" spans="1:32" s="5" customFormat="1" ht="17.100000000000001" customHeight="1" x14ac:dyDescent="0.35">
      <c r="A61" s="2">
        <v>20423944</v>
      </c>
      <c r="B61" s="4">
        <f>IFERROR(VLOOKUP($A61,집계!$B:$AD,MATCH(B$1,집계!$2:$2,0)-1,FALSE),"")</f>
        <v>114</v>
      </c>
      <c r="C61" s="4" t="str">
        <f>IFERROR(VLOOKUP($A61,집계!$B:$AD,MATCH(C$1,집계!$2:$2,0)-1,FALSE),"")</f>
        <v>박정훈</v>
      </c>
      <c r="D61" s="4">
        <f>IFERROR(VLOOKUP($A61,집계!$B:$AD,MATCH(D$1,집계!$2:$2,0)-1,FALSE),"")</f>
        <v>20423944</v>
      </c>
      <c r="E61" s="4" t="str">
        <f>IFERROR(VLOOKUP($A61,집계!$B:$AD,MATCH(E$1,집계!$2:$2,0)-1,FALSE),"")</f>
        <v>AI 다국어 번역 기술이 적용된 외국인 노동자 정보 공유 플랫폼</v>
      </c>
      <c r="F61" s="31">
        <f>IFERROR(VLOOKUP($A61,대상!$B:$AD,MATCH(F$1,대상!$1:$1,0)-1,FALSE),"")</f>
        <v>0</v>
      </c>
      <c r="G61" s="3">
        <f>IFERROR(VLOOKUP($A61,집계!$B:$AD,MATCH(G$1,집계!$2:$2,0)-1,FALSE),"")</f>
        <v>5</v>
      </c>
      <c r="H61" s="3">
        <f>IFERROR(VLOOKUP($A61,집계!$B:$AD,MATCH(H$1,집계!$2:$2,0)-1,FALSE),"")</f>
        <v>73</v>
      </c>
      <c r="I61" s="3">
        <f>IFERROR(VLOOKUP($A61,집계!$B:$AD,MATCH(I$1,집계!$2:$2,0)-1,FALSE),"")</f>
        <v>71</v>
      </c>
      <c r="J61" s="3">
        <f>IFERROR(VLOOKUP($A61,집계!$B:$AD,MATCH(J$1,집계!$2:$2,0)-1,FALSE),"")</f>
        <v>79</v>
      </c>
      <c r="K61" s="3">
        <f>IFERROR(VLOOKUP($A61,집계!$B:$AD,MATCH(K$1,집계!$2:$2,0)-1,FALSE),"")</f>
        <v>85</v>
      </c>
      <c r="L61" s="3">
        <f>IFERROR(VLOOKUP($A61,집계!$B:$AD,MATCH(L$1,집계!$2:$2,0)-1,FALSE),"")</f>
        <v>69</v>
      </c>
      <c r="M61" s="16">
        <f>IFERROR(VLOOKUP($A61,집계!$B:$AD,MATCH(M$1,집계!$2:$2,0)-1,FALSE),"")</f>
        <v>74.333333333333329</v>
      </c>
      <c r="N61" s="16">
        <f>IFERROR(VLOOKUP($A61,집계!$B:$AD,MATCH(N$1,집계!$2:$2,0)-1,FALSE),"")</f>
        <v>0</v>
      </c>
      <c r="O61" s="16">
        <f>IFERROR(VLOOKUP($A61,집계!$B:$AD,MATCH(O$1,집계!$2:$2,0)-1,FALSE),"")</f>
        <v>74.333333333333329</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20419016</v>
      </c>
      <c r="B62" s="4">
        <f>IFERROR(VLOOKUP($A62,집계!$B:$AD,MATCH(B$1,집계!$2:$2,0)-1,FALSE),"")</f>
        <v>105</v>
      </c>
      <c r="C62" s="4" t="str">
        <f>IFERROR(VLOOKUP($A62,집계!$B:$AD,MATCH(C$1,집계!$2:$2,0)-1,FALSE),"")</f>
        <v>이소희</v>
      </c>
      <c r="D62" s="4">
        <f>IFERROR(VLOOKUP($A62,집계!$B:$AD,MATCH(D$1,집계!$2:$2,0)-1,FALSE),"")</f>
        <v>20419016</v>
      </c>
      <c r="E62" s="4" t="str">
        <f>IFERROR(VLOOKUP($A62,집계!$B:$AD,MATCH(E$1,집계!$2:$2,0)-1,FALSE),"")</f>
        <v>행동·성향 데이터 기반 AI 분석으로 효율적인 관계 형성을 돕는 맞춤형 커뮤니티 서비스, U,ram(유람) - Universe, Report About Me</v>
      </c>
      <c r="F62" s="31">
        <f>IFERROR(VLOOKUP($A62,대상!$B:$AD,MATCH(F$1,대상!$1:$1,0)-1,FALSE),"")</f>
        <v>0</v>
      </c>
      <c r="G62" s="3">
        <f>IFERROR(VLOOKUP($A62,집계!$B:$AD,MATCH(G$1,집계!$2:$2,0)-1,FALSE),"")</f>
        <v>5</v>
      </c>
      <c r="H62" s="3">
        <f>IFERROR(VLOOKUP($A62,집계!$B:$AD,MATCH(H$1,집계!$2:$2,0)-1,FALSE),"")</f>
        <v>80</v>
      </c>
      <c r="I62" s="3">
        <f>IFERROR(VLOOKUP($A62,집계!$B:$AD,MATCH(I$1,집계!$2:$2,0)-1,FALSE),"")</f>
        <v>65</v>
      </c>
      <c r="J62" s="3">
        <f>IFERROR(VLOOKUP($A62,집계!$B:$AD,MATCH(J$1,집계!$2:$2,0)-1,FALSE),"")</f>
        <v>69</v>
      </c>
      <c r="K62" s="3">
        <f>IFERROR(VLOOKUP($A62,집계!$B:$AD,MATCH(K$1,집계!$2:$2,0)-1,FALSE),"")</f>
        <v>89</v>
      </c>
      <c r="L62" s="3">
        <f>IFERROR(VLOOKUP($A62,집계!$B:$AD,MATCH(L$1,집계!$2:$2,0)-1,FALSE),"")</f>
        <v>76</v>
      </c>
      <c r="M62" s="16">
        <f>IFERROR(VLOOKUP($A62,집계!$B:$AD,MATCH(M$1,집계!$2:$2,0)-1,FALSE),"")</f>
        <v>75</v>
      </c>
      <c r="N62" s="16">
        <f>IFERROR(VLOOKUP($A62,집계!$B:$AD,MATCH(N$1,집계!$2:$2,0)-1,FALSE),"")</f>
        <v>0</v>
      </c>
      <c r="O62" s="16">
        <f>IFERROR(VLOOKUP($A62,집계!$B:$AD,MATCH(O$1,집계!$2:$2,0)-1,FALSE),"")</f>
        <v>75</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20425068</v>
      </c>
      <c r="B63" s="4">
        <f>IFERROR(VLOOKUP($A63,집계!$B:$AD,MATCH(B$1,집계!$2:$2,0)-1,FALSE),"")</f>
        <v>109</v>
      </c>
      <c r="C63" s="4" t="str">
        <f>IFERROR(VLOOKUP($A63,집계!$B:$AD,MATCH(C$1,집계!$2:$2,0)-1,FALSE),"")</f>
        <v>이지수</v>
      </c>
      <c r="D63" s="4">
        <f>IFERROR(VLOOKUP($A63,집계!$B:$AD,MATCH(D$1,집계!$2:$2,0)-1,FALSE),"")</f>
        <v>20425068</v>
      </c>
      <c r="E63" s="4" t="str">
        <f>IFERROR(VLOOKUP($A63,집계!$B:$AD,MATCH(E$1,집계!$2:$2,0)-1,FALSE),"")</f>
        <v>노후 미니태양광 설비 점검 데이터 기반 유지·철거 판단 플랫폼</v>
      </c>
      <c r="F63" s="31">
        <f>IFERROR(VLOOKUP($A63,대상!$B:$AD,MATCH(F$1,대상!$1:$1,0)-1,FALSE),"")</f>
        <v>0</v>
      </c>
      <c r="G63" s="3">
        <f>IFERROR(VLOOKUP($A63,집계!$B:$AD,MATCH(G$1,집계!$2:$2,0)-1,FALSE),"")</f>
        <v>5</v>
      </c>
      <c r="H63" s="3">
        <f>IFERROR(VLOOKUP($A63,집계!$B:$AD,MATCH(H$1,집계!$2:$2,0)-1,FALSE),"")</f>
        <v>73</v>
      </c>
      <c r="I63" s="3">
        <f>IFERROR(VLOOKUP($A63,집계!$B:$AD,MATCH(I$1,집계!$2:$2,0)-1,FALSE),"")</f>
        <v>68</v>
      </c>
      <c r="J63" s="3">
        <f>IFERROR(VLOOKUP($A63,집계!$B:$AD,MATCH(J$1,집계!$2:$2,0)-1,FALSE),"")</f>
        <v>79</v>
      </c>
      <c r="K63" s="3">
        <f>IFERROR(VLOOKUP($A63,집계!$B:$AD,MATCH(K$1,집계!$2:$2,0)-1,FALSE),"")</f>
        <v>72</v>
      </c>
      <c r="L63" s="3">
        <f>IFERROR(VLOOKUP($A63,집계!$B:$AD,MATCH(L$1,집계!$2:$2,0)-1,FALSE),"")</f>
        <v>92</v>
      </c>
      <c r="M63" s="16">
        <f>IFERROR(VLOOKUP($A63,집계!$B:$AD,MATCH(M$1,집계!$2:$2,0)-1,FALSE),"")</f>
        <v>74.666666666666671</v>
      </c>
      <c r="N63" s="16">
        <f>IFERROR(VLOOKUP($A63,집계!$B:$AD,MATCH(N$1,집계!$2:$2,0)-1,FALSE),"")</f>
        <v>0</v>
      </c>
      <c r="O63" s="16">
        <f>IFERROR(VLOOKUP($A63,집계!$B:$AD,MATCH(O$1,집계!$2:$2,0)-1,FALSE),"")</f>
        <v>74.666666666666671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20425198</v>
      </c>
      <c r="B64" s="4">
        <f>IFERROR(VLOOKUP($A64,집계!$B:$AD,MATCH(B$1,집계!$2:$2,0)-1,FALSE),"")</f>
        <v>146</v>
      </c>
      <c r="C64" s="4" t="str">
        <f>IFERROR(VLOOKUP($A64,집계!$B:$AD,MATCH(C$1,집계!$2:$2,0)-1,FALSE),"")</f>
        <v>정수범</v>
      </c>
      <c r="D64" s="4">
        <f>IFERROR(VLOOKUP($A64,집계!$B:$AD,MATCH(D$1,집계!$2:$2,0)-1,FALSE),"")</f>
        <v>20425198</v>
      </c>
      <c r="E64" s="4" t="str">
        <f>IFERROR(VLOOKUP($A64,집계!$B:$AD,MATCH(E$1,집계!$2:$2,0)-1,FALSE),"")</f>
        <v>마이크로 포토 스팟 공유 및 오버레이 인증샷 가이드 플랫폼 모바일 앱 개발</v>
      </c>
      <c r="F64" s="31">
        <f>IFERROR(VLOOKUP($A64,대상!$B:$AD,MATCH(F$1,대상!$1:$1,0)-1,FALSE),"")</f>
        <v>0</v>
      </c>
      <c r="G64" s="3">
        <f>IFERROR(VLOOKUP($A64,집계!$B:$AD,MATCH(G$1,집계!$2:$2,0)-1,FALSE),"")</f>
        <v>5</v>
      </c>
      <c r="H64" s="3">
        <f>IFERROR(VLOOKUP($A64,집계!$B:$AD,MATCH(H$1,집계!$2:$2,0)-1,FALSE),"")</f>
        <v>73</v>
      </c>
      <c r="I64" s="3">
        <f>IFERROR(VLOOKUP($A64,집계!$B:$AD,MATCH(I$1,집계!$2:$2,0)-1,FALSE),"")</f>
        <v>66</v>
      </c>
      <c r="J64" s="3">
        <f>IFERROR(VLOOKUP($A64,집계!$B:$AD,MATCH(J$1,집계!$2:$2,0)-1,FALSE),"")</f>
        <v>67</v>
      </c>
      <c r="K64" s="3">
        <f>IFERROR(VLOOKUP($A64,집계!$B:$AD,MATCH(K$1,집계!$2:$2,0)-1,FALSE),"")</f>
        <v>78</v>
      </c>
      <c r="L64" s="3">
        <f>IFERROR(VLOOKUP($A64,집계!$B:$AD,MATCH(L$1,집계!$2:$2,0)-1,FALSE),"")</f>
        <v>70</v>
      </c>
      <c r="M64" s="16">
        <f>IFERROR(VLOOKUP($A64,집계!$B:$AD,MATCH(M$1,집계!$2:$2,0)-1,FALSE),"")</f>
        <v>70</v>
      </c>
      <c r="N64" s="16">
        <f>IFERROR(VLOOKUP($A64,집계!$B:$AD,MATCH(N$1,집계!$2:$2,0)-1,FALSE),"")</f>
        <v>2</v>
      </c>
      <c r="O64" s="16">
        <f>IFERROR(VLOOKUP($A64,집계!$B:$AD,MATCH(O$1,집계!$2:$2,0)-1,FALSE),"")</f>
        <v>72</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20417194</v>
      </c>
      <c r="B65" s="4">
        <f>IFERROR(VLOOKUP($A65,집계!$B:$AD,MATCH(B$1,집계!$2:$2,0)-1,FALSE),"")</f>
        <v>169</v>
      </c>
      <c r="C65" s="4" t="str">
        <f>IFERROR(VLOOKUP($A65,집계!$B:$AD,MATCH(C$1,집계!$2:$2,0)-1,FALSE),"")</f>
        <v>장진서</v>
      </c>
      <c r="D65" s="4">
        <f>IFERROR(VLOOKUP($A65,집계!$B:$AD,MATCH(D$1,집계!$2:$2,0)-1,FALSE),"")</f>
        <v>20417194</v>
      </c>
      <c r="E65" s="4" t="str">
        <f>IFERROR(VLOOKUP($A65,집계!$B:$AD,MATCH(E$1,집계!$2:$2,0)-1,FALSE),"")</f>
        <v>AI 기반 공간 맞춤형 아트워크 큐레이팅·프린팅 서비스</v>
      </c>
      <c r="F65" s="31">
        <f>IFERROR(VLOOKUP($A65,대상!$B:$AD,MATCH(F$1,대상!$1:$1,0)-1,FALSE),"")</f>
        <v>0</v>
      </c>
      <c r="G65" s="3">
        <f>IFERROR(VLOOKUP($A65,집계!$B:$AD,MATCH(G$1,집계!$2:$2,0)-1,FALSE),"")</f>
        <v>5</v>
      </c>
      <c r="H65" s="3">
        <f>IFERROR(VLOOKUP($A65,집계!$B:$AD,MATCH(H$1,집계!$2:$2,0)-1,FALSE),"")</f>
        <v>73</v>
      </c>
      <c r="I65" s="3">
        <f>IFERROR(VLOOKUP($A65,집계!$B:$AD,MATCH(I$1,집계!$2:$2,0)-1,FALSE),"")</f>
        <v>70</v>
      </c>
      <c r="J65" s="3">
        <f>IFERROR(VLOOKUP($A65,집계!$B:$AD,MATCH(J$1,집계!$2:$2,0)-1,FALSE),"")</f>
        <v>69</v>
      </c>
      <c r="K65" s="3">
        <f>IFERROR(VLOOKUP($A65,집계!$B:$AD,MATCH(K$1,집계!$2:$2,0)-1,FALSE),"")</f>
        <v>86</v>
      </c>
      <c r="L65" s="3">
        <f>IFERROR(VLOOKUP($A65,집계!$B:$AD,MATCH(L$1,집계!$2:$2,0)-1,FALSE),"")</f>
        <v>69</v>
      </c>
      <c r="M65" s="16">
        <f>IFERROR(VLOOKUP($A65,집계!$B:$AD,MATCH(M$1,집계!$2:$2,0)-1,FALSE),"")</f>
        <v>70.666666666666671</v>
      </c>
      <c r="N65" s="16">
        <f>IFERROR(VLOOKUP($A65,집계!$B:$AD,MATCH(N$1,집계!$2:$2,0)-1,FALSE),"")</f>
        <v>0</v>
      </c>
      <c r="O65" s="16">
        <f>IFERROR(VLOOKUP($A65,집계!$B:$AD,MATCH(O$1,집계!$2:$2,0)-1,FALSE),"")</f>
        <v>70.666666666666671</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20424698</v>
      </c>
      <c r="B66" s="4">
        <f>IFERROR(VLOOKUP($A66,집계!$B:$AD,MATCH(B$1,집계!$2:$2,0)-1,FALSE),"")</f>
        <v>61</v>
      </c>
      <c r="C66" s="4" t="str">
        <f>IFERROR(VLOOKUP($A66,집계!$B:$AD,MATCH(C$1,집계!$2:$2,0)-1,FALSE),"")</f>
        <v>이영림</v>
      </c>
      <c r="D66" s="4">
        <f>IFERROR(VLOOKUP($A66,집계!$B:$AD,MATCH(D$1,집계!$2:$2,0)-1,FALSE),"")</f>
        <v>20424698</v>
      </c>
      <c r="E66" s="4" t="str">
        <f>IFERROR(VLOOKUP($A66,집계!$B:$AD,MATCH(E$1,집계!$2:$2,0)-1,FALSE),"")</f>
        <v>AI 실거래 데이터 기반 인플루언서 적정 단가 산출 및 다이렉트 매칭 플랫폼</v>
      </c>
      <c r="F66" s="31">
        <f>IFERROR(VLOOKUP($A66,대상!$B:$AD,MATCH(F$1,대상!$1:$1,0)-1,FALSE),"")</f>
        <v>0</v>
      </c>
      <c r="G66" s="3">
        <f>IFERROR(VLOOKUP($A66,집계!$B:$AD,MATCH(G$1,집계!$2:$2,0)-1,FALSE),"")</f>
        <v>5</v>
      </c>
      <c r="H66" s="3">
        <f>IFERROR(VLOOKUP($A66,집계!$B:$AD,MATCH(H$1,집계!$2:$2,0)-1,FALSE),"")</f>
        <v>90</v>
      </c>
      <c r="I66" s="3">
        <f>IFERROR(VLOOKUP($A66,집계!$B:$AD,MATCH(I$1,집계!$2:$2,0)-1,FALSE),"")</f>
        <v>70</v>
      </c>
      <c r="J66" s="3">
        <f>IFERROR(VLOOKUP($A66,집계!$B:$AD,MATCH(J$1,집계!$2:$2,0)-1,FALSE),"")</f>
        <v>68</v>
      </c>
      <c r="K66" s="3">
        <f>IFERROR(VLOOKUP($A66,집계!$B:$AD,MATCH(K$1,집계!$2:$2,0)-1,FALSE),"")</f>
        <v>83</v>
      </c>
      <c r="L66" s="3">
        <f>IFERROR(VLOOKUP($A66,집계!$B:$AD,MATCH(L$1,집계!$2:$2,0)-1,FALSE),"")</f>
        <v>81</v>
      </c>
      <c r="M66" s="16">
        <f>IFERROR(VLOOKUP($A66,집계!$B:$AD,MATCH(M$1,집계!$2:$2,0)-1,FALSE),"")</f>
        <v>78</v>
      </c>
      <c r="N66" s="16">
        <f>IFERROR(VLOOKUP($A66,집계!$B:$AD,MATCH(N$1,집계!$2:$2,0)-1,FALSE),"")</f>
        <v>0</v>
      </c>
      <c r="O66" s="16">
        <f>IFERROR(VLOOKUP($A66,집계!$B:$AD,MATCH(O$1,집계!$2:$2,0)-1,FALSE),"")</f>
        <v>78</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20416698</v>
      </c>
      <c r="B67" s="4">
        <f>IFERROR(VLOOKUP($A67,집계!$B:$AD,MATCH(B$1,집계!$2:$2,0)-1,FALSE),"")</f>
        <v>105</v>
      </c>
      <c r="C67" s="4" t="str">
        <f>IFERROR(VLOOKUP($A67,집계!$B:$AD,MATCH(C$1,집계!$2:$2,0)-1,FALSE),"")</f>
        <v>이창환</v>
      </c>
      <c r="D67" s="4">
        <f>IFERROR(VLOOKUP($A67,집계!$B:$AD,MATCH(D$1,집계!$2:$2,0)-1,FALSE),"")</f>
        <v>20416698</v>
      </c>
      <c r="E67" s="4" t="str">
        <f>IFERROR(VLOOKUP($A67,집계!$B:$AD,MATCH(E$1,집계!$2:$2,0)-1,FALSE),"")</f>
        <v>개인 투자자가 30초 만에 이해할 수 있는 AI 전자공시 요약·인사이트 구독 앱</v>
      </c>
      <c r="F67" s="31">
        <f>IFERROR(VLOOKUP($A67,대상!$B:$AD,MATCH(F$1,대상!$1:$1,0)-1,FALSE),"")</f>
        <v>0</v>
      </c>
      <c r="G67" s="3">
        <f>IFERROR(VLOOKUP($A67,집계!$B:$AD,MATCH(G$1,집계!$2:$2,0)-1,FALSE),"")</f>
        <v>5</v>
      </c>
      <c r="H67" s="3">
        <f>IFERROR(VLOOKUP($A67,집계!$B:$AD,MATCH(H$1,집계!$2:$2,0)-1,FALSE),"")</f>
        <v>69</v>
      </c>
      <c r="I67" s="3">
        <f>IFERROR(VLOOKUP($A67,집계!$B:$AD,MATCH(I$1,집계!$2:$2,0)-1,FALSE),"")</f>
        <v>70</v>
      </c>
      <c r="J67" s="3">
        <f>IFERROR(VLOOKUP($A67,집계!$B:$AD,MATCH(J$1,집계!$2:$2,0)-1,FALSE),"")</f>
        <v>77</v>
      </c>
      <c r="K67" s="3">
        <f>IFERROR(VLOOKUP($A67,집계!$B:$AD,MATCH(K$1,집계!$2:$2,0)-1,FALSE),"")</f>
        <v>84</v>
      </c>
      <c r="L67" s="3">
        <f>IFERROR(VLOOKUP($A67,집계!$B:$AD,MATCH(L$1,집계!$2:$2,0)-1,FALSE),"")</f>
        <v>78</v>
      </c>
      <c r="M67" s="16">
        <f>IFERROR(VLOOKUP($A67,집계!$B:$AD,MATCH(M$1,집계!$2:$2,0)-1,FALSE),"")</f>
        <v>75</v>
      </c>
      <c r="N67" s="16">
        <f>IFERROR(VLOOKUP($A67,집계!$B:$AD,MATCH(N$1,집계!$2:$2,0)-1,FALSE),"")</f>
        <v>0</v>
      </c>
      <c r="O67" s="16">
        <f>IFERROR(VLOOKUP($A67,집계!$B:$AD,MATCH(O$1,집계!$2:$2,0)-1,FALSE),"")</f>
        <v>75</v>
      </c>
      <c r="P67" s="31" t="str">
        <f>IFERROR(VLOOKUP($A67,집계!$B:$AD,MATCH(P$1,집계!$2:$2,0)-1,FALSE),"")</f>
        <v/>
      </c>
    </row>
    <row r="68" spans="1:32" ht="17.100000000000001" customHeight="1" x14ac:dyDescent="0.35">
      <c r="A68" s="2">
        <v>20426148</v>
      </c>
      <c r="B68" s="4">
        <f>IFERROR(VLOOKUP($A68,집계!$B:$AD,MATCH(B$1,집계!$2:$2,0)-1,FALSE),"")</f>
        <v>3</v>
      </c>
      <c r="C68" s="4" t="str">
        <f>IFERROR(VLOOKUP($A68,집계!$B:$AD,MATCH(C$1,집계!$2:$2,0)-1,FALSE),"")</f>
        <v>강경민</v>
      </c>
      <c r="D68" s="4">
        <f>IFERROR(VLOOKUP($A68,집계!$B:$AD,MATCH(D$1,집계!$2:$2,0)-1,FALSE),"")</f>
        <v>20426148</v>
      </c>
      <c r="E68" s="4" t="str">
        <f>IFERROR(VLOOKUP($A68,집계!$B:$AD,MATCH(E$1,집계!$2:$2,0)-1,FALSE),"")</f>
        <v>소상공인에게는 매출전환 콘텐츠를, 청년에게는 실무·수익화를 연결하는 양면 콘텐츠 운영 플랫폼, 컨테니파이</v>
      </c>
      <c r="F68" s="31">
        <f>IFERROR(VLOOKUP($A68,대상!$B:$AD,MATCH(F$1,대상!$1:$1,0)-1,FALSE),"")</f>
        <v>0</v>
      </c>
      <c r="G68" s="3">
        <f>IFERROR(VLOOKUP($A68,집계!$B:$AD,MATCH(G$1,집계!$2:$2,0)-1,FALSE),"")</f>
        <v>5</v>
      </c>
      <c r="H68" s="3">
        <f>IFERROR(VLOOKUP($A68,집계!$B:$AD,MATCH(H$1,집계!$2:$2,0)-1,FALSE),"")</f>
        <v>88</v>
      </c>
      <c r="I68" s="3">
        <f>IFERROR(VLOOKUP($A68,집계!$B:$AD,MATCH(I$1,집계!$2:$2,0)-1,FALSE),"")</f>
        <v>91</v>
      </c>
      <c r="J68" s="3">
        <f>IFERROR(VLOOKUP($A68,집계!$B:$AD,MATCH(J$1,집계!$2:$2,0)-1,FALSE),"")</f>
        <v>91</v>
      </c>
      <c r="K68" s="3">
        <f>IFERROR(VLOOKUP($A68,집계!$B:$AD,MATCH(K$1,집계!$2:$2,0)-1,FALSE),"")</f>
        <v>89</v>
      </c>
      <c r="L68" s="3">
        <f>IFERROR(VLOOKUP($A68,집계!$B:$AD,MATCH(L$1,집계!$2:$2,0)-1,FALSE),"")</f>
        <v>84</v>
      </c>
      <c r="M68" s="16">
        <f>IFERROR(VLOOKUP($A68,집계!$B:$AD,MATCH(M$1,집계!$2:$2,0)-1,FALSE),"")</f>
        <v>89.333333333333329</v>
      </c>
      <c r="N68" s="16">
        <f>IFERROR(VLOOKUP($A68,집계!$B:$AD,MATCH(N$1,집계!$2:$2,0)-1,FALSE),"")</f>
        <v>2</v>
      </c>
      <c r="O68" s="16">
        <f>IFERROR(VLOOKUP($A68,집계!$B:$AD,MATCH(O$1,집계!$2:$2,0)-1,FALSE),"")</f>
        <v>91.333333333333329</v>
      </c>
      <c r="P68" s="31" t="str">
        <f>IFERROR(VLOOKUP($A68,집계!$B:$AD,MATCH(P$1,집계!$2:$2,0)-1,FALSE),"")</f>
        <v/>
      </c>
    </row>
    <row r="69" spans="1:32" ht="17.100000000000001" customHeight="1" x14ac:dyDescent="0.35">
      <c r="A69" s="2">
        <v>20412588</v>
      </c>
      <c r="B69" s="4">
        <f>IFERROR(VLOOKUP($A69,집계!$B:$AD,MATCH(B$1,집계!$2:$2,0)-1,FALSE),"")</f>
        <v>49</v>
      </c>
      <c r="C69" s="4" t="str">
        <f>IFERROR(VLOOKUP($A69,집계!$B:$AD,MATCH(C$1,집계!$2:$2,0)-1,FALSE),"")</f>
        <v>홍기선</v>
      </c>
      <c r="D69" s="4">
        <f>IFERROR(VLOOKUP($A69,집계!$B:$AD,MATCH(D$1,집계!$2:$2,0)-1,FALSE),"")</f>
        <v>20412588</v>
      </c>
      <c r="E69" s="4" t="str">
        <f>IFERROR(VLOOKUP($A69,집계!$B:$AD,MATCH(E$1,집계!$2:$2,0)-1,FALSE),"")</f>
        <v>건강수명 연장을 위한 능동형 AI 기반 초개인화 헬스케어 플랫폼</v>
      </c>
      <c r="F69" s="31">
        <f>IFERROR(VLOOKUP($A69,대상!$B:$AD,MATCH(F$1,대상!$1:$1,0)-1,FALSE),"")</f>
        <v>0</v>
      </c>
      <c r="G69" s="3">
        <f>IFERROR(VLOOKUP($A69,집계!$B:$AD,MATCH(G$1,집계!$2:$2,0)-1,FALSE),"")</f>
        <v>5</v>
      </c>
      <c r="H69" s="3">
        <f>IFERROR(VLOOKUP($A69,집계!$B:$AD,MATCH(H$1,집계!$2:$2,0)-1,FALSE),"")</f>
        <v>68</v>
      </c>
      <c r="I69" s="3">
        <f>IFERROR(VLOOKUP($A69,집계!$B:$AD,MATCH(I$1,집계!$2:$2,0)-1,FALSE),"")</f>
        <v>80</v>
      </c>
      <c r="J69" s="3">
        <f>IFERROR(VLOOKUP($A69,집계!$B:$AD,MATCH(J$1,집계!$2:$2,0)-1,FALSE),"")</f>
        <v>77</v>
      </c>
      <c r="K69" s="3">
        <f>IFERROR(VLOOKUP($A69,집계!$B:$AD,MATCH(K$1,집계!$2:$2,0)-1,FALSE),"")</f>
        <v>86</v>
      </c>
      <c r="L69" s="3">
        <f>IFERROR(VLOOKUP($A69,집계!$B:$AD,MATCH(L$1,집계!$2:$2,0)-1,FALSE),"")</f>
        <v>80</v>
      </c>
      <c r="M69" s="16">
        <f>IFERROR(VLOOKUP($A69,집계!$B:$AD,MATCH(M$1,집계!$2:$2,0)-1,FALSE),"")</f>
        <v>79</v>
      </c>
      <c r="N69" s="16">
        <f>IFERROR(VLOOKUP($A69,집계!$B:$AD,MATCH(N$1,집계!$2:$2,0)-1,FALSE),"")</f>
        <v>0</v>
      </c>
      <c r="O69" s="16">
        <f>IFERROR(VLOOKUP($A69,집계!$B:$AD,MATCH(O$1,집계!$2:$2,0)-1,FALSE),"")</f>
        <v>79</v>
      </c>
      <c r="P69" s="31" t="str">
        <f>IFERROR(VLOOKUP($A69,집계!$B:$AD,MATCH(P$1,집계!$2:$2,0)-1,FALSE),"")</f>
        <v/>
      </c>
    </row>
    <row r="70" spans="1:32" ht="17.100000000000001" customHeight="1" x14ac:dyDescent="0.35">
      <c r="A70" s="2">
        <v>20428433</v>
      </c>
      <c r="B70" s="4">
        <f>IFERROR(VLOOKUP($A70,집계!$B:$AD,MATCH(B$1,집계!$2:$2,0)-1,FALSE),"")</f>
        <v>84</v>
      </c>
      <c r="C70" s="4" t="str">
        <f>IFERROR(VLOOKUP($A70,집계!$B:$AD,MATCH(C$1,집계!$2:$2,0)-1,FALSE),"")</f>
        <v>이승찬</v>
      </c>
      <c r="D70" s="4">
        <f>IFERROR(VLOOKUP($A70,집계!$B:$AD,MATCH(D$1,집계!$2:$2,0)-1,FALSE),"")</f>
        <v>20428433</v>
      </c>
      <c r="E70" s="4" t="str">
        <f>IFERROR(VLOOKUP($A70,집계!$B:$AD,MATCH(E$1,집계!$2:$2,0)-1,FALSE),"")</f>
        <v>AI 기반 노코드 통계 분석 및 자동 리포팅 통합 플랫폼</v>
      </c>
      <c r="F70" s="31">
        <f>IFERROR(VLOOKUP($A70,대상!$B:$AD,MATCH(F$1,대상!$1:$1,0)-1,FALSE),"")</f>
        <v>0</v>
      </c>
      <c r="G70" s="3">
        <f>IFERROR(VLOOKUP($A70,집계!$B:$AD,MATCH(G$1,집계!$2:$2,0)-1,FALSE),"")</f>
        <v>5</v>
      </c>
      <c r="H70" s="3">
        <f>IFERROR(VLOOKUP($A70,집계!$B:$AD,MATCH(H$1,집계!$2:$2,0)-1,FALSE),"")</f>
        <v>73</v>
      </c>
      <c r="I70" s="3">
        <f>IFERROR(VLOOKUP($A70,집계!$B:$AD,MATCH(I$1,집계!$2:$2,0)-1,FALSE),"")</f>
        <v>70</v>
      </c>
      <c r="J70" s="3">
        <f>IFERROR(VLOOKUP($A70,집계!$B:$AD,MATCH(J$1,집계!$2:$2,0)-1,FALSE),"")</f>
        <v>79</v>
      </c>
      <c r="K70" s="3">
        <f>IFERROR(VLOOKUP($A70,집계!$B:$AD,MATCH(K$1,집계!$2:$2,0)-1,FALSE),"")</f>
        <v>85</v>
      </c>
      <c r="L70" s="3">
        <f>IFERROR(VLOOKUP($A70,집계!$B:$AD,MATCH(L$1,집계!$2:$2,0)-1,FALSE),"")</f>
        <v>76</v>
      </c>
      <c r="M70" s="16">
        <f>IFERROR(VLOOKUP($A70,집계!$B:$AD,MATCH(M$1,집계!$2:$2,0)-1,FALSE),"")</f>
        <v>76</v>
      </c>
      <c r="N70" s="16">
        <f>IFERROR(VLOOKUP($A70,집계!$B:$AD,MATCH(N$1,집계!$2:$2,0)-1,FALSE),"")</f>
        <v>0</v>
      </c>
      <c r="O70" s="16">
        <f>IFERROR(VLOOKUP($A70,집계!$B:$AD,MATCH(O$1,집계!$2:$2,0)-1,FALSE),"")</f>
        <v>76</v>
      </c>
      <c r="P70" s="31" t="str">
        <f>IFERROR(VLOOKUP($A70,집계!$B:$AD,MATCH(P$1,집계!$2:$2,0)-1,FALSE),"")</f>
        <v/>
      </c>
    </row>
    <row r="71" spans="1:32" ht="17.100000000000001" customHeight="1" x14ac:dyDescent="0.35">
      <c r="A71" s="2">
        <v>20418789</v>
      </c>
      <c r="B71" s="4">
        <f>IFERROR(VLOOKUP($A71,집계!$B:$AD,MATCH(B$1,집계!$2:$2,0)-1,FALSE),"")</f>
        <v>61</v>
      </c>
      <c r="C71" s="4" t="str">
        <f>IFERROR(VLOOKUP($A71,집계!$B:$AD,MATCH(C$1,집계!$2:$2,0)-1,FALSE),"")</f>
        <v>하주형</v>
      </c>
      <c r="D71" s="4">
        <f>IFERROR(VLOOKUP($A71,집계!$B:$AD,MATCH(D$1,집계!$2:$2,0)-1,FALSE),"")</f>
        <v>20418789</v>
      </c>
      <c r="E71" s="4" t="str">
        <f>IFERROR(VLOOKUP($A71,집계!$B:$AD,MATCH(E$1,집계!$2:$2,0)-1,FALSE),"")</f>
        <v>생성형 AI 기반 영상 제작 스튜디오 및 유통을 위한 All-in-One 플랫폼</v>
      </c>
      <c r="F71" s="31">
        <f>IFERROR(VLOOKUP($A71,대상!$B:$AD,MATCH(F$1,대상!$1:$1,0)-1,FALSE),"")</f>
        <v>0</v>
      </c>
      <c r="G71" s="3">
        <f>IFERROR(VLOOKUP($A71,집계!$B:$AD,MATCH(G$1,집계!$2:$2,0)-1,FALSE),"")</f>
        <v>5</v>
      </c>
      <c r="H71" s="3">
        <f>IFERROR(VLOOKUP($A71,집계!$B:$AD,MATCH(H$1,집계!$2:$2,0)-1,FALSE),"")</f>
        <v>75</v>
      </c>
      <c r="I71" s="3">
        <f>IFERROR(VLOOKUP($A71,집계!$B:$AD,MATCH(I$1,집계!$2:$2,0)-1,FALSE),"")</f>
        <v>68</v>
      </c>
      <c r="J71" s="3">
        <f>IFERROR(VLOOKUP($A71,집계!$B:$AD,MATCH(J$1,집계!$2:$2,0)-1,FALSE),"")</f>
        <v>79</v>
      </c>
      <c r="K71" s="3">
        <f>IFERROR(VLOOKUP($A71,집계!$B:$AD,MATCH(K$1,집계!$2:$2,0)-1,FALSE),"")</f>
        <v>83</v>
      </c>
      <c r="L71" s="3">
        <f>IFERROR(VLOOKUP($A71,집계!$B:$AD,MATCH(L$1,집계!$2:$2,0)-1,FALSE),"")</f>
        <v>80</v>
      </c>
      <c r="M71" s="16">
        <f>IFERROR(VLOOKUP($A71,집계!$B:$AD,MATCH(M$1,집계!$2:$2,0)-1,FALSE),"")</f>
        <v>78</v>
      </c>
      <c r="N71" s="16">
        <f>IFERROR(VLOOKUP($A71,집계!$B:$AD,MATCH(N$1,집계!$2:$2,0)-1,FALSE),"")</f>
        <v>0</v>
      </c>
      <c r="O71" s="16">
        <f>IFERROR(VLOOKUP($A71,집계!$B:$AD,MATCH(O$1,집계!$2:$2,0)-1,FALSE),"")</f>
        <v>78</v>
      </c>
      <c r="P71" s="31" t="str">
        <f>IFERROR(VLOOKUP($A71,집계!$B:$AD,MATCH(P$1,집계!$2:$2,0)-1,FALSE),"")</f>
        <v/>
      </c>
    </row>
    <row r="72" spans="1:32" ht="17.100000000000001" customHeight="1" x14ac:dyDescent="0.35">
      <c r="A72" s="2">
        <v>20427663</v>
      </c>
      <c r="B72" s="4">
        <f>IFERROR(VLOOKUP($A72,집계!$B:$AD,MATCH(B$1,집계!$2:$2,0)-1,FALSE),"")</f>
        <v>57</v>
      </c>
      <c r="C72" s="4" t="str">
        <f>IFERROR(VLOOKUP($A72,집계!$B:$AD,MATCH(C$1,집계!$2:$2,0)-1,FALSE),"")</f>
        <v>김안나</v>
      </c>
      <c r="D72" s="4">
        <f>IFERROR(VLOOKUP($A72,집계!$B:$AD,MATCH(D$1,집계!$2:$2,0)-1,FALSE),"")</f>
        <v>20427663</v>
      </c>
      <c r="E72" s="4" t="str">
        <f>IFERROR(VLOOKUP($A72,집계!$B:$AD,MATCH(E$1,집계!$2:$2,0)-1,FALSE),"")</f>
        <v>학사 행정 자동화 솔루션을 적용한 인도 대학생 대상 K-Culture 단기 연수 통합 관리 플랫폼</v>
      </c>
      <c r="F72" s="31">
        <f>IFERROR(VLOOKUP($A72,대상!$B:$AD,MATCH(F$1,대상!$1:$1,0)-1,FALSE),"")</f>
        <v>0</v>
      </c>
      <c r="G72" s="3">
        <f>IFERROR(VLOOKUP($A72,집계!$B:$AD,MATCH(G$1,집계!$2:$2,0)-1,FALSE),"")</f>
        <v>5</v>
      </c>
      <c r="H72" s="3">
        <f>IFERROR(VLOOKUP($A72,집계!$B:$AD,MATCH(H$1,집계!$2:$2,0)-1,FALSE),"")</f>
        <v>66</v>
      </c>
      <c r="I72" s="3">
        <f>IFERROR(VLOOKUP($A72,집계!$B:$AD,MATCH(I$1,집계!$2:$2,0)-1,FALSE),"")</f>
        <v>74</v>
      </c>
      <c r="J72" s="3">
        <f>IFERROR(VLOOKUP($A72,집계!$B:$AD,MATCH(J$1,집계!$2:$2,0)-1,FALSE),"")</f>
        <v>77</v>
      </c>
      <c r="K72" s="3">
        <f>IFERROR(VLOOKUP($A72,집계!$B:$AD,MATCH(K$1,집계!$2:$2,0)-1,FALSE),"")</f>
        <v>81</v>
      </c>
      <c r="L72" s="3">
        <f>IFERROR(VLOOKUP($A72,집계!$B:$AD,MATCH(L$1,집계!$2:$2,0)-1,FALSE),"")</f>
        <v>78</v>
      </c>
      <c r="M72" s="16">
        <f>IFERROR(VLOOKUP($A72,집계!$B:$AD,MATCH(M$1,집계!$2:$2,0)-1,FALSE),"")</f>
        <v>76.333333333333329</v>
      </c>
      <c r="N72" s="16">
        <f>IFERROR(VLOOKUP($A72,집계!$B:$AD,MATCH(N$1,집계!$2:$2,0)-1,FALSE),"")</f>
        <v>2</v>
      </c>
      <c r="O72" s="16">
        <f>IFERROR(VLOOKUP($A72,집계!$B:$AD,MATCH(O$1,집계!$2:$2,0)-1,FALSE),"")</f>
        <v>78.333333333333329</v>
      </c>
      <c r="P72" s="31" t="str">
        <f>IFERROR(VLOOKUP($A72,집계!$B:$AD,MATCH(P$1,집계!$2:$2,0)-1,FALSE),"")</f>
        <v/>
      </c>
    </row>
    <row r="73" spans="1:32" ht="17.100000000000001" customHeight="1" x14ac:dyDescent="0.35">
      <c r="A73" s="2">
        <v>20402837</v>
      </c>
      <c r="B73" s="4">
        <f>IFERROR(VLOOKUP($A73,집계!$B:$AD,MATCH(B$1,집계!$2:$2,0)-1,FALSE),"")</f>
        <v>71</v>
      </c>
      <c r="C73" s="4" t="str">
        <f>IFERROR(VLOOKUP($A73,집계!$B:$AD,MATCH(C$1,집계!$2:$2,0)-1,FALSE),"")</f>
        <v>박상현</v>
      </c>
      <c r="D73" s="4">
        <f>IFERROR(VLOOKUP($A73,집계!$B:$AD,MATCH(D$1,집계!$2:$2,0)-1,FALSE),"")</f>
        <v>20402837</v>
      </c>
      <c r="E73" s="4" t="str">
        <f>IFERROR(VLOOKUP($A73,집계!$B:$AD,MATCH(E$1,집계!$2:$2,0)-1,FALSE),"")</f>
        <v>1,024만 시니어(만 65세 이상)를 위한 라이프(병원 동행, 스마트 디바이스 학습 등)개선 어플리케이션</v>
      </c>
      <c r="F73" s="31">
        <f>IFERROR(VLOOKUP($A73,대상!$B:$AD,MATCH(F$1,대상!$1:$1,0)-1,FALSE),"")</f>
        <v>0</v>
      </c>
      <c r="G73" s="3">
        <f>IFERROR(VLOOKUP($A73,집계!$B:$AD,MATCH(G$1,집계!$2:$2,0)-1,FALSE),"")</f>
        <v>5</v>
      </c>
      <c r="H73" s="3">
        <f>IFERROR(VLOOKUP($A73,집계!$B:$AD,MATCH(H$1,집계!$2:$2,0)-1,FALSE),"")</f>
        <v>67</v>
      </c>
      <c r="I73" s="3">
        <f>IFERROR(VLOOKUP($A73,집계!$B:$AD,MATCH(I$1,집계!$2:$2,0)-1,FALSE),"")</f>
        <v>72</v>
      </c>
      <c r="J73" s="3">
        <f>IFERROR(VLOOKUP($A73,집계!$B:$AD,MATCH(J$1,집계!$2:$2,0)-1,FALSE),"")</f>
        <v>76</v>
      </c>
      <c r="K73" s="3">
        <f>IFERROR(VLOOKUP($A73,집계!$B:$AD,MATCH(K$1,집계!$2:$2,0)-1,FALSE),"")</f>
        <v>84</v>
      </c>
      <c r="L73" s="3">
        <f>IFERROR(VLOOKUP($A73,집계!$B:$AD,MATCH(L$1,집계!$2:$2,0)-1,FALSE),"")</f>
        <v>86</v>
      </c>
      <c r="M73" s="16">
        <f>IFERROR(VLOOKUP($A73,집계!$B:$AD,MATCH(M$1,집계!$2:$2,0)-1,FALSE),"")</f>
        <v>77.333333333333329</v>
      </c>
      <c r="N73" s="16">
        <f>IFERROR(VLOOKUP($A73,집계!$B:$AD,MATCH(N$1,집계!$2:$2,0)-1,FALSE),"")</f>
        <v>0</v>
      </c>
      <c r="O73" s="16">
        <f>IFERROR(VLOOKUP($A73,집계!$B:$AD,MATCH(O$1,집계!$2:$2,0)-1,FALSE),"")</f>
        <v>77.333333333333329</v>
      </c>
      <c r="P73" s="31" t="str">
        <f>IFERROR(VLOOKUP($A73,집계!$B:$AD,MATCH(P$1,집계!$2:$2,0)-1,FALSE),"")</f>
        <v/>
      </c>
    </row>
    <row r="74" spans="1:32" ht="17.100000000000001" customHeight="1" x14ac:dyDescent="0.35">
      <c r="A74" s="2">
        <v>20418266</v>
      </c>
      <c r="B74" s="4">
        <f>IFERROR(VLOOKUP($A74,집계!$B:$AD,MATCH(B$1,집계!$2:$2,0)-1,FALSE),"")</f>
        <v>158</v>
      </c>
      <c r="C74" s="4" t="str">
        <f>IFERROR(VLOOKUP($A74,집계!$B:$AD,MATCH(C$1,집계!$2:$2,0)-1,FALSE),"")</f>
        <v>오정식</v>
      </c>
      <c r="D74" s="4">
        <f>IFERROR(VLOOKUP($A74,집계!$B:$AD,MATCH(D$1,집계!$2:$2,0)-1,FALSE),"")</f>
        <v>20418266</v>
      </c>
      <c r="E74" s="4" t="str">
        <f>IFERROR(VLOOKUP($A74,집계!$B:$AD,MATCH(E$1,집계!$2:$2,0)-1,FALSE),"")</f>
        <v>AI 기반 대화형 주문 실행 시스템 &amp;quot;사이(SAI)&amp;quot;</v>
      </c>
      <c r="F74" s="31">
        <f>IFERROR(VLOOKUP($A74,대상!$B:$AD,MATCH(F$1,대상!$1:$1,0)-1,FALSE),"")</f>
        <v>0</v>
      </c>
      <c r="G74" s="3">
        <f>IFERROR(VLOOKUP($A74,집계!$B:$AD,MATCH(G$1,집계!$2:$2,0)-1,FALSE),"")</f>
        <v>5</v>
      </c>
      <c r="H74" s="3">
        <f>IFERROR(VLOOKUP($A74,집계!$B:$AD,MATCH(H$1,집계!$2:$2,0)-1,FALSE),"")</f>
        <v>66</v>
      </c>
      <c r="I74" s="3">
        <f>IFERROR(VLOOKUP($A74,집계!$B:$AD,MATCH(I$1,집계!$2:$2,0)-1,FALSE),"")</f>
        <v>68</v>
      </c>
      <c r="J74" s="3">
        <f>IFERROR(VLOOKUP($A74,집계!$B:$AD,MATCH(J$1,집계!$2:$2,0)-1,FALSE),"")</f>
        <v>77</v>
      </c>
      <c r="K74" s="3">
        <f>IFERROR(VLOOKUP($A74,집계!$B:$AD,MATCH(K$1,집계!$2:$2,0)-1,FALSE),"")</f>
        <v>69</v>
      </c>
      <c r="L74" s="3">
        <f>IFERROR(VLOOKUP($A74,집계!$B:$AD,MATCH(L$1,집계!$2:$2,0)-1,FALSE),"")</f>
        <v>79</v>
      </c>
      <c r="M74" s="16">
        <f>IFERROR(VLOOKUP($A74,집계!$B:$AD,MATCH(M$1,집계!$2:$2,0)-1,FALSE),"")</f>
        <v>71.333333333333329</v>
      </c>
      <c r="N74" s="16">
        <f>IFERROR(VLOOKUP($A74,집계!$B:$AD,MATCH(N$1,집계!$2:$2,0)-1,FALSE),"")</f>
        <v>0</v>
      </c>
      <c r="O74" s="16">
        <f>IFERROR(VLOOKUP($A74,집계!$B:$AD,MATCH(O$1,집계!$2:$2,0)-1,FALSE),"")</f>
        <v>71.333333333333329</v>
      </c>
      <c r="P74" s="31" t="str">
        <f>IFERROR(VLOOKUP($A74,집계!$B:$AD,MATCH(P$1,집계!$2:$2,0)-1,FALSE),"")</f>
        <v/>
      </c>
    </row>
    <row r="75" spans="1:32" ht="17.100000000000001" customHeight="1" x14ac:dyDescent="0.35">
      <c r="A75" s="2">
        <v>20424035</v>
      </c>
      <c r="B75" s="4">
        <f>IFERROR(VLOOKUP($A75,집계!$B:$AD,MATCH(B$1,집계!$2:$2,0)-1,FALSE),"")</f>
        <v>101</v>
      </c>
      <c r="C75" s="4" t="str">
        <f>IFERROR(VLOOKUP($A75,집계!$B:$AD,MATCH(C$1,집계!$2:$2,0)-1,FALSE),"")</f>
        <v>강태욱</v>
      </c>
      <c r="D75" s="4">
        <f>IFERROR(VLOOKUP($A75,집계!$B:$AD,MATCH(D$1,집계!$2:$2,0)-1,FALSE),"")</f>
        <v>20424035</v>
      </c>
      <c r="E75" s="4" t="str">
        <f>IFERROR(VLOOKUP($A75,집계!$B:$AD,MATCH(E$1,집계!$2:$2,0)-1,FALSE),"")</f>
        <v>AI 자동 기록·통합 검색 기반 커플 소비 의사결정 엔진 '메모리즈'</v>
      </c>
      <c r="F75" s="31">
        <f>IFERROR(VLOOKUP($A75,대상!$B:$AD,MATCH(F$1,대상!$1:$1,0)-1,FALSE),"")</f>
        <v>0</v>
      </c>
      <c r="G75" s="3">
        <f>IFERROR(VLOOKUP($A75,집계!$B:$AD,MATCH(G$1,집계!$2:$2,0)-1,FALSE),"")</f>
        <v>5</v>
      </c>
      <c r="H75" s="3">
        <f>IFERROR(VLOOKUP($A75,집계!$B:$AD,MATCH(H$1,집계!$2:$2,0)-1,FALSE),"")</f>
        <v>73</v>
      </c>
      <c r="I75" s="3">
        <f>IFERROR(VLOOKUP($A75,집계!$B:$AD,MATCH(I$1,집계!$2:$2,0)-1,FALSE),"")</f>
        <v>62</v>
      </c>
      <c r="J75" s="3">
        <f>IFERROR(VLOOKUP($A75,집계!$B:$AD,MATCH(J$1,집계!$2:$2,0)-1,FALSE),"")</f>
        <v>87</v>
      </c>
      <c r="K75" s="3">
        <f>IFERROR(VLOOKUP($A75,집계!$B:$AD,MATCH(K$1,집계!$2:$2,0)-1,FALSE),"")</f>
        <v>66</v>
      </c>
      <c r="L75" s="3">
        <f>IFERROR(VLOOKUP($A75,집계!$B:$AD,MATCH(L$1,집계!$2:$2,0)-1,FALSE),"")</f>
        <v>81</v>
      </c>
      <c r="M75" s="16">
        <f>IFERROR(VLOOKUP($A75,집계!$B:$AD,MATCH(M$1,집계!$2:$2,0)-1,FALSE),"")</f>
        <v>73.333333333333329</v>
      </c>
      <c r="N75" s="16">
        <f>IFERROR(VLOOKUP($A75,집계!$B:$AD,MATCH(N$1,집계!$2:$2,0)-1,FALSE),"")</f>
        <v>2</v>
      </c>
      <c r="O75" s="16">
        <f>IFERROR(VLOOKUP($A75,집계!$B:$AD,MATCH(O$1,집계!$2:$2,0)-1,FALSE),"")</f>
        <v>75.333333333333329</v>
      </c>
      <c r="P75" s="31" t="str">
        <f>IFERROR(VLOOKUP($A75,집계!$B:$AD,MATCH(P$1,집계!$2:$2,0)-1,FALSE),"")</f>
        <v/>
      </c>
    </row>
    <row r="76" spans="1:32" ht="17.100000000000001" customHeight="1" x14ac:dyDescent="0.35">
      <c r="A76" s="2">
        <v>20412234</v>
      </c>
      <c r="B76" s="4">
        <f>IFERROR(VLOOKUP($A76,집계!$B:$AD,MATCH(B$1,집계!$2:$2,0)-1,FALSE),"")</f>
        <v>186</v>
      </c>
      <c r="C76" s="4" t="str">
        <f>IFERROR(VLOOKUP($A76,집계!$B:$AD,MATCH(C$1,집계!$2:$2,0)-1,FALSE),"")</f>
        <v>최서예</v>
      </c>
      <c r="D76" s="4">
        <f>IFERROR(VLOOKUP($A76,집계!$B:$AD,MATCH(D$1,집계!$2:$2,0)-1,FALSE),"")</f>
        <v>20412234</v>
      </c>
      <c r="E76" s="4" t="str">
        <f>IFERROR(VLOOKUP($A76,집계!$B:$AD,MATCH(E$1,집계!$2:$2,0)-1,FALSE),"")</f>
        <v>구직 단념 청년을 위한 오프라인 커리어 시뮬레이션 플랫폼, ‘공유사(0U4)’</v>
      </c>
      <c r="F76" s="31">
        <f>IFERROR(VLOOKUP($A76,대상!$B:$AD,MATCH(F$1,대상!$1:$1,0)-1,FALSE),"")</f>
        <v>0</v>
      </c>
      <c r="G76" s="3">
        <f>IFERROR(VLOOKUP($A76,집계!$B:$AD,MATCH(G$1,집계!$2:$2,0)-1,FALSE),"")</f>
        <v>5</v>
      </c>
      <c r="H76" s="3">
        <f>IFERROR(VLOOKUP($A76,집계!$B:$AD,MATCH(H$1,집계!$2:$2,0)-1,FALSE),"")</f>
        <v>66</v>
      </c>
      <c r="I76" s="3">
        <f>IFERROR(VLOOKUP($A76,집계!$B:$AD,MATCH(I$1,집계!$2:$2,0)-1,FALSE),"")</f>
        <v>64</v>
      </c>
      <c r="J76" s="3">
        <f>IFERROR(VLOOKUP($A76,집계!$B:$AD,MATCH(J$1,집계!$2:$2,0)-1,FALSE),"")</f>
        <v>69</v>
      </c>
      <c r="K76" s="3">
        <f>IFERROR(VLOOKUP($A76,집계!$B:$AD,MATCH(K$1,집계!$2:$2,0)-1,FALSE),"")</f>
        <v>71</v>
      </c>
      <c r="L76" s="3">
        <f>IFERROR(VLOOKUP($A76,집계!$B:$AD,MATCH(L$1,집계!$2:$2,0)-1,FALSE),"")</f>
        <v>72</v>
      </c>
      <c r="M76" s="16">
        <f>IFERROR(VLOOKUP($A76,집계!$B:$AD,MATCH(M$1,집계!$2:$2,0)-1,FALSE),"")</f>
        <v>68.666666666666671</v>
      </c>
      <c r="N76" s="16">
        <f>IFERROR(VLOOKUP($A76,집계!$B:$AD,MATCH(N$1,집계!$2:$2,0)-1,FALSE),"")</f>
        <v>0</v>
      </c>
      <c r="O76" s="16">
        <f>IFERROR(VLOOKUP($A76,집계!$B:$AD,MATCH(O$1,집계!$2:$2,0)-1,FALSE),"")</f>
        <v>68.666666666666671</v>
      </c>
      <c r="P76" s="31" t="str">
        <f>IFERROR(VLOOKUP($A76,집계!$B:$AD,MATCH(P$1,집계!$2:$2,0)-1,FALSE),"")</f>
        <v/>
      </c>
    </row>
    <row r="77" spans="1:32" ht="17.100000000000001" customHeight="1" x14ac:dyDescent="0.35">
      <c r="A77" s="2">
        <v>20424957</v>
      </c>
      <c r="B77" s="4">
        <f>IFERROR(VLOOKUP($A77,집계!$B:$AD,MATCH(B$1,집계!$2:$2,0)-1,FALSE),"")</f>
        <v>122</v>
      </c>
      <c r="C77" s="4" t="str">
        <f>IFERROR(VLOOKUP($A77,집계!$B:$AD,MATCH(C$1,집계!$2:$2,0)-1,FALSE),"")</f>
        <v>김대영</v>
      </c>
      <c r="D77" s="4">
        <f>IFERROR(VLOOKUP($A77,집계!$B:$AD,MATCH(D$1,집계!$2:$2,0)-1,FALSE),"")</f>
        <v>20424957</v>
      </c>
      <c r="E77" s="4" t="str">
        <f>IFERROR(VLOOKUP($A77,집계!$B:$AD,MATCH(E$1,집계!$2:$2,0)-1,FALSE),"")</f>
        <v>AI기반 중소 K-beauty 브랜드 글로벌 링크 플랫폼</v>
      </c>
      <c r="F77" s="31">
        <f>IFERROR(VLOOKUP($A77,대상!$B:$AD,MATCH(F$1,대상!$1:$1,0)-1,FALSE),"")</f>
        <v>0</v>
      </c>
      <c r="G77" s="3">
        <f>IFERROR(VLOOKUP($A77,집계!$B:$AD,MATCH(G$1,집계!$2:$2,0)-1,FALSE),"")</f>
        <v>5</v>
      </c>
      <c r="H77" s="3">
        <f>IFERROR(VLOOKUP($A77,집계!$B:$AD,MATCH(H$1,집계!$2:$2,0)-1,FALSE),"")</f>
        <v>86</v>
      </c>
      <c r="I77" s="3">
        <f>IFERROR(VLOOKUP($A77,집계!$B:$AD,MATCH(I$1,집계!$2:$2,0)-1,FALSE),"")</f>
        <v>67</v>
      </c>
      <c r="J77" s="3">
        <f>IFERROR(VLOOKUP($A77,집계!$B:$AD,MATCH(J$1,집계!$2:$2,0)-1,FALSE),"")</f>
        <v>77</v>
      </c>
      <c r="K77" s="3">
        <f>IFERROR(VLOOKUP($A77,집계!$B:$AD,MATCH(K$1,집계!$2:$2,0)-1,FALSE),"")</f>
        <v>63</v>
      </c>
      <c r="L77" s="3">
        <f>IFERROR(VLOOKUP($A77,집계!$B:$AD,MATCH(L$1,집계!$2:$2,0)-1,FALSE),"")</f>
        <v>77</v>
      </c>
      <c r="M77" s="16">
        <f>IFERROR(VLOOKUP($A77,집계!$B:$AD,MATCH(M$1,집계!$2:$2,0)-1,FALSE),"")</f>
        <v>73.666666666666671</v>
      </c>
      <c r="N77" s="16">
        <f>IFERROR(VLOOKUP($A77,집계!$B:$AD,MATCH(N$1,집계!$2:$2,0)-1,FALSE),"")</f>
        <v>0</v>
      </c>
      <c r="O77" s="16">
        <f>IFERROR(VLOOKUP($A77,집계!$B:$AD,MATCH(O$1,집계!$2:$2,0)-1,FALSE),"")</f>
        <v>73.666666666666671</v>
      </c>
      <c r="P77" s="31" t="str">
        <f>IFERROR(VLOOKUP($A77,집계!$B:$AD,MATCH(P$1,집계!$2:$2,0)-1,FALSE),"")</f>
        <v/>
      </c>
    </row>
    <row r="78" spans="1:32" ht="17.100000000000001" customHeight="1" x14ac:dyDescent="0.35">
      <c r="A78" s="2">
        <v>20427122</v>
      </c>
      <c r="B78" s="4">
        <f>IFERROR(VLOOKUP($A78,집계!$B:$AD,MATCH(B$1,집계!$2:$2,0)-1,FALSE),"")</f>
        <v>190</v>
      </c>
      <c r="C78" s="4" t="str">
        <f>IFERROR(VLOOKUP($A78,집계!$B:$AD,MATCH(C$1,집계!$2:$2,0)-1,FALSE),"")</f>
        <v>하예슬</v>
      </c>
      <c r="D78" s="4">
        <f>IFERROR(VLOOKUP($A78,집계!$B:$AD,MATCH(D$1,집계!$2:$2,0)-1,FALSE),"")</f>
        <v>20427122</v>
      </c>
      <c r="E78" s="4" t="str">
        <f>IFERROR(VLOOKUP($A78,집계!$B:$AD,MATCH(E$1,집계!$2:$2,0)-1,FALSE),"")</f>
        <v>Ai 기반 맞춤형 전통주 취향 찾기 서비스를 기반으로 한 전통주 판매 플랫폼</v>
      </c>
      <c r="F78" s="31">
        <f>IFERROR(VLOOKUP($A78,대상!$B:$AD,MATCH(F$1,대상!$1:$1,0)-1,FALSE),"")</f>
        <v>0</v>
      </c>
      <c r="G78" s="3">
        <f>IFERROR(VLOOKUP($A78,집계!$B:$AD,MATCH(G$1,집계!$2:$2,0)-1,FALSE),"")</f>
        <v>5</v>
      </c>
      <c r="H78" s="3">
        <f>IFERROR(VLOOKUP($A78,집계!$B:$AD,MATCH(H$1,집계!$2:$2,0)-1,FALSE),"")</f>
        <v>68</v>
      </c>
      <c r="I78" s="3">
        <f>IFERROR(VLOOKUP($A78,집계!$B:$AD,MATCH(I$1,집계!$2:$2,0)-1,FALSE),"")</f>
        <v>64</v>
      </c>
      <c r="J78" s="3">
        <f>IFERROR(VLOOKUP($A78,집계!$B:$AD,MATCH(J$1,집계!$2:$2,0)-1,FALSE),"")</f>
        <v>67</v>
      </c>
      <c r="K78" s="3">
        <f>IFERROR(VLOOKUP($A78,집계!$B:$AD,MATCH(K$1,집계!$2:$2,0)-1,FALSE),"")</f>
        <v>60</v>
      </c>
      <c r="L78" s="3">
        <f>IFERROR(VLOOKUP($A78,집계!$B:$AD,MATCH(L$1,집계!$2:$2,0)-1,FALSE),"")</f>
        <v>70</v>
      </c>
      <c r="M78" s="16">
        <f>IFERROR(VLOOKUP($A78,집계!$B:$AD,MATCH(M$1,집계!$2:$2,0)-1,FALSE),"")</f>
        <v>66.333333333333329</v>
      </c>
      <c r="N78" s="16">
        <f>IFERROR(VLOOKUP($A78,집계!$B:$AD,MATCH(N$1,집계!$2:$2,0)-1,FALSE),"")</f>
        <v>2</v>
      </c>
      <c r="O78" s="16">
        <f>IFERROR(VLOOKUP($A78,집계!$B:$AD,MATCH(O$1,집계!$2:$2,0)-1,FALSE),"")</f>
        <v>68.333333333333329</v>
      </c>
      <c r="P78" s="31" t="str">
        <f>IFERROR(VLOOKUP($A78,집계!$B:$AD,MATCH(P$1,집계!$2:$2,0)-1,FALSE),"")</f>
        <v/>
      </c>
    </row>
    <row r="79" spans="1:32" ht="17.100000000000001" customHeight="1" x14ac:dyDescent="0.35">
      <c r="A79" s="2">
        <v>20409745</v>
      </c>
      <c r="B79" s="4">
        <f>IFERROR(VLOOKUP($A79,집계!$B:$AD,MATCH(B$1,집계!$2:$2,0)-1,FALSE),"")</f>
        <v>71</v>
      </c>
      <c r="C79" s="4" t="str">
        <f>IFERROR(VLOOKUP($A79,집계!$B:$AD,MATCH(C$1,집계!$2:$2,0)-1,FALSE),"")</f>
        <v>김진숙</v>
      </c>
      <c r="D79" s="4">
        <f>IFERROR(VLOOKUP($A79,집계!$B:$AD,MATCH(D$1,집계!$2:$2,0)-1,FALSE),"")</f>
        <v>20409745</v>
      </c>
      <c r="E79" s="4" t="str">
        <f>IFERROR(VLOOKUP($A79,집계!$B:$AD,MATCH(E$1,집계!$2:$2,0)-1,FALSE),"")</f>
        <v>[K-TOUR] 지자체·기업용 공공/현장데이터 기반 테마지도 자동생성 구독형(SaaS) 플랫폼</v>
      </c>
      <c r="F79" s="31">
        <f>IFERROR(VLOOKUP($A79,대상!$B:$AD,MATCH(F$1,대상!$1:$1,0)-1,FALSE),"")</f>
        <v>0</v>
      </c>
      <c r="G79" s="3">
        <f>IFERROR(VLOOKUP($A79,집계!$B:$AD,MATCH(G$1,집계!$2:$2,0)-1,FALSE),"")</f>
        <v>5</v>
      </c>
      <c r="H79" s="3">
        <f>IFERROR(VLOOKUP($A79,집계!$B:$AD,MATCH(H$1,집계!$2:$2,0)-1,FALSE),"")</f>
        <v>73</v>
      </c>
      <c r="I79" s="3">
        <f>IFERROR(VLOOKUP($A79,집계!$B:$AD,MATCH(I$1,집계!$2:$2,0)-1,FALSE),"")</f>
        <v>87</v>
      </c>
      <c r="J79" s="3">
        <f>IFERROR(VLOOKUP($A79,집계!$B:$AD,MATCH(J$1,집계!$2:$2,0)-1,FALSE),"")</f>
        <v>78</v>
      </c>
      <c r="K79" s="3">
        <f>IFERROR(VLOOKUP($A79,집계!$B:$AD,MATCH(K$1,집계!$2:$2,0)-1,FALSE),"")</f>
        <v>66</v>
      </c>
      <c r="L79" s="3">
        <f>IFERROR(VLOOKUP($A79,집계!$B:$AD,MATCH(L$1,집계!$2:$2,0)-1,FALSE),"")</f>
        <v>81</v>
      </c>
      <c r="M79" s="16">
        <f>IFERROR(VLOOKUP($A79,집계!$B:$AD,MATCH(M$1,집계!$2:$2,0)-1,FALSE),"")</f>
        <v>77.333333333333329</v>
      </c>
      <c r="N79" s="16">
        <f>IFERROR(VLOOKUP($A79,집계!$B:$AD,MATCH(N$1,집계!$2:$2,0)-1,FALSE),"")</f>
        <v>0</v>
      </c>
      <c r="O79" s="16">
        <f>IFERROR(VLOOKUP($A79,집계!$B:$AD,MATCH(O$1,집계!$2:$2,0)-1,FALSE),"")</f>
        <v>77.333333333333329</v>
      </c>
      <c r="P79" s="31" t="str">
        <f>IFERROR(VLOOKUP($A79,집계!$B:$AD,MATCH(P$1,집계!$2:$2,0)-1,FALSE),"")</f>
        <v/>
      </c>
    </row>
    <row r="80" spans="1:32" ht="17.100000000000001" customHeight="1" x14ac:dyDescent="0.35">
      <c r="A80" s="2">
        <v>20431918</v>
      </c>
      <c r="B80" s="4">
        <f>IFERROR(VLOOKUP($A80,집계!$B:$AD,MATCH(B$1,집계!$2:$2,0)-1,FALSE),"")</f>
        <v>153</v>
      </c>
      <c r="C80" s="4" t="str">
        <f>IFERROR(VLOOKUP($A80,집계!$B:$AD,MATCH(C$1,집계!$2:$2,0)-1,FALSE),"")</f>
        <v>오준혁</v>
      </c>
      <c r="D80" s="4">
        <f>IFERROR(VLOOKUP($A80,집계!$B:$AD,MATCH(D$1,집계!$2:$2,0)-1,FALSE),"")</f>
        <v>20431918</v>
      </c>
      <c r="E80" s="4" t="str">
        <f>IFERROR(VLOOKUP($A80,집계!$B:$AD,MATCH(E$1,집계!$2:$2,0)-1,FALSE),"")</f>
        <v>멀티플레이가 가능한 몰입형 인터랙션 파크골프 시뮬레이터</v>
      </c>
      <c r="F80" s="31">
        <f>IFERROR(VLOOKUP($A80,대상!$B:$AD,MATCH(F$1,대상!$1:$1,0)-1,FALSE),"")</f>
        <v>0</v>
      </c>
      <c r="G80" s="3">
        <f>IFERROR(VLOOKUP($A80,집계!$B:$AD,MATCH(G$1,집계!$2:$2,0)-1,FALSE),"")</f>
        <v>5</v>
      </c>
      <c r="H80" s="3">
        <f>IFERROR(VLOOKUP($A80,집계!$B:$AD,MATCH(H$1,집계!$2:$2,0)-1,FALSE),"")</f>
        <v>68</v>
      </c>
      <c r="I80" s="3">
        <f>IFERROR(VLOOKUP($A80,집계!$B:$AD,MATCH(I$1,집계!$2:$2,0)-1,FALSE),"")</f>
        <v>84</v>
      </c>
      <c r="J80" s="3">
        <f>IFERROR(VLOOKUP($A80,집계!$B:$AD,MATCH(J$1,집계!$2:$2,0)-1,FALSE),"")</f>
        <v>69</v>
      </c>
      <c r="K80" s="3">
        <f>IFERROR(VLOOKUP($A80,집계!$B:$AD,MATCH(K$1,집계!$2:$2,0)-1,FALSE),"")</f>
        <v>70</v>
      </c>
      <c r="L80" s="3">
        <f>IFERROR(VLOOKUP($A80,집계!$B:$AD,MATCH(L$1,집계!$2:$2,0)-1,FALSE),"")</f>
        <v>76</v>
      </c>
      <c r="M80" s="16">
        <f>IFERROR(VLOOKUP($A80,집계!$B:$AD,MATCH(M$1,집계!$2:$2,0)-1,FALSE),"")</f>
        <v>71.666666666666671</v>
      </c>
      <c r="N80" s="16">
        <f>IFERROR(VLOOKUP($A80,집계!$B:$AD,MATCH(N$1,집계!$2:$2,0)-1,FALSE),"")</f>
        <v>0</v>
      </c>
      <c r="O80" s="16">
        <f>IFERROR(VLOOKUP($A80,집계!$B:$AD,MATCH(O$1,집계!$2:$2,0)-1,FALSE),"")</f>
        <v>71.666666666666671</v>
      </c>
      <c r="P80" s="31" t="str">
        <f>IFERROR(VLOOKUP($A80,집계!$B:$AD,MATCH(P$1,집계!$2:$2,0)-1,FALSE),"")</f>
        <v/>
      </c>
    </row>
    <row r="81" spans="1:16" ht="17.100000000000001" customHeight="1" x14ac:dyDescent="0.35">
      <c r="A81" s="2">
        <v>20422494</v>
      </c>
      <c r="B81" s="4">
        <f>IFERROR(VLOOKUP($A81,집계!$B:$AD,MATCH(B$1,집계!$2:$2,0)-1,FALSE),"")</f>
        <v>153</v>
      </c>
      <c r="C81" s="4" t="str">
        <f>IFERROR(VLOOKUP($A81,집계!$B:$AD,MATCH(C$1,집계!$2:$2,0)-1,FALSE),"")</f>
        <v>홍성철</v>
      </c>
      <c r="D81" s="4">
        <f>IFERROR(VLOOKUP($A81,집계!$B:$AD,MATCH(D$1,집계!$2:$2,0)-1,FALSE),"")</f>
        <v>20422494</v>
      </c>
      <c r="E81" s="4" t="str">
        <f>IFERROR(VLOOKUP($A81,집계!$B:$AD,MATCH(E$1,집계!$2:$2,0)-1,FALSE),"")</f>
        <v>3D 공간 기반 스마트홈 통합 제어 플랫폼</v>
      </c>
      <c r="F81" s="31">
        <f>IFERROR(VLOOKUP($A81,대상!$B:$AD,MATCH(F$1,대상!$1:$1,0)-1,FALSE),"")</f>
        <v>0</v>
      </c>
      <c r="G81" s="3">
        <f>IFERROR(VLOOKUP($A81,집계!$B:$AD,MATCH(G$1,집계!$2:$2,0)-1,FALSE),"")</f>
        <v>5</v>
      </c>
      <c r="H81" s="3">
        <f>IFERROR(VLOOKUP($A81,집계!$B:$AD,MATCH(H$1,집계!$2:$2,0)-1,FALSE),"")</f>
        <v>66</v>
      </c>
      <c r="I81" s="3">
        <f>IFERROR(VLOOKUP($A81,집계!$B:$AD,MATCH(I$1,집계!$2:$2,0)-1,FALSE),"")</f>
        <v>80</v>
      </c>
      <c r="J81" s="3">
        <f>IFERROR(VLOOKUP($A81,집계!$B:$AD,MATCH(J$1,집계!$2:$2,0)-1,FALSE),"")</f>
        <v>69</v>
      </c>
      <c r="K81" s="3">
        <f>IFERROR(VLOOKUP($A81,집계!$B:$AD,MATCH(K$1,집계!$2:$2,0)-1,FALSE),"")</f>
        <v>72</v>
      </c>
      <c r="L81" s="3">
        <f>IFERROR(VLOOKUP($A81,집계!$B:$AD,MATCH(L$1,집계!$2:$2,0)-1,FALSE),"")</f>
        <v>74</v>
      </c>
      <c r="M81" s="16">
        <f>IFERROR(VLOOKUP($A81,집계!$B:$AD,MATCH(M$1,집계!$2:$2,0)-1,FALSE),"")</f>
        <v>71.666666666666671</v>
      </c>
      <c r="N81" s="16">
        <f>IFERROR(VLOOKUP($A81,집계!$B:$AD,MATCH(N$1,집계!$2:$2,0)-1,FALSE),"")</f>
        <v>0</v>
      </c>
      <c r="O81" s="16">
        <f>IFERROR(VLOOKUP($A81,집계!$B:$AD,MATCH(O$1,집계!$2:$2,0)-1,FALSE),"")</f>
        <v>71.666666666666671</v>
      </c>
      <c r="P81" s="31" t="str">
        <f>IFERROR(VLOOKUP($A81,집계!$B:$AD,MATCH(P$1,집계!$2:$2,0)-1,FALSE),"")</f>
        <v/>
      </c>
    </row>
    <row r="82" spans="1:16" ht="17.100000000000001" customHeight="1" x14ac:dyDescent="0.35">
      <c r="A82" s="2">
        <v>20439620</v>
      </c>
      <c r="B82" s="4">
        <f>IFERROR(VLOOKUP($A82,집계!$B:$AD,MATCH(B$1,집계!$2:$2,0)-1,FALSE),"")</f>
        <v>158</v>
      </c>
      <c r="C82" s="4" t="str">
        <f>IFERROR(VLOOKUP($A82,집계!$B:$AD,MATCH(C$1,집계!$2:$2,0)-1,FALSE),"")</f>
        <v>김지환</v>
      </c>
      <c r="D82" s="4">
        <f>IFERROR(VLOOKUP($A82,집계!$B:$AD,MATCH(D$1,집계!$2:$2,0)-1,FALSE),"")</f>
        <v>20439620</v>
      </c>
      <c r="E82" s="4" t="str">
        <f>IFERROR(VLOOKUP($A82,집계!$B:$AD,MATCH(E$1,집계!$2:$2,0)-1,FALSE),"")</f>
        <v>음악 창작자를 위한 AI 협업 및 포트폴리오 플랫폼, 위링크</v>
      </c>
      <c r="F82" s="31">
        <f>IFERROR(VLOOKUP($A82,대상!$B:$AD,MATCH(F$1,대상!$1:$1,0)-1,FALSE),"")</f>
        <v>0</v>
      </c>
      <c r="G82" s="3">
        <f>IFERROR(VLOOKUP($A82,집계!$B:$AD,MATCH(G$1,집계!$2:$2,0)-1,FALSE),"")</f>
        <v>5</v>
      </c>
      <c r="H82" s="3">
        <f>IFERROR(VLOOKUP($A82,집계!$B:$AD,MATCH(H$1,집계!$2:$2,0)-1,FALSE),"")</f>
        <v>73</v>
      </c>
      <c r="I82" s="3">
        <f>IFERROR(VLOOKUP($A82,집계!$B:$AD,MATCH(I$1,집계!$2:$2,0)-1,FALSE),"")</f>
        <v>72</v>
      </c>
      <c r="J82" s="3">
        <f>IFERROR(VLOOKUP($A82,집계!$B:$AD,MATCH(J$1,집계!$2:$2,0)-1,FALSE),"")</f>
        <v>69</v>
      </c>
      <c r="K82" s="3">
        <f>IFERROR(VLOOKUP($A82,집계!$B:$AD,MATCH(K$1,집계!$2:$2,0)-1,FALSE),"")</f>
        <v>73</v>
      </c>
      <c r="L82" s="3">
        <f>IFERROR(VLOOKUP($A82,집계!$B:$AD,MATCH(L$1,집계!$2:$2,0)-1,FALSE),"")</f>
        <v>67</v>
      </c>
      <c r="M82" s="16">
        <f>IFERROR(VLOOKUP($A82,집계!$B:$AD,MATCH(M$1,집계!$2:$2,0)-1,FALSE),"")</f>
        <v>71.333333333333329</v>
      </c>
      <c r="N82" s="16">
        <f>IFERROR(VLOOKUP($A82,집계!$B:$AD,MATCH(N$1,집계!$2:$2,0)-1,FALSE),"")</f>
        <v>0</v>
      </c>
      <c r="O82" s="16">
        <f>IFERROR(VLOOKUP($A82,집계!$B:$AD,MATCH(O$1,집계!$2:$2,0)-1,FALSE),"")</f>
        <v>71.333333333333329</v>
      </c>
      <c r="P82" s="31" t="str">
        <f>IFERROR(VLOOKUP($A82,집계!$B:$AD,MATCH(P$1,집계!$2:$2,0)-1,FALSE),"")</f>
        <v/>
      </c>
    </row>
    <row r="83" spans="1:16" ht="17.100000000000001" customHeight="1" x14ac:dyDescent="0.35">
      <c r="A83" s="2">
        <v>20425532</v>
      </c>
      <c r="B83" s="4">
        <f>IFERROR(VLOOKUP($A83,집계!$B:$AD,MATCH(B$1,집계!$2:$2,0)-1,FALSE),"")</f>
        <v>138</v>
      </c>
      <c r="C83" s="4" t="str">
        <f>IFERROR(VLOOKUP($A83,집계!$B:$AD,MATCH(C$1,집계!$2:$2,0)-1,FALSE),"")</f>
        <v>길주영</v>
      </c>
      <c r="D83" s="4">
        <f>IFERROR(VLOOKUP($A83,집계!$B:$AD,MATCH(D$1,집계!$2:$2,0)-1,FALSE),"")</f>
        <v>20425532</v>
      </c>
      <c r="E83" s="4" t="str">
        <f>IFERROR(VLOOKUP($A83,집계!$B:$AD,MATCH(E$1,집계!$2:$2,0)-1,FALSE),"")</f>
        <v>역사 콘텐츠 기반 모바일 턴제 전략 시뮬레이션 게임 서비스</v>
      </c>
      <c r="F83" s="31">
        <f>IFERROR(VLOOKUP($A83,대상!$B:$AD,MATCH(F$1,대상!$1:$1,0)-1,FALSE),"")</f>
        <v>0</v>
      </c>
      <c r="G83" s="3">
        <f>IFERROR(VLOOKUP($A83,집계!$B:$AD,MATCH(G$1,집계!$2:$2,0)-1,FALSE),"")</f>
        <v>5</v>
      </c>
      <c r="H83" s="3">
        <f>IFERROR(VLOOKUP($A83,집계!$B:$AD,MATCH(H$1,집계!$2:$2,0)-1,FALSE),"")</f>
        <v>73</v>
      </c>
      <c r="I83" s="3">
        <f>IFERROR(VLOOKUP($A83,집계!$B:$AD,MATCH(I$1,집계!$2:$2,0)-1,FALSE),"")</f>
        <v>68</v>
      </c>
      <c r="J83" s="3">
        <f>IFERROR(VLOOKUP($A83,집계!$B:$AD,MATCH(J$1,집계!$2:$2,0)-1,FALSE),"")</f>
        <v>79</v>
      </c>
      <c r="K83" s="3">
        <f>IFERROR(VLOOKUP($A83,집계!$B:$AD,MATCH(K$1,집계!$2:$2,0)-1,FALSE),"")</f>
        <v>77</v>
      </c>
      <c r="L83" s="3">
        <f>IFERROR(VLOOKUP($A83,집계!$B:$AD,MATCH(L$1,집계!$2:$2,0)-1,FALSE),"")</f>
        <v>65</v>
      </c>
      <c r="M83" s="16">
        <f>IFERROR(VLOOKUP($A83,집계!$B:$AD,MATCH(M$1,집계!$2:$2,0)-1,FALSE),"")</f>
        <v>72.666666666666671</v>
      </c>
      <c r="N83" s="16">
        <f>IFERROR(VLOOKUP($A83,집계!$B:$AD,MATCH(N$1,집계!$2:$2,0)-1,FALSE),"")</f>
        <v>0</v>
      </c>
      <c r="O83" s="16">
        <f>IFERROR(VLOOKUP($A83,집계!$B:$AD,MATCH(O$1,집계!$2:$2,0)-1,FALSE),"")</f>
        <v>72.666666666666671</v>
      </c>
      <c r="P83" s="31" t="str">
        <f>IFERROR(VLOOKUP($A83,집계!$B:$AD,MATCH(P$1,집계!$2:$2,0)-1,FALSE),"")</f>
        <v/>
      </c>
    </row>
    <row r="84" spans="1:16" ht="17.100000000000001" customHeight="1" x14ac:dyDescent="0.35">
      <c r="A84" s="2">
        <v>20432050</v>
      </c>
      <c r="B84" s="4">
        <f>IFERROR(VLOOKUP($A84,집계!$B:$AD,MATCH(B$1,집계!$2:$2,0)-1,FALSE),"")</f>
        <v>126</v>
      </c>
      <c r="C84" s="4" t="str">
        <f>IFERROR(VLOOKUP($A84,집계!$B:$AD,MATCH(C$1,집계!$2:$2,0)-1,FALSE),"")</f>
        <v>임도연</v>
      </c>
      <c r="D84" s="4">
        <f>IFERROR(VLOOKUP($A84,집계!$B:$AD,MATCH(D$1,집계!$2:$2,0)-1,FALSE),"")</f>
        <v>20432050</v>
      </c>
      <c r="E84" s="4" t="str">
        <f>IFERROR(VLOOKUP($A84,집계!$B:$AD,MATCH(E$1,집계!$2:$2,0)-1,FALSE),"")</f>
        <v>화훼 소상공인을 위한 AI 기반 매입·경영 관리 플랫폼</v>
      </c>
      <c r="F84" s="31">
        <f>IFERROR(VLOOKUP($A84,대상!$B:$AD,MATCH(F$1,대상!$1:$1,0)-1,FALSE),"")</f>
        <v>0</v>
      </c>
      <c r="G84" s="3">
        <f>IFERROR(VLOOKUP($A84,집계!$B:$AD,MATCH(G$1,집계!$2:$2,0)-1,FALSE),"")</f>
        <v>5</v>
      </c>
      <c r="H84" s="3">
        <f>IFERROR(VLOOKUP($A84,집계!$B:$AD,MATCH(H$1,집계!$2:$2,0)-1,FALSE),"")</f>
        <v>67</v>
      </c>
      <c r="I84" s="3">
        <f>IFERROR(VLOOKUP($A84,집계!$B:$AD,MATCH(I$1,집계!$2:$2,0)-1,FALSE),"")</f>
        <v>70</v>
      </c>
      <c r="J84" s="3">
        <f>IFERROR(VLOOKUP($A84,집계!$B:$AD,MATCH(J$1,집계!$2:$2,0)-1,FALSE),"")</f>
        <v>69</v>
      </c>
      <c r="K84" s="3">
        <f>IFERROR(VLOOKUP($A84,집계!$B:$AD,MATCH(K$1,집계!$2:$2,0)-1,FALSE),"")</f>
        <v>81</v>
      </c>
      <c r="L84" s="3">
        <f>IFERROR(VLOOKUP($A84,집계!$B:$AD,MATCH(L$1,집계!$2:$2,0)-1,FALSE),"")</f>
        <v>81</v>
      </c>
      <c r="M84" s="16">
        <f>IFERROR(VLOOKUP($A84,집계!$B:$AD,MATCH(M$1,집계!$2:$2,0)-1,FALSE),"")</f>
        <v>73.333333333333329</v>
      </c>
      <c r="N84" s="16">
        <f>IFERROR(VLOOKUP($A84,집계!$B:$AD,MATCH(N$1,집계!$2:$2,0)-1,FALSE),"")</f>
        <v>0</v>
      </c>
      <c r="O84" s="16">
        <f>IFERROR(VLOOKUP($A84,집계!$B:$AD,MATCH(O$1,집계!$2:$2,0)-1,FALSE),"")</f>
        <v>73.333333333333329</v>
      </c>
      <c r="P84" s="31" t="str">
        <f>IFERROR(VLOOKUP($A84,집계!$B:$AD,MATCH(P$1,집계!$2:$2,0)-1,FALSE),"")</f>
        <v/>
      </c>
    </row>
    <row r="85" spans="1:16" ht="17.100000000000001" customHeight="1" x14ac:dyDescent="0.35">
      <c r="A85" s="2">
        <v>20433065</v>
      </c>
      <c r="B85" s="4">
        <f>IFERROR(VLOOKUP($A85,집계!$B:$AD,MATCH(B$1,집계!$2:$2,0)-1,FALSE),"")</f>
        <v>32</v>
      </c>
      <c r="C85" s="4" t="str">
        <f>IFERROR(VLOOKUP($A85,집계!$B:$AD,MATCH(C$1,집계!$2:$2,0)-1,FALSE),"")</f>
        <v>박고운</v>
      </c>
      <c r="D85" s="4">
        <f>IFERROR(VLOOKUP($A85,집계!$B:$AD,MATCH(D$1,집계!$2:$2,0)-1,FALSE),"")</f>
        <v>20433065</v>
      </c>
      <c r="E85" s="4" t="str">
        <f>IFERROR(VLOOKUP($A85,집계!$B:$AD,MATCH(E$1,집계!$2:$2,0)-1,FALSE),"")</f>
        <v xml:space="preserve">K-뷰티 기술결합형 더마코스메틱+이너뷰티 통합관리 및 인공지능(AI) 기반   프리미엄 개인 맞춤형 Beauty-Tech 솔루션 </v>
      </c>
      <c r="F85" s="31">
        <f>IFERROR(VLOOKUP($A85,대상!$B:$AD,MATCH(F$1,대상!$1:$1,0)-1,FALSE),"")</f>
        <v>0</v>
      </c>
      <c r="G85" s="3">
        <f>IFERROR(VLOOKUP($A85,집계!$B:$AD,MATCH(G$1,집계!$2:$2,0)-1,FALSE),"")</f>
        <v>5</v>
      </c>
      <c r="H85" s="3">
        <f>IFERROR(VLOOKUP($A85,집계!$B:$AD,MATCH(H$1,집계!$2:$2,0)-1,FALSE),"")</f>
        <v>83</v>
      </c>
      <c r="I85" s="3">
        <f>IFERROR(VLOOKUP($A85,집계!$B:$AD,MATCH(I$1,집계!$2:$2,0)-1,FALSE),"")</f>
        <v>76</v>
      </c>
      <c r="J85" s="3">
        <f>IFERROR(VLOOKUP($A85,집계!$B:$AD,MATCH(J$1,집계!$2:$2,0)-1,FALSE),"")</f>
        <v>69</v>
      </c>
      <c r="K85" s="3">
        <f>IFERROR(VLOOKUP($A85,집계!$B:$AD,MATCH(K$1,집계!$2:$2,0)-1,FALSE),"")</f>
        <v>86</v>
      </c>
      <c r="L85" s="3">
        <f>IFERROR(VLOOKUP($A85,집계!$B:$AD,MATCH(L$1,집계!$2:$2,0)-1,FALSE),"")</f>
        <v>84</v>
      </c>
      <c r="M85" s="16">
        <f>IFERROR(VLOOKUP($A85,집계!$B:$AD,MATCH(M$1,집계!$2:$2,0)-1,FALSE),"")</f>
        <v>81</v>
      </c>
      <c r="N85" s="16">
        <f>IFERROR(VLOOKUP($A85,집계!$B:$AD,MATCH(N$1,집계!$2:$2,0)-1,FALSE),"")</f>
        <v>0</v>
      </c>
      <c r="O85" s="16">
        <f>IFERROR(VLOOKUP($A85,집계!$B:$AD,MATCH(O$1,집계!$2:$2,0)-1,FALSE),"")</f>
        <v>81</v>
      </c>
      <c r="P85" s="31" t="str">
        <f>IFERROR(VLOOKUP($A85,집계!$B:$AD,MATCH(P$1,집계!$2:$2,0)-1,FALSE),"")</f>
        <v/>
      </c>
    </row>
    <row r="86" spans="1:16" ht="17.100000000000001" customHeight="1" x14ac:dyDescent="0.35">
      <c r="A86" s="2">
        <v>20423364</v>
      </c>
      <c r="B86" s="4">
        <f>IFERROR(VLOOKUP($A86,집계!$B:$AD,MATCH(B$1,집계!$2:$2,0)-1,FALSE),"")</f>
        <v>84</v>
      </c>
      <c r="C86" s="4" t="str">
        <f>IFERROR(VLOOKUP($A86,집계!$B:$AD,MATCH(C$1,집계!$2:$2,0)-1,FALSE),"")</f>
        <v>하성민</v>
      </c>
      <c r="D86" s="4">
        <f>IFERROR(VLOOKUP($A86,집계!$B:$AD,MATCH(D$1,집계!$2:$2,0)-1,FALSE),"")</f>
        <v>20423364</v>
      </c>
      <c r="E86" s="4" t="str">
        <f>IFERROR(VLOOKUP($A86,집계!$B:$AD,MATCH(E$1,집계!$2:$2,0)-1,FALSE),"")</f>
        <v>고객을 기억하는 AI, 1인 뷰티샵 음성 기반 고객관리 서비스</v>
      </c>
      <c r="F86" s="31">
        <f>IFERROR(VLOOKUP($A86,대상!$B:$AD,MATCH(F$1,대상!$1:$1,0)-1,FALSE),"")</f>
        <v>0</v>
      </c>
      <c r="G86" s="3">
        <f>IFERROR(VLOOKUP($A86,집계!$B:$AD,MATCH(G$1,집계!$2:$2,0)-1,FALSE),"")</f>
        <v>5</v>
      </c>
      <c r="H86" s="3">
        <f>IFERROR(VLOOKUP($A86,집계!$B:$AD,MATCH(H$1,집계!$2:$2,0)-1,FALSE),"")</f>
        <v>73</v>
      </c>
      <c r="I86" s="3">
        <f>IFERROR(VLOOKUP($A86,집계!$B:$AD,MATCH(I$1,집계!$2:$2,0)-1,FALSE),"")</f>
        <v>68</v>
      </c>
      <c r="J86" s="3">
        <f>IFERROR(VLOOKUP($A86,집계!$B:$AD,MATCH(J$1,집계!$2:$2,0)-1,FALSE),"")</f>
        <v>79</v>
      </c>
      <c r="K86" s="3">
        <f>IFERROR(VLOOKUP($A86,집계!$B:$AD,MATCH(K$1,집계!$2:$2,0)-1,FALSE),"")</f>
        <v>81</v>
      </c>
      <c r="L86" s="3">
        <f>IFERROR(VLOOKUP($A86,집계!$B:$AD,MATCH(L$1,집계!$2:$2,0)-1,FALSE),"")</f>
        <v>76</v>
      </c>
      <c r="M86" s="16">
        <f>IFERROR(VLOOKUP($A86,집계!$B:$AD,MATCH(M$1,집계!$2:$2,0)-1,FALSE),"")</f>
        <v>76</v>
      </c>
      <c r="N86" s="16">
        <f>IFERROR(VLOOKUP($A86,집계!$B:$AD,MATCH(N$1,집계!$2:$2,0)-1,FALSE),"")</f>
        <v>0</v>
      </c>
      <c r="O86" s="16">
        <f>IFERROR(VLOOKUP($A86,집계!$B:$AD,MATCH(O$1,집계!$2:$2,0)-1,FALSE),"")</f>
        <v>76</v>
      </c>
      <c r="P86" s="31" t="str">
        <f>IFERROR(VLOOKUP($A86,집계!$B:$AD,MATCH(P$1,집계!$2:$2,0)-1,FALSE),"")</f>
        <v/>
      </c>
    </row>
    <row r="87" spans="1:16" ht="17.100000000000001" customHeight="1" x14ac:dyDescent="0.35">
      <c r="A87" s="2">
        <v>20427034</v>
      </c>
      <c r="B87" s="4">
        <f>IFERROR(VLOOKUP($A87,집계!$B:$AD,MATCH(B$1,집계!$2:$2,0)-1,FALSE),"")</f>
        <v>61</v>
      </c>
      <c r="C87" s="4" t="str">
        <f>IFERROR(VLOOKUP($A87,집계!$B:$AD,MATCH(C$1,집계!$2:$2,0)-1,FALSE),"")</f>
        <v>전은정</v>
      </c>
      <c r="D87" s="4">
        <f>IFERROR(VLOOKUP($A87,집계!$B:$AD,MATCH(D$1,집계!$2:$2,0)-1,FALSE),"")</f>
        <v>20427034</v>
      </c>
      <c r="E87" s="4" t="str">
        <f>IFERROR(VLOOKUP($A87,집계!$B:$AD,MATCH(E$1,집계!$2:$2,0)-1,FALSE),"")</f>
        <v>실시간 행동 분석 AI와 부모의 목소리 가이드로,  AI 시대에 필요한 코딩 사고력을 향상 시켜주는 영유아 교육 서비스</v>
      </c>
      <c r="F87" s="31">
        <f>IFERROR(VLOOKUP($A87,대상!$B:$AD,MATCH(F$1,대상!$1:$1,0)-1,FALSE),"")</f>
        <v>0</v>
      </c>
      <c r="G87" s="3">
        <f>IFERROR(VLOOKUP($A87,집계!$B:$AD,MATCH(G$1,집계!$2:$2,0)-1,FALSE),"")</f>
        <v>5</v>
      </c>
      <c r="H87" s="3">
        <f>IFERROR(VLOOKUP($A87,집계!$B:$AD,MATCH(H$1,집계!$2:$2,0)-1,FALSE),"")</f>
        <v>73</v>
      </c>
      <c r="I87" s="3">
        <f>IFERROR(VLOOKUP($A87,집계!$B:$AD,MATCH(I$1,집계!$2:$2,0)-1,FALSE),"")</f>
        <v>70</v>
      </c>
      <c r="J87" s="3">
        <f>IFERROR(VLOOKUP($A87,집계!$B:$AD,MATCH(J$1,집계!$2:$2,0)-1,FALSE),"")</f>
        <v>79</v>
      </c>
      <c r="K87" s="3">
        <f>IFERROR(VLOOKUP($A87,집계!$B:$AD,MATCH(K$1,집계!$2:$2,0)-1,FALSE),"")</f>
        <v>82</v>
      </c>
      <c r="L87" s="3">
        <f>IFERROR(VLOOKUP($A87,집계!$B:$AD,MATCH(L$1,집계!$2:$2,0)-1,FALSE),"")</f>
        <v>83</v>
      </c>
      <c r="M87" s="16">
        <f>IFERROR(VLOOKUP($A87,집계!$B:$AD,MATCH(M$1,집계!$2:$2,0)-1,FALSE),"")</f>
        <v>78</v>
      </c>
      <c r="N87" s="16">
        <f>IFERROR(VLOOKUP($A87,집계!$B:$AD,MATCH(N$1,집계!$2:$2,0)-1,FALSE),"")</f>
        <v>0</v>
      </c>
      <c r="O87" s="16">
        <f>IFERROR(VLOOKUP($A87,집계!$B:$AD,MATCH(O$1,집계!$2:$2,0)-1,FALSE),"")</f>
        <v>78</v>
      </c>
      <c r="P87" s="31" t="str">
        <f>IFERROR(VLOOKUP($A87,집계!$B:$AD,MATCH(P$1,집계!$2:$2,0)-1,FALSE),"")</f>
        <v/>
      </c>
    </row>
    <row r="88" spans="1:16" ht="17.100000000000001" customHeight="1" x14ac:dyDescent="0.35">
      <c r="A88" s="2">
        <v>20428431</v>
      </c>
      <c r="B88" s="4">
        <f>IFERROR(VLOOKUP($A88,집계!$B:$AD,MATCH(B$1,집계!$2:$2,0)-1,FALSE),"")</f>
        <v>34</v>
      </c>
      <c r="C88" s="4" t="str">
        <f>IFERROR(VLOOKUP($A88,집계!$B:$AD,MATCH(C$1,집계!$2:$2,0)-1,FALSE),"")</f>
        <v>조효원</v>
      </c>
      <c r="D88" s="4">
        <f>IFERROR(VLOOKUP($A88,집계!$B:$AD,MATCH(D$1,집계!$2:$2,0)-1,FALSE),"")</f>
        <v>20428431</v>
      </c>
      <c r="E88" s="4" t="str">
        <f>IFERROR(VLOOKUP($A88,집계!$B:$AD,MATCH(E$1,집계!$2:$2,0)-1,FALSE),"")</f>
        <v>AI 외형 분석기반 반려동물 개체식별 및 펫-핀테크 플랫폼 ‘포옹(paw-on)’</v>
      </c>
      <c r="F88" s="31">
        <f>IFERROR(VLOOKUP($A88,대상!$B:$AD,MATCH(F$1,대상!$1:$1,0)-1,FALSE),"")</f>
        <v>0</v>
      </c>
      <c r="G88" s="3">
        <f>IFERROR(VLOOKUP($A88,집계!$B:$AD,MATCH(G$1,집계!$2:$2,0)-1,FALSE),"")</f>
        <v>5</v>
      </c>
      <c r="H88" s="3">
        <f>IFERROR(VLOOKUP($A88,집계!$B:$AD,MATCH(H$1,집계!$2:$2,0)-1,FALSE),"")</f>
        <v>90</v>
      </c>
      <c r="I88" s="3">
        <f>IFERROR(VLOOKUP($A88,집계!$B:$AD,MATCH(I$1,집계!$2:$2,0)-1,FALSE),"")</f>
        <v>74</v>
      </c>
      <c r="J88" s="3">
        <f>IFERROR(VLOOKUP($A88,집계!$B:$AD,MATCH(J$1,집계!$2:$2,0)-1,FALSE),"")</f>
        <v>79</v>
      </c>
      <c r="K88" s="3">
        <f>IFERROR(VLOOKUP($A88,집계!$B:$AD,MATCH(K$1,집계!$2:$2,0)-1,FALSE),"")</f>
        <v>81</v>
      </c>
      <c r="L88" s="3">
        <f>IFERROR(VLOOKUP($A88,집계!$B:$AD,MATCH(L$1,집계!$2:$2,0)-1,FALSE),"")</f>
        <v>82</v>
      </c>
      <c r="M88" s="16">
        <f>IFERROR(VLOOKUP($A88,집계!$B:$AD,MATCH(M$1,집계!$2:$2,0)-1,FALSE),"")</f>
        <v>80.666666666666671</v>
      </c>
      <c r="N88" s="16">
        <f>IFERROR(VLOOKUP($A88,집계!$B:$AD,MATCH(N$1,집계!$2:$2,0)-1,FALSE),"")</f>
        <v>0</v>
      </c>
      <c r="O88" s="16">
        <f>IFERROR(VLOOKUP($A88,집계!$B:$AD,MATCH(O$1,집계!$2:$2,0)-1,FALSE),"")</f>
        <v>80.666666666666671</v>
      </c>
      <c r="P88" s="31" t="str">
        <f>IFERROR(VLOOKUP($A88,집계!$B:$AD,MATCH(P$1,집계!$2:$2,0)-1,FALSE),"")</f>
        <v/>
      </c>
    </row>
    <row r="89" spans="1:16" ht="17.100000000000001" customHeight="1" x14ac:dyDescent="0.35">
      <c r="A89" s="2">
        <v>20425327</v>
      </c>
      <c r="B89" s="4">
        <f>IFERROR(VLOOKUP($A89,집계!$B:$AD,MATCH(B$1,집계!$2:$2,0)-1,FALSE),"")</f>
        <v>143</v>
      </c>
      <c r="C89" s="4" t="str">
        <f>IFERROR(VLOOKUP($A89,집계!$B:$AD,MATCH(C$1,집계!$2:$2,0)-1,FALSE),"")</f>
        <v>최부건</v>
      </c>
      <c r="D89" s="4">
        <f>IFERROR(VLOOKUP($A89,집계!$B:$AD,MATCH(D$1,집계!$2:$2,0)-1,FALSE),"")</f>
        <v>20425327</v>
      </c>
      <c r="E89" s="4" t="str">
        <f>IFERROR(VLOOKUP($A89,집계!$B:$AD,MATCH(E$1,집계!$2:$2,0)-1,FALSE),"")</f>
        <v>프록시 구매 기술이 적용된 개인정보 보호 기능의 C커머스 안심 구매대행 서비스</v>
      </c>
      <c r="F89" s="31">
        <f>IFERROR(VLOOKUP($A89,대상!$B:$AD,MATCH(F$1,대상!$1:$1,0)-1,FALSE),"")</f>
        <v>0</v>
      </c>
      <c r="G89" s="3">
        <f>IFERROR(VLOOKUP($A89,집계!$B:$AD,MATCH(G$1,집계!$2:$2,0)-1,FALSE),"")</f>
        <v>5</v>
      </c>
      <c r="H89" s="3">
        <f>IFERROR(VLOOKUP($A89,집계!$B:$AD,MATCH(H$1,집계!$2:$2,0)-1,FALSE),"")</f>
        <v>80</v>
      </c>
      <c r="I89" s="3">
        <f>IFERROR(VLOOKUP($A89,집계!$B:$AD,MATCH(I$1,집계!$2:$2,0)-1,FALSE),"")</f>
        <v>67</v>
      </c>
      <c r="J89" s="3">
        <f>IFERROR(VLOOKUP($A89,집계!$B:$AD,MATCH(J$1,집계!$2:$2,0)-1,FALSE),"")</f>
        <v>69</v>
      </c>
      <c r="K89" s="3">
        <f>IFERROR(VLOOKUP($A89,집계!$B:$AD,MATCH(K$1,집계!$2:$2,0)-1,FALSE),"")</f>
        <v>76</v>
      </c>
      <c r="L89" s="3">
        <f>IFERROR(VLOOKUP($A89,집계!$B:$AD,MATCH(L$1,집계!$2:$2,0)-1,FALSE),"")</f>
        <v>72</v>
      </c>
      <c r="M89" s="16">
        <f>IFERROR(VLOOKUP($A89,집계!$B:$AD,MATCH(M$1,집계!$2:$2,0)-1,FALSE),"")</f>
        <v>72.333333333333329</v>
      </c>
      <c r="N89" s="16">
        <f>IFERROR(VLOOKUP($A89,집계!$B:$AD,MATCH(N$1,집계!$2:$2,0)-1,FALSE),"")</f>
        <v>0</v>
      </c>
      <c r="O89" s="16">
        <f>IFERROR(VLOOKUP($A89,집계!$B:$AD,MATCH(O$1,집계!$2:$2,0)-1,FALSE),"")</f>
        <v>72.333333333333329</v>
      </c>
      <c r="P89" s="31" t="str">
        <f>IFERROR(VLOOKUP($A89,집계!$B:$AD,MATCH(P$1,집계!$2:$2,0)-1,FALSE),"")</f>
        <v/>
      </c>
    </row>
    <row r="90" spans="1:16" ht="17.100000000000001" customHeight="1" x14ac:dyDescent="0.35">
      <c r="A90" s="2">
        <v>20421118</v>
      </c>
      <c r="B90" s="4">
        <f>IFERROR(VLOOKUP($A90,집계!$B:$AD,MATCH(B$1,집계!$2:$2,0)-1,FALSE),"")</f>
        <v>20</v>
      </c>
      <c r="C90" s="4" t="str">
        <f>IFERROR(VLOOKUP($A90,집계!$B:$AD,MATCH(C$1,집계!$2:$2,0)-1,FALSE),"")</f>
        <v>LEE YE JIN</v>
      </c>
      <c r="D90" s="4">
        <f>IFERROR(VLOOKUP($A90,집계!$B:$AD,MATCH(D$1,집계!$2:$2,0)-1,FALSE),"")</f>
        <v>20421118</v>
      </c>
      <c r="E90" s="4" t="str">
        <f>IFERROR(VLOOKUP($A90,집계!$B:$AD,MATCH(E$1,집계!$2:$2,0)-1,FALSE),"")</f>
        <v>PC방 휴게음식점 등을 위한 AI 자동발주 기술이 적용된 레시피 기반 원가·재고·발주 통합관리 F&amp;B 운영 자동화 플랫폼</v>
      </c>
      <c r="F90" s="31">
        <f>IFERROR(VLOOKUP($A90,대상!$B:$AD,MATCH(F$1,대상!$1:$1,0)-1,FALSE),"")</f>
        <v>0</v>
      </c>
      <c r="G90" s="3">
        <f>IFERROR(VLOOKUP($A90,집계!$B:$AD,MATCH(G$1,집계!$2:$2,0)-1,FALSE),"")</f>
        <v>5</v>
      </c>
      <c r="H90" s="3">
        <f>IFERROR(VLOOKUP($A90,집계!$B:$AD,MATCH(H$1,집계!$2:$2,0)-1,FALSE),"")</f>
        <v>84</v>
      </c>
      <c r="I90" s="3">
        <f>IFERROR(VLOOKUP($A90,집계!$B:$AD,MATCH(I$1,집계!$2:$2,0)-1,FALSE),"")</f>
        <v>87</v>
      </c>
      <c r="J90" s="3">
        <f>IFERROR(VLOOKUP($A90,집계!$B:$AD,MATCH(J$1,집계!$2:$2,0)-1,FALSE),"")</f>
        <v>69</v>
      </c>
      <c r="K90" s="3">
        <f>IFERROR(VLOOKUP($A90,집계!$B:$AD,MATCH(K$1,집계!$2:$2,0)-1,FALSE),"")</f>
        <v>82</v>
      </c>
      <c r="L90" s="3">
        <f>IFERROR(VLOOKUP($A90,집계!$B:$AD,MATCH(L$1,집계!$2:$2,0)-1,FALSE),"")</f>
        <v>82</v>
      </c>
      <c r="M90" s="16">
        <f>IFERROR(VLOOKUP($A90,집계!$B:$AD,MATCH(M$1,집계!$2:$2,0)-1,FALSE),"")</f>
        <v>82.666666666666671</v>
      </c>
      <c r="N90" s="16">
        <f>IFERROR(VLOOKUP($A90,집계!$B:$AD,MATCH(N$1,집계!$2:$2,0)-1,FALSE),"")</f>
        <v>0</v>
      </c>
      <c r="O90" s="16">
        <f>IFERROR(VLOOKUP($A90,집계!$B:$AD,MATCH(O$1,집계!$2:$2,0)-1,FALSE),"")</f>
        <v>82.666666666666671</v>
      </c>
      <c r="P90" s="31" t="str">
        <f>IFERROR(VLOOKUP($A90,집계!$B:$AD,MATCH(P$1,집계!$2:$2,0)-1,FALSE),"")</f>
        <v/>
      </c>
    </row>
    <row r="91" spans="1:16" ht="17.100000000000001" customHeight="1" x14ac:dyDescent="0.35">
      <c r="A91" s="2">
        <v>20409364</v>
      </c>
      <c r="B91" s="4">
        <f>IFERROR(VLOOKUP($A91,집계!$B:$AD,MATCH(B$1,집계!$2:$2,0)-1,FALSE),"")</f>
        <v>109</v>
      </c>
      <c r="C91" s="4" t="str">
        <f>IFERROR(VLOOKUP($A91,집계!$B:$AD,MATCH(C$1,집계!$2:$2,0)-1,FALSE),"")</f>
        <v>이종서</v>
      </c>
      <c r="D91" s="4">
        <f>IFERROR(VLOOKUP($A91,집계!$B:$AD,MATCH(D$1,집계!$2:$2,0)-1,FALSE),"")</f>
        <v>20409364</v>
      </c>
      <c r="E91" s="4" t="str">
        <f>IFERROR(VLOOKUP($A91,집계!$B:$AD,MATCH(E$1,집계!$2:$2,0)-1,FALSE),"")</f>
        <v>공간정보 기반의 산업현장 안전관리 시스템 개발 및 사업화</v>
      </c>
      <c r="F91" s="31">
        <f>IFERROR(VLOOKUP($A91,대상!$B:$AD,MATCH(F$1,대상!$1:$1,0)-1,FALSE),"")</f>
        <v>0</v>
      </c>
      <c r="G91" s="3">
        <f>IFERROR(VLOOKUP($A91,집계!$B:$AD,MATCH(G$1,집계!$2:$2,0)-1,FALSE),"")</f>
        <v>5</v>
      </c>
      <c r="H91" s="3">
        <f>IFERROR(VLOOKUP($A91,집계!$B:$AD,MATCH(H$1,집계!$2:$2,0)-1,FALSE),"")</f>
        <v>68</v>
      </c>
      <c r="I91" s="3">
        <f>IFERROR(VLOOKUP($A91,집계!$B:$AD,MATCH(I$1,집계!$2:$2,0)-1,FALSE),"")</f>
        <v>74</v>
      </c>
      <c r="J91" s="3">
        <f>IFERROR(VLOOKUP($A91,집계!$B:$AD,MATCH(J$1,집계!$2:$2,0)-1,FALSE),"")</f>
        <v>78</v>
      </c>
      <c r="K91" s="3">
        <f>IFERROR(VLOOKUP($A91,집계!$B:$AD,MATCH(K$1,집계!$2:$2,0)-1,FALSE),"")</f>
        <v>73</v>
      </c>
      <c r="L91" s="3">
        <f>IFERROR(VLOOKUP($A91,집계!$B:$AD,MATCH(L$1,집계!$2:$2,0)-1,FALSE),"")</f>
        <v>77</v>
      </c>
      <c r="M91" s="16">
        <f>IFERROR(VLOOKUP($A91,집계!$B:$AD,MATCH(M$1,집계!$2:$2,0)-1,FALSE),"")</f>
        <v>74.666666666666671</v>
      </c>
      <c r="N91" s="16">
        <f>IFERROR(VLOOKUP($A91,집계!$B:$AD,MATCH(N$1,집계!$2:$2,0)-1,FALSE),"")</f>
        <v>0</v>
      </c>
      <c r="O91" s="16">
        <f>IFERROR(VLOOKUP($A91,집계!$B:$AD,MATCH(O$1,집계!$2:$2,0)-1,FALSE),"")</f>
        <v>74.666666666666671</v>
      </c>
      <c r="P91" s="31" t="str">
        <f>IFERROR(VLOOKUP($A91,집계!$B:$AD,MATCH(P$1,집계!$2:$2,0)-1,FALSE),"")</f>
        <v/>
      </c>
    </row>
    <row r="92" spans="1:16" ht="17.100000000000001" customHeight="1" x14ac:dyDescent="0.35">
      <c r="A92" s="2">
        <v>20420132</v>
      </c>
      <c r="B92" s="4">
        <f>IFERROR(VLOOKUP($A92,집계!$B:$AD,MATCH(B$1,집계!$2:$2,0)-1,FALSE),"")</f>
        <v>132</v>
      </c>
      <c r="C92" s="4" t="str">
        <f>IFERROR(VLOOKUP($A92,집계!$B:$AD,MATCH(C$1,집계!$2:$2,0)-1,FALSE),"")</f>
        <v>강종수</v>
      </c>
      <c r="D92" s="4">
        <f>IFERROR(VLOOKUP($A92,집계!$B:$AD,MATCH(D$1,집계!$2:$2,0)-1,FALSE),"")</f>
        <v>20420132</v>
      </c>
      <c r="E92" s="4" t="str">
        <f>IFERROR(VLOOKUP($A92,집계!$B:$AD,MATCH(E$1,집계!$2:$2,0)-1,FALSE),"")</f>
        <v>다국어 어린이동요 유튜브 채널 [K-키즈송]</v>
      </c>
      <c r="F92" s="31">
        <f>IFERROR(VLOOKUP($A92,대상!$B:$AD,MATCH(F$1,대상!$1:$1,0)-1,FALSE),"")</f>
        <v>0</v>
      </c>
      <c r="G92" s="3">
        <f>IFERROR(VLOOKUP($A92,집계!$B:$AD,MATCH(G$1,집계!$2:$2,0)-1,FALSE),"")</f>
        <v>5</v>
      </c>
      <c r="H92" s="3">
        <f>IFERROR(VLOOKUP($A92,집계!$B:$AD,MATCH(H$1,집계!$2:$2,0)-1,FALSE),"")</f>
        <v>67</v>
      </c>
      <c r="I92" s="3">
        <f>IFERROR(VLOOKUP($A92,집계!$B:$AD,MATCH(I$1,집계!$2:$2,0)-1,FALSE),"")</f>
        <v>76</v>
      </c>
      <c r="J92" s="3">
        <f>IFERROR(VLOOKUP($A92,집계!$B:$AD,MATCH(J$1,집계!$2:$2,0)-1,FALSE),"")</f>
        <v>79</v>
      </c>
      <c r="K92" s="3">
        <f>IFERROR(VLOOKUP($A92,집계!$B:$AD,MATCH(K$1,집계!$2:$2,0)-1,FALSE),"")</f>
        <v>68</v>
      </c>
      <c r="L92" s="3">
        <f>IFERROR(VLOOKUP($A92,집계!$B:$AD,MATCH(L$1,집계!$2:$2,0)-1,FALSE),"")</f>
        <v>75</v>
      </c>
      <c r="M92" s="16">
        <f>IFERROR(VLOOKUP($A92,집계!$B:$AD,MATCH(M$1,집계!$2:$2,0)-1,FALSE),"")</f>
        <v>73</v>
      </c>
      <c r="N92" s="16">
        <f>IFERROR(VLOOKUP($A92,집계!$B:$AD,MATCH(N$1,집계!$2:$2,0)-1,FALSE),"")</f>
        <v>0</v>
      </c>
      <c r="O92" s="16">
        <f>IFERROR(VLOOKUP($A92,집계!$B:$AD,MATCH(O$1,집계!$2:$2,0)-1,FALSE),"")</f>
        <v>73</v>
      </c>
      <c r="P92" s="31" t="str">
        <f>IFERROR(VLOOKUP($A92,집계!$B:$AD,MATCH(P$1,집계!$2:$2,0)-1,FALSE),"")</f>
        <v/>
      </c>
    </row>
    <row r="93" spans="1:16" ht="17.100000000000001" customHeight="1" x14ac:dyDescent="0.35">
      <c r="A93" s="2">
        <v>20418041</v>
      </c>
      <c r="B93" s="4">
        <f>IFERROR(VLOOKUP($A93,집계!$B:$AD,MATCH(B$1,집계!$2:$2,0)-1,FALSE),"")</f>
        <v>126</v>
      </c>
      <c r="C93" s="4" t="str">
        <f>IFERROR(VLOOKUP($A93,집계!$B:$AD,MATCH(C$1,집계!$2:$2,0)-1,FALSE),"")</f>
        <v>우병호</v>
      </c>
      <c r="D93" s="4">
        <f>IFERROR(VLOOKUP($A93,집계!$B:$AD,MATCH(D$1,집계!$2:$2,0)-1,FALSE),"")</f>
        <v>20418041</v>
      </c>
      <c r="E93" s="4" t="str">
        <f>IFERROR(VLOOKUP($A93,집계!$B:$AD,MATCH(E$1,집계!$2:$2,0)-1,FALSE),"")</f>
        <v>AI 기반 러시아어권 재한 외국인 정착지원 플랫폼 (KOMOSHNIK &amp; KOSNOVA)</v>
      </c>
      <c r="F93" s="31">
        <f>IFERROR(VLOOKUP($A93,대상!$B:$AD,MATCH(F$1,대상!$1:$1,0)-1,FALSE),"")</f>
        <v>0</v>
      </c>
      <c r="G93" s="3">
        <f>IFERROR(VLOOKUP($A93,집계!$B:$AD,MATCH(G$1,집계!$2:$2,0)-1,FALSE),"")</f>
        <v>5</v>
      </c>
      <c r="H93" s="3">
        <f>IFERROR(VLOOKUP($A93,집계!$B:$AD,MATCH(H$1,집계!$2:$2,0)-1,FALSE),"")</f>
        <v>64</v>
      </c>
      <c r="I93" s="3">
        <f>IFERROR(VLOOKUP($A93,집계!$B:$AD,MATCH(I$1,집계!$2:$2,0)-1,FALSE),"")</f>
        <v>80</v>
      </c>
      <c r="J93" s="3">
        <f>IFERROR(VLOOKUP($A93,집계!$B:$AD,MATCH(J$1,집계!$2:$2,0)-1,FALSE),"")</f>
        <v>79</v>
      </c>
      <c r="K93" s="3">
        <f>IFERROR(VLOOKUP($A93,집계!$B:$AD,MATCH(K$1,집계!$2:$2,0)-1,FALSE),"")</f>
        <v>63</v>
      </c>
      <c r="L93" s="3">
        <f>IFERROR(VLOOKUP($A93,집계!$B:$AD,MATCH(L$1,집계!$2:$2,0)-1,FALSE),"")</f>
        <v>77</v>
      </c>
      <c r="M93" s="16">
        <f>IFERROR(VLOOKUP($A93,집계!$B:$AD,MATCH(M$1,집계!$2:$2,0)-1,FALSE),"")</f>
        <v>73.333333333333329</v>
      </c>
      <c r="N93" s="16">
        <f>IFERROR(VLOOKUP($A93,집계!$B:$AD,MATCH(N$1,집계!$2:$2,0)-1,FALSE),"")</f>
        <v>0</v>
      </c>
      <c r="O93" s="16">
        <f>IFERROR(VLOOKUP($A93,집계!$B:$AD,MATCH(O$1,집계!$2:$2,0)-1,FALSE),"")</f>
        <v>73.333333333333329</v>
      </c>
      <c r="P93" s="31" t="str">
        <f>IFERROR(VLOOKUP($A93,집계!$B:$AD,MATCH(P$1,집계!$2:$2,0)-1,FALSE),"")</f>
        <v/>
      </c>
    </row>
    <row r="94" spans="1:16" ht="17.100000000000001" customHeight="1" x14ac:dyDescent="0.35">
      <c r="A94" s="2">
        <v>20432351</v>
      </c>
      <c r="B94" s="4">
        <f>IFERROR(VLOOKUP($A94,집계!$B:$AD,MATCH(B$1,집계!$2:$2,0)-1,FALSE),"")</f>
        <v>119</v>
      </c>
      <c r="C94" s="4" t="str">
        <f>IFERROR(VLOOKUP($A94,집계!$B:$AD,MATCH(C$1,집계!$2:$2,0)-1,FALSE),"")</f>
        <v>양휘찬</v>
      </c>
      <c r="D94" s="4">
        <f>IFERROR(VLOOKUP($A94,집계!$B:$AD,MATCH(D$1,집계!$2:$2,0)-1,FALSE),"")</f>
        <v>20432351</v>
      </c>
      <c r="E94" s="4" t="str">
        <f>IFERROR(VLOOKUP($A94,집계!$B:$AD,MATCH(E$1,집계!$2:$2,0)-1,FALSE),"")</f>
        <v>인터넷방송 편집자를 위한 국내최초 챗봇형 롱폼 편집점 추천 시스템 개발</v>
      </c>
      <c r="F94" s="31">
        <f>IFERROR(VLOOKUP($A94,대상!$B:$AD,MATCH(F$1,대상!$1:$1,0)-1,FALSE),"")</f>
        <v>0</v>
      </c>
      <c r="G94" s="3">
        <f>IFERROR(VLOOKUP($A94,집계!$B:$AD,MATCH(G$1,집계!$2:$2,0)-1,FALSE),"")</f>
        <v>5</v>
      </c>
      <c r="H94" s="3">
        <f>IFERROR(VLOOKUP($A94,집계!$B:$AD,MATCH(H$1,집계!$2:$2,0)-1,FALSE),"")</f>
        <v>64</v>
      </c>
      <c r="I94" s="3">
        <f>IFERROR(VLOOKUP($A94,집계!$B:$AD,MATCH(I$1,집계!$2:$2,0)-1,FALSE),"")</f>
        <v>68</v>
      </c>
      <c r="J94" s="3">
        <f>IFERROR(VLOOKUP($A94,집계!$B:$AD,MATCH(J$1,집계!$2:$2,0)-1,FALSE),"")</f>
        <v>79</v>
      </c>
      <c r="K94" s="3">
        <f>IFERROR(VLOOKUP($A94,집계!$B:$AD,MATCH(K$1,집계!$2:$2,0)-1,FALSE),"")</f>
        <v>75</v>
      </c>
      <c r="L94" s="3">
        <f>IFERROR(VLOOKUP($A94,집계!$B:$AD,MATCH(L$1,집계!$2:$2,0)-1,FALSE),"")</f>
        <v>92</v>
      </c>
      <c r="M94" s="16">
        <f>IFERROR(VLOOKUP($A94,집계!$B:$AD,MATCH(M$1,집계!$2:$2,0)-1,FALSE),"")</f>
        <v>74</v>
      </c>
      <c r="N94" s="16">
        <f>IFERROR(VLOOKUP($A94,집계!$B:$AD,MATCH(N$1,집계!$2:$2,0)-1,FALSE),"")</f>
        <v>0</v>
      </c>
      <c r="O94" s="16">
        <f>IFERROR(VLOOKUP($A94,집계!$B:$AD,MATCH(O$1,집계!$2:$2,0)-1,FALSE),"")</f>
        <v>74</v>
      </c>
      <c r="P94" s="31" t="str">
        <f>IFERROR(VLOOKUP($A94,집계!$B:$AD,MATCH(P$1,집계!$2:$2,0)-1,FALSE),"")</f>
        <v/>
      </c>
    </row>
    <row r="95" spans="1:16" ht="17.100000000000001" customHeight="1" x14ac:dyDescent="0.35">
      <c r="A95" s="2">
        <v>20429017</v>
      </c>
      <c r="B95" s="4">
        <f>IFERROR(VLOOKUP($A95,집계!$B:$AD,MATCH(B$1,집계!$2:$2,0)-1,FALSE),"")</f>
        <v>57</v>
      </c>
      <c r="C95" s="4" t="str">
        <f>IFERROR(VLOOKUP($A95,집계!$B:$AD,MATCH(C$1,집계!$2:$2,0)-1,FALSE),"")</f>
        <v>하슬기</v>
      </c>
      <c r="D95" s="4">
        <f>IFERROR(VLOOKUP($A95,집계!$B:$AD,MATCH(D$1,집계!$2:$2,0)-1,FALSE),"")</f>
        <v>20429017</v>
      </c>
      <c r="E95" s="4" t="str">
        <f>IFERROR(VLOOKUP($A95,집계!$B:$AD,MATCH(E$1,집계!$2:$2,0)-1,FALSE),"")</f>
        <v>AI 기반 초개인화 올인원 스킨케어, ‘KIFT-FIT ALL’</v>
      </c>
      <c r="F95" s="31">
        <f>IFERROR(VLOOKUP($A95,대상!$B:$AD,MATCH(F$1,대상!$1:$1,0)-1,FALSE),"")</f>
        <v>0</v>
      </c>
      <c r="G95" s="3">
        <f>IFERROR(VLOOKUP($A95,집계!$B:$AD,MATCH(G$1,집계!$2:$2,0)-1,FALSE),"")</f>
        <v>5</v>
      </c>
      <c r="H95" s="3">
        <f>IFERROR(VLOOKUP($A95,집계!$B:$AD,MATCH(H$1,집계!$2:$2,0)-1,FALSE),"")</f>
        <v>81</v>
      </c>
      <c r="I95" s="3">
        <f>IFERROR(VLOOKUP($A95,집계!$B:$AD,MATCH(I$1,집계!$2:$2,0)-1,FALSE),"")</f>
        <v>70</v>
      </c>
      <c r="J95" s="3">
        <f>IFERROR(VLOOKUP($A95,집계!$B:$AD,MATCH(J$1,집계!$2:$2,0)-1,FALSE),"")</f>
        <v>84</v>
      </c>
      <c r="K95" s="3">
        <f>IFERROR(VLOOKUP($A95,집계!$B:$AD,MATCH(K$1,집계!$2:$2,0)-1,FALSE),"")</f>
        <v>69</v>
      </c>
      <c r="L95" s="3">
        <f>IFERROR(VLOOKUP($A95,집계!$B:$AD,MATCH(L$1,집계!$2:$2,0)-1,FALSE),"")</f>
        <v>90</v>
      </c>
      <c r="M95" s="16">
        <f>IFERROR(VLOOKUP($A95,집계!$B:$AD,MATCH(M$1,집계!$2:$2,0)-1,FALSE),"")</f>
        <v>78.333333333333329</v>
      </c>
      <c r="N95" s="16">
        <f>IFERROR(VLOOKUP($A95,집계!$B:$AD,MATCH(N$1,집계!$2:$2,0)-1,FALSE),"")</f>
        <v>0</v>
      </c>
      <c r="O95" s="16">
        <f>IFERROR(VLOOKUP($A95,집계!$B:$AD,MATCH(O$1,집계!$2:$2,0)-1,FALSE),"")</f>
        <v>78.333333333333329</v>
      </c>
      <c r="P95" s="31" t="str">
        <f>IFERROR(VLOOKUP($A95,집계!$B:$AD,MATCH(P$1,집계!$2:$2,0)-1,FALSE),"")</f>
        <v/>
      </c>
    </row>
    <row r="96" spans="1:16" ht="17.100000000000001" customHeight="1" x14ac:dyDescent="0.35">
      <c r="A96" s="2">
        <v>20426964</v>
      </c>
      <c r="B96" s="4">
        <f>IFERROR(VLOOKUP($A96,집계!$B:$AD,MATCH(B$1,집계!$2:$2,0)-1,FALSE),"")</f>
        <v>82</v>
      </c>
      <c r="C96" s="4" t="str">
        <f>IFERROR(VLOOKUP($A96,집계!$B:$AD,MATCH(C$1,집계!$2:$2,0)-1,FALSE),"")</f>
        <v>강병진</v>
      </c>
      <c r="D96" s="4">
        <f>IFERROR(VLOOKUP($A96,집계!$B:$AD,MATCH(D$1,집계!$2:$2,0)-1,FALSE),"")</f>
        <v>20426964</v>
      </c>
      <c r="E96" s="4" t="str">
        <f>IFERROR(VLOOKUP($A96,집계!$B:$AD,MATCH(E$1,집계!$2:$2,0)-1,FALSE),"")</f>
        <v>AI 감정 분석 기반 편지 생성·손글씨 재현 및 실물 편지 제작·발송 통합 플랫폼</v>
      </c>
      <c r="F96" s="31">
        <f>IFERROR(VLOOKUP($A96,대상!$B:$AD,MATCH(F$1,대상!$1:$1,0)-1,FALSE),"")</f>
        <v>0</v>
      </c>
      <c r="G96" s="3">
        <f>IFERROR(VLOOKUP($A96,집계!$B:$AD,MATCH(G$1,집계!$2:$2,0)-1,FALSE),"")</f>
        <v>5</v>
      </c>
      <c r="H96" s="3">
        <f>IFERROR(VLOOKUP($A96,집계!$B:$AD,MATCH(H$1,집계!$2:$2,0)-1,FALSE),"")</f>
        <v>62</v>
      </c>
      <c r="I96" s="3">
        <f>IFERROR(VLOOKUP($A96,집계!$B:$AD,MATCH(I$1,집계!$2:$2,0)-1,FALSE),"")</f>
        <v>68</v>
      </c>
      <c r="J96" s="3">
        <f>IFERROR(VLOOKUP($A96,집계!$B:$AD,MATCH(J$1,집계!$2:$2,0)-1,FALSE),"")</f>
        <v>79</v>
      </c>
      <c r="K96" s="3">
        <f>IFERROR(VLOOKUP($A96,집계!$B:$AD,MATCH(K$1,집계!$2:$2,0)-1,FALSE),"")</f>
        <v>82</v>
      </c>
      <c r="L96" s="3">
        <f>IFERROR(VLOOKUP($A96,집계!$B:$AD,MATCH(L$1,집계!$2:$2,0)-1,FALSE),"")</f>
        <v>82</v>
      </c>
      <c r="M96" s="16">
        <f>IFERROR(VLOOKUP($A96,집계!$B:$AD,MATCH(M$1,집계!$2:$2,0)-1,FALSE),"")</f>
        <v>76.333333333333329</v>
      </c>
      <c r="N96" s="16">
        <f>IFERROR(VLOOKUP($A96,집계!$B:$AD,MATCH(N$1,집계!$2:$2,0)-1,FALSE),"")</f>
        <v>0</v>
      </c>
      <c r="O96" s="16">
        <f>IFERROR(VLOOKUP($A96,집계!$B:$AD,MATCH(O$1,집계!$2:$2,0)-1,FALSE),"")</f>
        <v>76.333333333333329</v>
      </c>
      <c r="P96" s="31" t="str">
        <f>IFERROR(VLOOKUP($A96,집계!$B:$AD,MATCH(P$1,집계!$2:$2,0)-1,FALSE),"")</f>
        <v/>
      </c>
    </row>
    <row r="97" spans="1:16" ht="17.100000000000001" customHeight="1" x14ac:dyDescent="0.35">
      <c r="A97" s="2">
        <v>20431732</v>
      </c>
      <c r="B97" s="4">
        <f>IFERROR(VLOOKUP($A97,집계!$B:$AD,MATCH(B$1,집계!$2:$2,0)-1,FALSE),"")</f>
        <v>54</v>
      </c>
      <c r="C97" s="4" t="str">
        <f>IFERROR(VLOOKUP($A97,집계!$B:$AD,MATCH(C$1,집계!$2:$2,0)-1,FALSE),"")</f>
        <v>박정훈</v>
      </c>
      <c r="D97" s="4">
        <f>IFERROR(VLOOKUP($A97,집계!$B:$AD,MATCH(D$1,집계!$2:$2,0)-1,FALSE),"")</f>
        <v>20431732</v>
      </c>
      <c r="E97" s="4" t="str">
        <f>IFERROR(VLOOKUP($A97,집계!$B:$AD,MATCH(E$1,집계!$2:$2,0)-1,FALSE),"")</f>
        <v>오락에서 힐링까지, AI 기반 글로벌 K-사주 플랫폼</v>
      </c>
      <c r="F97" s="31">
        <f>IFERROR(VLOOKUP($A97,대상!$B:$AD,MATCH(F$1,대상!$1:$1,0)-1,FALSE),"")</f>
        <v>0</v>
      </c>
      <c r="G97" s="3">
        <f>IFERROR(VLOOKUP($A97,집계!$B:$AD,MATCH(G$1,집계!$2:$2,0)-1,FALSE),"")</f>
        <v>5</v>
      </c>
      <c r="H97" s="3">
        <f>IFERROR(VLOOKUP($A97,집계!$B:$AD,MATCH(H$1,집계!$2:$2,0)-1,FALSE),"")</f>
        <v>71</v>
      </c>
      <c r="I97" s="3">
        <f>IFERROR(VLOOKUP($A97,집계!$B:$AD,MATCH(I$1,집계!$2:$2,0)-1,FALSE),"")</f>
        <v>72</v>
      </c>
      <c r="J97" s="3">
        <f>IFERROR(VLOOKUP($A97,집계!$B:$AD,MATCH(J$1,집계!$2:$2,0)-1,FALSE),"")</f>
        <v>79</v>
      </c>
      <c r="K97" s="3">
        <f>IFERROR(VLOOKUP($A97,집계!$B:$AD,MATCH(K$1,집계!$2:$2,0)-1,FALSE),"")</f>
        <v>85</v>
      </c>
      <c r="L97" s="3">
        <f>IFERROR(VLOOKUP($A97,집계!$B:$AD,MATCH(L$1,집계!$2:$2,0)-1,FALSE),"")</f>
        <v>91</v>
      </c>
      <c r="M97" s="16">
        <f>IFERROR(VLOOKUP($A97,집계!$B:$AD,MATCH(M$1,집계!$2:$2,0)-1,FALSE),"")</f>
        <v>78.666666666666671</v>
      </c>
      <c r="N97" s="16">
        <f>IFERROR(VLOOKUP($A97,집계!$B:$AD,MATCH(N$1,집계!$2:$2,0)-1,FALSE),"")</f>
        <v>0</v>
      </c>
      <c r="O97" s="16">
        <f>IFERROR(VLOOKUP($A97,집계!$B:$AD,MATCH(O$1,집계!$2:$2,0)-1,FALSE),"")</f>
        <v>78.666666666666671</v>
      </c>
      <c r="P97" s="31" t="str">
        <f>IFERROR(VLOOKUP($A97,집계!$B:$AD,MATCH(P$1,집계!$2:$2,0)-1,FALSE),"")</f>
        <v/>
      </c>
    </row>
    <row r="98" spans="1:16" ht="17.100000000000001" customHeight="1" x14ac:dyDescent="0.35">
      <c r="A98" s="2">
        <v>20425812</v>
      </c>
      <c r="B98" s="4">
        <f>IFERROR(VLOOKUP($A98,집계!$B:$AD,MATCH(B$1,집계!$2:$2,0)-1,FALSE),"")</f>
        <v>8</v>
      </c>
      <c r="C98" s="4" t="str">
        <f>IFERROR(VLOOKUP($A98,집계!$B:$AD,MATCH(C$1,집계!$2:$2,0)-1,FALSE),"")</f>
        <v>이승한</v>
      </c>
      <c r="D98" s="4">
        <f>IFERROR(VLOOKUP($A98,집계!$B:$AD,MATCH(D$1,집계!$2:$2,0)-1,FALSE),"")</f>
        <v>20425812</v>
      </c>
      <c r="E98" s="4" t="str">
        <f>IFERROR(VLOOKUP($A98,집계!$B:$AD,MATCH(E$1,집계!$2:$2,0)-1,FALSE),"")</f>
        <v>교배·해칭 기록 기반 양서파충류 모프 유전 확률 및 혈통 신뢰도 AI 시뮬레이션 기술</v>
      </c>
      <c r="F98" s="31">
        <f>IFERROR(VLOOKUP($A98,대상!$B:$AD,MATCH(F$1,대상!$1:$1,0)-1,FALSE),"")</f>
        <v>0</v>
      </c>
      <c r="G98" s="3">
        <f>IFERROR(VLOOKUP($A98,집계!$B:$AD,MATCH(G$1,집계!$2:$2,0)-1,FALSE),"")</f>
        <v>5</v>
      </c>
      <c r="H98" s="3">
        <f>IFERROR(VLOOKUP($A98,집계!$B:$AD,MATCH(H$1,집계!$2:$2,0)-1,FALSE),"")</f>
        <v>88</v>
      </c>
      <c r="I98" s="3">
        <f>IFERROR(VLOOKUP($A98,집계!$B:$AD,MATCH(I$1,집계!$2:$2,0)-1,FALSE),"")</f>
        <v>88</v>
      </c>
      <c r="J98" s="3">
        <f>IFERROR(VLOOKUP($A98,집계!$B:$AD,MATCH(J$1,집계!$2:$2,0)-1,FALSE),"")</f>
        <v>90</v>
      </c>
      <c r="K98" s="3">
        <f>IFERROR(VLOOKUP($A98,집계!$B:$AD,MATCH(K$1,집계!$2:$2,0)-1,FALSE),"")</f>
        <v>89</v>
      </c>
      <c r="L98" s="3">
        <f>IFERROR(VLOOKUP($A98,집계!$B:$AD,MATCH(L$1,집계!$2:$2,0)-1,FALSE),"")</f>
        <v>89</v>
      </c>
      <c r="M98" s="16">
        <f>IFERROR(VLOOKUP($A98,집계!$B:$AD,MATCH(M$1,집계!$2:$2,0)-1,FALSE),"")</f>
        <v>88.666666666666671</v>
      </c>
      <c r="N98" s="16">
        <f>IFERROR(VLOOKUP($A98,집계!$B:$AD,MATCH(N$1,집계!$2:$2,0)-1,FALSE),"")</f>
        <v>2</v>
      </c>
      <c r="O98" s="16">
        <f>IFERROR(VLOOKUP($A98,집계!$B:$AD,MATCH(O$1,집계!$2:$2,0)-1,FALSE),"")</f>
        <v>90.666666666666671</v>
      </c>
      <c r="P98" s="31" t="str">
        <f>IFERROR(VLOOKUP($A98,집계!$B:$AD,MATCH(P$1,집계!$2:$2,0)-1,FALSE),"")</f>
        <v/>
      </c>
    </row>
    <row r="99" spans="1:16" ht="17.100000000000001" customHeight="1" x14ac:dyDescent="0.35">
      <c r="A99" s="2">
        <v>20409146</v>
      </c>
      <c r="B99" s="4">
        <f>IFERROR(VLOOKUP($A99,집계!$B:$AD,MATCH(B$1,집계!$2:$2,0)-1,FALSE),"")</f>
        <v>36</v>
      </c>
      <c r="C99" s="4" t="str">
        <f>IFERROR(VLOOKUP($A99,집계!$B:$AD,MATCH(C$1,집계!$2:$2,0)-1,FALSE),"")</f>
        <v>박민웅</v>
      </c>
      <c r="D99" s="4">
        <f>IFERROR(VLOOKUP($A99,집계!$B:$AD,MATCH(D$1,집계!$2:$2,0)-1,FALSE),"")</f>
        <v>20409146</v>
      </c>
      <c r="E99" s="4" t="str">
        <f>IFERROR(VLOOKUP($A99,집계!$B:$AD,MATCH(E$1,집계!$2:$2,0)-1,FALSE),"")</f>
        <v>모바일 서브컬처 RPG '이세계 길드마스터' 개발 및 사업화</v>
      </c>
      <c r="F99" s="31">
        <f>IFERROR(VLOOKUP($A99,대상!$B:$AD,MATCH(F$1,대상!$1:$1,0)-1,FALSE),"")</f>
        <v>0</v>
      </c>
      <c r="G99" s="3">
        <f>IFERROR(VLOOKUP($A99,집계!$B:$AD,MATCH(G$1,집계!$2:$2,0)-1,FALSE),"")</f>
        <v>5</v>
      </c>
      <c r="H99" s="3">
        <f>IFERROR(VLOOKUP($A99,집계!$B:$AD,MATCH(H$1,집계!$2:$2,0)-1,FALSE),"")</f>
        <v>90</v>
      </c>
      <c r="I99" s="3">
        <f>IFERROR(VLOOKUP($A99,집계!$B:$AD,MATCH(I$1,집계!$2:$2,0)-1,FALSE),"")</f>
        <v>68</v>
      </c>
      <c r="J99" s="3">
        <f>IFERROR(VLOOKUP($A99,집계!$B:$AD,MATCH(J$1,집계!$2:$2,0)-1,FALSE),"")</f>
        <v>79</v>
      </c>
      <c r="K99" s="3">
        <f>IFERROR(VLOOKUP($A99,집계!$B:$AD,MATCH(K$1,집계!$2:$2,0)-1,FALSE),"")</f>
        <v>74</v>
      </c>
      <c r="L99" s="3">
        <f>IFERROR(VLOOKUP($A99,집계!$B:$AD,MATCH(L$1,집계!$2:$2,0)-1,FALSE),"")</f>
        <v>88</v>
      </c>
      <c r="M99" s="16">
        <f>IFERROR(VLOOKUP($A99,집계!$B:$AD,MATCH(M$1,집계!$2:$2,0)-1,FALSE),"")</f>
        <v>80.333333333333329</v>
      </c>
      <c r="N99" s="16">
        <f>IFERROR(VLOOKUP($A99,집계!$B:$AD,MATCH(N$1,집계!$2:$2,0)-1,FALSE),"")</f>
        <v>0</v>
      </c>
      <c r="O99" s="16">
        <f>IFERROR(VLOOKUP($A99,집계!$B:$AD,MATCH(O$1,집계!$2:$2,0)-1,FALSE),"")</f>
        <v>80.333333333333329</v>
      </c>
      <c r="P99" s="31" t="str">
        <f>IFERROR(VLOOKUP($A99,집계!$B:$AD,MATCH(P$1,집계!$2:$2,0)-1,FALSE),"")</f>
        <v/>
      </c>
    </row>
    <row r="100" spans="1:16" ht="17.100000000000001" customHeight="1" x14ac:dyDescent="0.35">
      <c r="A100" s="2">
        <v>20408201</v>
      </c>
      <c r="B100" s="4">
        <f>IFERROR(VLOOKUP($A100,집계!$B:$AD,MATCH(B$1,집계!$2:$2,0)-1,FALSE),"")</f>
        <v>27</v>
      </c>
      <c r="C100" s="4" t="str">
        <f>IFERROR(VLOOKUP($A100,집계!$B:$AD,MATCH(C$1,집계!$2:$2,0)-1,FALSE),"")</f>
        <v>김대우</v>
      </c>
      <c r="D100" s="4">
        <f>IFERROR(VLOOKUP($A100,집계!$B:$AD,MATCH(D$1,집계!$2:$2,0)-1,FALSE),"")</f>
        <v>20408201</v>
      </c>
      <c r="E100" s="4" t="str">
        <f>IFERROR(VLOOKUP($A100,집계!$B:$AD,MATCH(E$1,집계!$2:$2,0)-1,FALSE),"")</f>
        <v>AI 추천 특허 기반 소비자 요청형 골프 레슨 매칭 플랫폼 “스승님”</v>
      </c>
      <c r="F100" s="31">
        <f>IFERROR(VLOOKUP($A100,대상!$B:$AD,MATCH(F$1,대상!$1:$1,0)-1,FALSE),"")</f>
        <v>0</v>
      </c>
      <c r="G100" s="3">
        <f>IFERROR(VLOOKUP($A100,집계!$B:$AD,MATCH(G$1,집계!$2:$2,0)-1,FALSE),"")</f>
        <v>5</v>
      </c>
      <c r="H100" s="3">
        <f>IFERROR(VLOOKUP($A100,집계!$B:$AD,MATCH(H$1,집계!$2:$2,0)-1,FALSE),"")</f>
        <v>61</v>
      </c>
      <c r="I100" s="3">
        <f>IFERROR(VLOOKUP($A100,집계!$B:$AD,MATCH(I$1,집계!$2:$2,0)-1,FALSE),"")</f>
        <v>86</v>
      </c>
      <c r="J100" s="3">
        <f>IFERROR(VLOOKUP($A100,집계!$B:$AD,MATCH(J$1,집계!$2:$2,0)-1,FALSE),"")</f>
        <v>76</v>
      </c>
      <c r="K100" s="3">
        <f>IFERROR(VLOOKUP($A100,집계!$B:$AD,MATCH(K$1,집계!$2:$2,0)-1,FALSE),"")</f>
        <v>80</v>
      </c>
      <c r="L100" s="3">
        <f>IFERROR(VLOOKUP($A100,집계!$B:$AD,MATCH(L$1,집계!$2:$2,0)-1,FALSE),"")</f>
        <v>84</v>
      </c>
      <c r="M100" s="16">
        <f>IFERROR(VLOOKUP($A100,집계!$B:$AD,MATCH(M$1,집계!$2:$2,0)-1,FALSE),"")</f>
        <v>80</v>
      </c>
      <c r="N100" s="16">
        <f>IFERROR(VLOOKUP($A100,집계!$B:$AD,MATCH(N$1,집계!$2:$2,0)-1,FALSE),"")</f>
        <v>2</v>
      </c>
      <c r="O100" s="16">
        <f>IFERROR(VLOOKUP($A100,집계!$B:$AD,MATCH(O$1,집계!$2:$2,0)-1,FALSE),"")</f>
        <v>82</v>
      </c>
      <c r="P100" s="31" t="str">
        <f>IFERROR(VLOOKUP($A100,집계!$B:$AD,MATCH(P$1,집계!$2:$2,0)-1,FALSE),"")</f>
        <v/>
      </c>
    </row>
    <row r="101" spans="1:16" ht="17.100000000000001" customHeight="1" x14ac:dyDescent="0.35">
      <c r="A101" s="2">
        <v>20426115</v>
      </c>
      <c r="B101" s="4">
        <f>IFERROR(VLOOKUP($A101,집계!$B:$AD,MATCH(B$1,집계!$2:$2,0)-1,FALSE),"")</f>
        <v>30</v>
      </c>
      <c r="C101" s="4" t="str">
        <f>IFERROR(VLOOKUP($A101,집계!$B:$AD,MATCH(C$1,집계!$2:$2,0)-1,FALSE),"")</f>
        <v>장두영</v>
      </c>
      <c r="D101" s="4">
        <f>IFERROR(VLOOKUP($A101,집계!$B:$AD,MATCH(D$1,집계!$2:$2,0)-1,FALSE),"")</f>
        <v>20426115</v>
      </c>
      <c r="E101" s="4" t="str">
        <f>IFERROR(VLOOKUP($A101,집계!$B:$AD,MATCH(E$1,집계!$2:$2,0)-1,FALSE),"")</f>
        <v>데이터 기반 AI 융합 두피·브레인 통합관리 혁신 플랫폼, 모앤브레인</v>
      </c>
      <c r="F101" s="31">
        <f>IFERROR(VLOOKUP($A101,대상!$B:$AD,MATCH(F$1,대상!$1:$1,0)-1,FALSE),"")</f>
        <v>0</v>
      </c>
      <c r="G101" s="3">
        <f>IFERROR(VLOOKUP($A101,집계!$B:$AD,MATCH(G$1,집계!$2:$2,0)-1,FALSE),"")</f>
        <v>5</v>
      </c>
      <c r="H101" s="3">
        <f>IFERROR(VLOOKUP($A101,집계!$B:$AD,MATCH(H$1,집계!$2:$2,0)-1,FALSE),"")</f>
        <v>61</v>
      </c>
      <c r="I101" s="3">
        <f>IFERROR(VLOOKUP($A101,집계!$B:$AD,MATCH(I$1,집계!$2:$2,0)-1,FALSE),"")</f>
        <v>86</v>
      </c>
      <c r="J101" s="3">
        <f>IFERROR(VLOOKUP($A101,집계!$B:$AD,MATCH(J$1,집계!$2:$2,0)-1,FALSE),"")</f>
        <v>83</v>
      </c>
      <c r="K101" s="3">
        <f>IFERROR(VLOOKUP($A101,집계!$B:$AD,MATCH(K$1,집계!$2:$2,0)-1,FALSE),"")</f>
        <v>81</v>
      </c>
      <c r="L101" s="3">
        <f>IFERROR(VLOOKUP($A101,집계!$B:$AD,MATCH(L$1,집계!$2:$2,0)-1,FALSE),"")</f>
        <v>80</v>
      </c>
      <c r="M101" s="16">
        <f>IFERROR(VLOOKUP($A101,집계!$B:$AD,MATCH(M$1,집계!$2:$2,0)-1,FALSE),"")</f>
        <v>81.333333333333329</v>
      </c>
      <c r="N101" s="16">
        <f>IFERROR(VLOOKUP($A101,집계!$B:$AD,MATCH(N$1,집계!$2:$2,0)-1,FALSE),"")</f>
        <v>0</v>
      </c>
      <c r="O101" s="16">
        <f>IFERROR(VLOOKUP($A101,집계!$B:$AD,MATCH(O$1,집계!$2:$2,0)-1,FALSE),"")</f>
        <v>81.333333333333329</v>
      </c>
      <c r="P101" s="31" t="str">
        <f>IFERROR(VLOOKUP($A101,집계!$B:$AD,MATCH(P$1,집계!$2:$2,0)-1,FALSE),"")</f>
        <v/>
      </c>
    </row>
    <row r="102" spans="1:16" ht="17.100000000000001" customHeight="1" x14ac:dyDescent="0.35">
      <c r="A102" s="2">
        <v>20416378</v>
      </c>
      <c r="B102" s="4">
        <f>IFERROR(VLOOKUP($A102,집계!$B:$AD,MATCH(B$1,집계!$2:$2,0)-1,FALSE),"")</f>
        <v>49</v>
      </c>
      <c r="C102" s="4" t="str">
        <f>IFERROR(VLOOKUP($A102,집계!$B:$AD,MATCH(C$1,집계!$2:$2,0)-1,FALSE),"")</f>
        <v>이상욱</v>
      </c>
      <c r="D102" s="4">
        <f>IFERROR(VLOOKUP($A102,집계!$B:$AD,MATCH(D$1,집계!$2:$2,0)-1,FALSE),"")</f>
        <v>20416378</v>
      </c>
      <c r="E102" s="4" t="str">
        <f>IFERROR(VLOOKUP($A102,집계!$B:$AD,MATCH(E$1,집계!$2:$2,0)-1,FALSE),"")</f>
        <v>동남아 대상 K-뷰티 샘플 큐레이션 서비스 '서울 파우치'</v>
      </c>
      <c r="F102" s="31">
        <f>IFERROR(VLOOKUP($A102,대상!$B:$AD,MATCH(F$1,대상!$1:$1,0)-1,FALSE),"")</f>
        <v>0</v>
      </c>
      <c r="G102" s="3">
        <f>IFERROR(VLOOKUP($A102,집계!$B:$AD,MATCH(G$1,집계!$2:$2,0)-1,FALSE),"")</f>
        <v>5</v>
      </c>
      <c r="H102" s="3">
        <f>IFERROR(VLOOKUP($A102,집계!$B:$AD,MATCH(H$1,집계!$2:$2,0)-1,FALSE),"")</f>
        <v>83</v>
      </c>
      <c r="I102" s="3">
        <f>IFERROR(VLOOKUP($A102,집계!$B:$AD,MATCH(I$1,집계!$2:$2,0)-1,FALSE),"")</f>
        <v>80</v>
      </c>
      <c r="J102" s="3">
        <f>IFERROR(VLOOKUP($A102,집계!$B:$AD,MATCH(J$1,집계!$2:$2,0)-1,FALSE),"")</f>
        <v>79</v>
      </c>
      <c r="K102" s="3">
        <f>IFERROR(VLOOKUP($A102,집계!$B:$AD,MATCH(K$1,집계!$2:$2,0)-1,FALSE),"")</f>
        <v>78</v>
      </c>
      <c r="L102" s="3">
        <f>IFERROR(VLOOKUP($A102,집계!$B:$AD,MATCH(L$1,집계!$2:$2,0)-1,FALSE),"")</f>
        <v>78</v>
      </c>
      <c r="M102" s="16">
        <f>IFERROR(VLOOKUP($A102,집계!$B:$AD,MATCH(M$1,집계!$2:$2,0)-1,FALSE),"")</f>
        <v>79</v>
      </c>
      <c r="N102" s="16">
        <f>IFERROR(VLOOKUP($A102,집계!$B:$AD,MATCH(N$1,집계!$2:$2,0)-1,FALSE),"")</f>
        <v>0</v>
      </c>
      <c r="O102" s="16">
        <f>IFERROR(VLOOKUP($A102,집계!$B:$AD,MATCH(O$1,집계!$2:$2,0)-1,FALSE),"")</f>
        <v>79</v>
      </c>
      <c r="P102" s="31" t="str">
        <f>IFERROR(VLOOKUP($A102,집계!$B:$AD,MATCH(P$1,집계!$2:$2,0)-1,FALSE),"")</f>
        <v/>
      </c>
    </row>
    <row r="103" spans="1:16" ht="17.100000000000001" customHeight="1" x14ac:dyDescent="0.35">
      <c r="A103" s="2">
        <v>20428771</v>
      </c>
      <c r="B103" s="4">
        <f>IFERROR(VLOOKUP($A103,집계!$B:$AD,MATCH(B$1,집계!$2:$2,0)-1,FALSE),"")</f>
        <v>16</v>
      </c>
      <c r="C103" s="4" t="str">
        <f>IFERROR(VLOOKUP($A103,집계!$B:$AD,MATCH(C$1,집계!$2:$2,0)-1,FALSE),"")</f>
        <v>남인정</v>
      </c>
      <c r="D103" s="4">
        <f>IFERROR(VLOOKUP($A103,집계!$B:$AD,MATCH(D$1,집계!$2:$2,0)-1,FALSE),"")</f>
        <v>20428771</v>
      </c>
      <c r="E103" s="4" t="str">
        <f>IFERROR(VLOOKUP($A103,집계!$B:$AD,MATCH(E$1,집계!$2:$2,0)-1,FALSE),"")</f>
        <v>광고 전략 도출 sLLM 기반 광고 콘텐츠 제작 AI 크리에이터 매칭 플랫폼</v>
      </c>
      <c r="F103" s="31">
        <f>IFERROR(VLOOKUP($A103,대상!$B:$AD,MATCH(F$1,대상!$1:$1,0)-1,FALSE),"")</f>
        <v>0</v>
      </c>
      <c r="G103" s="3">
        <f>IFERROR(VLOOKUP($A103,집계!$B:$AD,MATCH(G$1,집계!$2:$2,0)-1,FALSE),"")</f>
        <v>5</v>
      </c>
      <c r="H103" s="3">
        <f>IFERROR(VLOOKUP($A103,집계!$B:$AD,MATCH(H$1,집계!$2:$2,0)-1,FALSE),"")</f>
        <v>84</v>
      </c>
      <c r="I103" s="3">
        <f>IFERROR(VLOOKUP($A103,집계!$B:$AD,MATCH(I$1,집계!$2:$2,0)-1,FALSE),"")</f>
        <v>83</v>
      </c>
      <c r="J103" s="3">
        <f>IFERROR(VLOOKUP($A103,집계!$B:$AD,MATCH(J$1,집계!$2:$2,0)-1,FALSE),"")</f>
        <v>88</v>
      </c>
      <c r="K103" s="3">
        <f>IFERROR(VLOOKUP($A103,집계!$B:$AD,MATCH(K$1,집계!$2:$2,0)-1,FALSE),"")</f>
        <v>82</v>
      </c>
      <c r="L103" s="3">
        <f>IFERROR(VLOOKUP($A103,집계!$B:$AD,MATCH(L$1,집계!$2:$2,0)-1,FALSE),"")</f>
        <v>82</v>
      </c>
      <c r="M103" s="16">
        <f>IFERROR(VLOOKUP($A103,집계!$B:$AD,MATCH(M$1,집계!$2:$2,0)-1,FALSE),"")</f>
        <v>83</v>
      </c>
      <c r="N103" s="16">
        <f>IFERROR(VLOOKUP($A103,집계!$B:$AD,MATCH(N$1,집계!$2:$2,0)-1,FALSE),"")</f>
        <v>0</v>
      </c>
      <c r="O103" s="16">
        <f>IFERROR(VLOOKUP($A103,집계!$B:$AD,MATCH(O$1,집계!$2:$2,0)-1,FALSE),"")</f>
        <v>83</v>
      </c>
      <c r="P103" s="31" t="str">
        <f>IFERROR(VLOOKUP($A103,집계!$B:$AD,MATCH(P$1,집계!$2:$2,0)-1,FALSE),"")</f>
        <v/>
      </c>
    </row>
    <row r="104" spans="1:16" ht="17.100000000000001" customHeight="1" x14ac:dyDescent="0.35">
      <c r="A104" s="2">
        <v>20426175</v>
      </c>
      <c r="B104" s="4">
        <f>IFERROR(VLOOKUP($A104,집계!$B:$AD,MATCH(B$1,집계!$2:$2,0)-1,FALSE),"")</f>
        <v>92</v>
      </c>
      <c r="C104" s="4" t="str">
        <f>IFERROR(VLOOKUP($A104,집계!$B:$AD,MATCH(C$1,집계!$2:$2,0)-1,FALSE),"")</f>
        <v>안동민</v>
      </c>
      <c r="D104" s="4">
        <f>IFERROR(VLOOKUP($A104,집계!$B:$AD,MATCH(D$1,집계!$2:$2,0)-1,FALSE),"")</f>
        <v>20426175</v>
      </c>
      <c r="E104" s="4" t="str">
        <f>IFERROR(VLOOKUP($A104,집계!$B:$AD,MATCH(E$1,집계!$2:$2,0)-1,FALSE),"")</f>
        <v>창업아이템명 AI 비전 기반 무인 운영 공간 청소·운영 통합 관리 서비스(Linky)</v>
      </c>
      <c r="F104" s="31">
        <f>IFERROR(VLOOKUP($A104,대상!$B:$AD,MATCH(F$1,대상!$1:$1,0)-1,FALSE),"")</f>
        <v>0</v>
      </c>
      <c r="G104" s="3">
        <f>IFERROR(VLOOKUP($A104,집계!$B:$AD,MATCH(G$1,집계!$2:$2,0)-1,FALSE),"")</f>
        <v>5</v>
      </c>
      <c r="H104" s="3">
        <f>IFERROR(VLOOKUP($A104,집계!$B:$AD,MATCH(H$1,집계!$2:$2,0)-1,FALSE),"")</f>
        <v>66</v>
      </c>
      <c r="I104" s="3">
        <f>IFERROR(VLOOKUP($A104,집계!$B:$AD,MATCH(I$1,집계!$2:$2,0)-1,FALSE),"")</f>
        <v>76</v>
      </c>
      <c r="J104" s="3">
        <f>IFERROR(VLOOKUP($A104,집계!$B:$AD,MATCH(J$1,집계!$2:$2,0)-1,FALSE),"")</f>
        <v>77</v>
      </c>
      <c r="K104" s="3">
        <f>IFERROR(VLOOKUP($A104,집계!$B:$AD,MATCH(K$1,집계!$2:$2,0)-1,FALSE),"")</f>
        <v>79</v>
      </c>
      <c r="L104" s="3">
        <f>IFERROR(VLOOKUP($A104,집계!$B:$AD,MATCH(L$1,집계!$2:$2,0)-1,FALSE),"")</f>
        <v>74</v>
      </c>
      <c r="M104" s="16">
        <f>IFERROR(VLOOKUP($A104,집계!$B:$AD,MATCH(M$1,집계!$2:$2,0)-1,FALSE),"")</f>
        <v>75.666666666666671</v>
      </c>
      <c r="N104" s="16">
        <f>IFERROR(VLOOKUP($A104,집계!$B:$AD,MATCH(N$1,집계!$2:$2,0)-1,FALSE),"")</f>
        <v>0</v>
      </c>
      <c r="O104" s="16">
        <f>IFERROR(VLOOKUP($A104,집계!$B:$AD,MATCH(O$1,집계!$2:$2,0)-1,FALSE),"")</f>
        <v>75.666666666666671</v>
      </c>
      <c r="P104" s="31" t="str">
        <f>IFERROR(VLOOKUP($A104,집계!$B:$AD,MATCH(P$1,집계!$2:$2,0)-1,FALSE),"")</f>
        <v/>
      </c>
    </row>
    <row r="105" spans="1:16" ht="17.100000000000001" customHeight="1" x14ac:dyDescent="0.35">
      <c r="A105" s="2">
        <v>20429021</v>
      </c>
      <c r="B105" s="4">
        <f>IFERROR(VLOOKUP($A105,집계!$B:$AD,MATCH(B$1,집계!$2:$2,0)-1,FALSE),"")</f>
        <v>114</v>
      </c>
      <c r="C105" s="4" t="str">
        <f>IFERROR(VLOOKUP($A105,집계!$B:$AD,MATCH(C$1,집계!$2:$2,0)-1,FALSE),"")</f>
        <v>김민철</v>
      </c>
      <c r="D105" s="4">
        <f>IFERROR(VLOOKUP($A105,집계!$B:$AD,MATCH(D$1,집계!$2:$2,0)-1,FALSE),"")</f>
        <v>20429021</v>
      </c>
      <c r="E105" s="4" t="str">
        <f>IFERROR(VLOOKUP($A105,집계!$B:$AD,MATCH(E$1,집계!$2:$2,0)-1,FALSE),"")</f>
        <v>기업 분석데이터를 바탕으로 분석형 AI 및 LLM이 적용된 B2B기업 중개플랫폼</v>
      </c>
      <c r="F105" s="31">
        <f>IFERROR(VLOOKUP($A105,대상!$B:$AD,MATCH(F$1,대상!$1:$1,0)-1,FALSE),"")</f>
        <v>0</v>
      </c>
      <c r="G105" s="3">
        <f>IFERROR(VLOOKUP($A105,집계!$B:$AD,MATCH(G$1,집계!$2:$2,0)-1,FALSE),"")</f>
        <v>5</v>
      </c>
      <c r="H105" s="3">
        <f>IFERROR(VLOOKUP($A105,집계!$B:$AD,MATCH(H$1,집계!$2:$2,0)-1,FALSE),"")</f>
        <v>65</v>
      </c>
      <c r="I105" s="3">
        <f>IFERROR(VLOOKUP($A105,집계!$B:$AD,MATCH(I$1,집계!$2:$2,0)-1,FALSE),"")</f>
        <v>74</v>
      </c>
      <c r="J105" s="3">
        <f>IFERROR(VLOOKUP($A105,집계!$B:$AD,MATCH(J$1,집계!$2:$2,0)-1,FALSE),"")</f>
        <v>78</v>
      </c>
      <c r="K105" s="3">
        <f>IFERROR(VLOOKUP($A105,집계!$B:$AD,MATCH(K$1,집계!$2:$2,0)-1,FALSE),"")</f>
        <v>79</v>
      </c>
      <c r="L105" s="3">
        <f>IFERROR(VLOOKUP($A105,집계!$B:$AD,MATCH(L$1,집계!$2:$2,0)-1,FALSE),"")</f>
        <v>71</v>
      </c>
      <c r="M105" s="16">
        <f>IFERROR(VLOOKUP($A105,집계!$B:$AD,MATCH(M$1,집계!$2:$2,0)-1,FALSE),"")</f>
        <v>74.333333333333329</v>
      </c>
      <c r="N105" s="16">
        <f>IFERROR(VLOOKUP($A105,집계!$B:$AD,MATCH(N$1,집계!$2:$2,0)-1,FALSE),"")</f>
        <v>0</v>
      </c>
      <c r="O105" s="16">
        <f>IFERROR(VLOOKUP($A105,집계!$B:$AD,MATCH(O$1,집계!$2:$2,0)-1,FALSE),"")</f>
        <v>74.333333333333329</v>
      </c>
      <c r="P105" s="31" t="str">
        <f>IFERROR(VLOOKUP($A105,집계!$B:$AD,MATCH(P$1,집계!$2:$2,0)-1,FALSE),"")</f>
        <v/>
      </c>
    </row>
    <row r="106" spans="1:16" ht="17.100000000000001" customHeight="1" x14ac:dyDescent="0.35">
      <c r="A106" s="2">
        <v>20431170</v>
      </c>
      <c r="B106" s="4">
        <f>IFERROR(VLOOKUP($A106,집계!$B:$AD,MATCH(B$1,집계!$2:$2,0)-1,FALSE),"")</f>
        <v>54</v>
      </c>
      <c r="C106" s="4" t="str">
        <f>IFERROR(VLOOKUP($A106,집계!$B:$AD,MATCH(C$1,집계!$2:$2,0)-1,FALSE),"")</f>
        <v>오병일</v>
      </c>
      <c r="D106" s="4">
        <f>IFERROR(VLOOKUP($A106,집계!$B:$AD,MATCH(D$1,집계!$2:$2,0)-1,FALSE),"")</f>
        <v>20431170</v>
      </c>
      <c r="E106" s="4" t="str">
        <f>IFERROR(VLOOKUP($A106,집계!$B:$AD,MATCH(E$1,집계!$2:$2,0)-1,FALSE),"")</f>
        <v>비정형 객체 인식 및 스푸핑 방지 Vision AI 기술이 적용된 굿즈 정품 인증 연계 AR 콘텐츠 제공용 화이트라벨 B2B 소프트웨어 솔루션</v>
      </c>
      <c r="F106" s="31">
        <f>IFERROR(VLOOKUP($A106,대상!$B:$AD,MATCH(F$1,대상!$1:$1,0)-1,FALSE),"")</f>
        <v>0</v>
      </c>
      <c r="G106" s="3">
        <f>IFERROR(VLOOKUP($A106,집계!$B:$AD,MATCH(G$1,집계!$2:$2,0)-1,FALSE),"")</f>
        <v>5</v>
      </c>
      <c r="H106" s="3">
        <f>IFERROR(VLOOKUP($A106,집계!$B:$AD,MATCH(H$1,집계!$2:$2,0)-1,FALSE),"")</f>
        <v>81</v>
      </c>
      <c r="I106" s="3">
        <f>IFERROR(VLOOKUP($A106,집계!$B:$AD,MATCH(I$1,집계!$2:$2,0)-1,FALSE),"")</f>
        <v>70</v>
      </c>
      <c r="J106" s="3">
        <f>IFERROR(VLOOKUP($A106,집계!$B:$AD,MATCH(J$1,집계!$2:$2,0)-1,FALSE),"")</f>
        <v>80</v>
      </c>
      <c r="K106" s="3">
        <f>IFERROR(VLOOKUP($A106,집계!$B:$AD,MATCH(K$1,집계!$2:$2,0)-1,FALSE),"")</f>
        <v>85</v>
      </c>
      <c r="L106" s="3">
        <f>IFERROR(VLOOKUP($A106,집계!$B:$AD,MATCH(L$1,집계!$2:$2,0)-1,FALSE),"")</f>
        <v>75</v>
      </c>
      <c r="M106" s="16">
        <f>IFERROR(VLOOKUP($A106,집계!$B:$AD,MATCH(M$1,집계!$2:$2,0)-1,FALSE),"")</f>
        <v>78.666666666666671</v>
      </c>
      <c r="N106" s="16">
        <f>IFERROR(VLOOKUP($A106,집계!$B:$AD,MATCH(N$1,집계!$2:$2,0)-1,FALSE),"")</f>
        <v>0</v>
      </c>
      <c r="O106" s="16">
        <f>IFERROR(VLOOKUP($A106,집계!$B:$AD,MATCH(O$1,집계!$2:$2,0)-1,FALSE),"")</f>
        <v>78.666666666666671</v>
      </c>
      <c r="P106" s="31" t="str">
        <f>IFERROR(VLOOKUP($A106,집계!$B:$AD,MATCH(P$1,집계!$2:$2,0)-1,FALSE),"")</f>
        <v/>
      </c>
    </row>
    <row r="107" spans="1:16" ht="17.100000000000001" customHeight="1" x14ac:dyDescent="0.35">
      <c r="A107" s="2">
        <v>20427333</v>
      </c>
      <c r="B107" s="4">
        <f>IFERROR(VLOOKUP($A107,집계!$B:$AD,MATCH(B$1,집계!$2:$2,0)-1,FALSE),"")</f>
        <v>49</v>
      </c>
      <c r="C107" s="4" t="str">
        <f>IFERROR(VLOOKUP($A107,집계!$B:$AD,MATCH(C$1,집계!$2:$2,0)-1,FALSE),"")</f>
        <v>이승재</v>
      </c>
      <c r="D107" s="4">
        <f>IFERROR(VLOOKUP($A107,집계!$B:$AD,MATCH(D$1,집계!$2:$2,0)-1,FALSE),"")</f>
        <v>20427333</v>
      </c>
      <c r="E107" s="4" t="str">
        <f>IFERROR(VLOOKUP($A107,집계!$B:$AD,MATCH(E$1,집계!$2:$2,0)-1,FALSE),"")</f>
        <v xml:space="preserve">『다이노(DYNO)』 - AI 에이전트 오케스트레이션 기술이 적용된 다중 영상 AI 모델 기반 영상 제작 자동화 플랫폼 </v>
      </c>
      <c r="F107" s="31">
        <f>IFERROR(VLOOKUP($A107,대상!$B:$AD,MATCH(F$1,대상!$1:$1,0)-1,FALSE),"")</f>
        <v>0</v>
      </c>
      <c r="G107" s="3">
        <f>IFERROR(VLOOKUP($A107,집계!$B:$AD,MATCH(G$1,집계!$2:$2,0)-1,FALSE),"")</f>
        <v>5</v>
      </c>
      <c r="H107" s="3">
        <f>IFERROR(VLOOKUP($A107,집계!$B:$AD,MATCH(H$1,집계!$2:$2,0)-1,FALSE),"")</f>
        <v>73</v>
      </c>
      <c r="I107" s="3">
        <f>IFERROR(VLOOKUP($A107,집계!$B:$AD,MATCH(I$1,집계!$2:$2,0)-1,FALSE),"")</f>
        <v>70</v>
      </c>
      <c r="J107" s="3">
        <f>IFERROR(VLOOKUP($A107,집계!$B:$AD,MATCH(J$1,집계!$2:$2,0)-1,FALSE),"")</f>
        <v>85</v>
      </c>
      <c r="K107" s="3">
        <f>IFERROR(VLOOKUP($A107,집계!$B:$AD,MATCH(K$1,집계!$2:$2,0)-1,FALSE),"")</f>
        <v>87</v>
      </c>
      <c r="L107" s="3">
        <f>IFERROR(VLOOKUP($A107,집계!$B:$AD,MATCH(L$1,집계!$2:$2,0)-1,FALSE),"")</f>
        <v>79</v>
      </c>
      <c r="M107" s="16">
        <f>IFERROR(VLOOKUP($A107,집계!$B:$AD,MATCH(M$1,집계!$2:$2,0)-1,FALSE),"")</f>
        <v>79</v>
      </c>
      <c r="N107" s="16">
        <f>IFERROR(VLOOKUP($A107,집계!$B:$AD,MATCH(N$1,집계!$2:$2,0)-1,FALSE),"")</f>
        <v>0</v>
      </c>
      <c r="O107" s="16">
        <f>IFERROR(VLOOKUP($A107,집계!$B:$AD,MATCH(O$1,집계!$2:$2,0)-1,FALSE),"")</f>
        <v>79</v>
      </c>
      <c r="P107" s="31" t="str">
        <f>IFERROR(VLOOKUP($A107,집계!$B:$AD,MATCH(P$1,집계!$2:$2,0)-1,FALSE),"")</f>
        <v/>
      </c>
    </row>
    <row r="108" spans="1:16" ht="17.100000000000001" customHeight="1" x14ac:dyDescent="0.35">
      <c r="A108" s="2">
        <v>20420202</v>
      </c>
      <c r="B108" s="4">
        <f>IFERROR(VLOOKUP($A108,집계!$B:$AD,MATCH(B$1,집계!$2:$2,0)-1,FALSE),"")</f>
        <v>43</v>
      </c>
      <c r="C108" s="4" t="str">
        <f>IFERROR(VLOOKUP($A108,집계!$B:$AD,MATCH(C$1,집계!$2:$2,0)-1,FALSE),"")</f>
        <v>윤가영</v>
      </c>
      <c r="D108" s="4">
        <f>IFERROR(VLOOKUP($A108,집계!$B:$AD,MATCH(D$1,집계!$2:$2,0)-1,FALSE),"")</f>
        <v>20420202</v>
      </c>
      <c r="E108" s="4" t="str">
        <f>IFERROR(VLOOKUP($A108,집계!$B:$AD,MATCH(E$1,집계!$2:$2,0)-1,FALSE),"")</f>
        <v>산재바로</v>
      </c>
      <c r="F108" s="31">
        <f>IFERROR(VLOOKUP($A108,대상!$B:$AD,MATCH(F$1,대상!$1:$1,0)-1,FALSE),"")</f>
        <v>0</v>
      </c>
      <c r="G108" s="3">
        <f>IFERROR(VLOOKUP($A108,집계!$B:$AD,MATCH(G$1,집계!$2:$2,0)-1,FALSE),"")</f>
        <v>5</v>
      </c>
      <c r="H108" s="3">
        <f>IFERROR(VLOOKUP($A108,집계!$B:$AD,MATCH(H$1,집계!$2:$2,0)-1,FALSE),"")</f>
        <v>73</v>
      </c>
      <c r="I108" s="3">
        <f>IFERROR(VLOOKUP($A108,집계!$B:$AD,MATCH(I$1,집계!$2:$2,0)-1,FALSE),"")</f>
        <v>78</v>
      </c>
      <c r="J108" s="3">
        <f>IFERROR(VLOOKUP($A108,집계!$B:$AD,MATCH(J$1,집계!$2:$2,0)-1,FALSE),"")</f>
        <v>81</v>
      </c>
      <c r="K108" s="3">
        <f>IFERROR(VLOOKUP($A108,집계!$B:$AD,MATCH(K$1,집계!$2:$2,0)-1,FALSE),"")</f>
        <v>88</v>
      </c>
      <c r="L108" s="3">
        <f>IFERROR(VLOOKUP($A108,집계!$B:$AD,MATCH(L$1,집계!$2:$2,0)-1,FALSE),"")</f>
        <v>80</v>
      </c>
      <c r="M108" s="16">
        <f>IFERROR(VLOOKUP($A108,집계!$B:$AD,MATCH(M$1,집계!$2:$2,0)-1,FALSE),"")</f>
        <v>79.666666666666671</v>
      </c>
      <c r="N108" s="16">
        <f>IFERROR(VLOOKUP($A108,집계!$B:$AD,MATCH(N$1,집계!$2:$2,0)-1,FALSE),"")</f>
        <v>0</v>
      </c>
      <c r="O108" s="16">
        <f>IFERROR(VLOOKUP($A108,집계!$B:$AD,MATCH(O$1,집계!$2:$2,0)-1,FALSE),"")</f>
        <v>79.666666666666671</v>
      </c>
      <c r="P108" s="31" t="str">
        <f>IFERROR(VLOOKUP($A108,집계!$B:$AD,MATCH(P$1,집계!$2:$2,0)-1,FALSE),"")</f>
        <v/>
      </c>
    </row>
    <row r="109" spans="1:16" ht="17.100000000000001" customHeight="1" x14ac:dyDescent="0.35">
      <c r="A109" s="2">
        <v>20418560</v>
      </c>
      <c r="B109" s="4">
        <f>IFERROR(VLOOKUP($A109,집계!$B:$AD,MATCH(B$1,집계!$2:$2,0)-1,FALSE),"")</f>
        <v>15</v>
      </c>
      <c r="C109" s="4" t="str">
        <f>IFERROR(VLOOKUP($A109,집계!$B:$AD,MATCH(C$1,집계!$2:$2,0)-1,FALSE),"")</f>
        <v>조진희</v>
      </c>
      <c r="D109" s="4">
        <f>IFERROR(VLOOKUP($A109,집계!$B:$AD,MATCH(D$1,집계!$2:$2,0)-1,FALSE),"")</f>
        <v>20418560</v>
      </c>
      <c r="E109" s="4" t="str">
        <f>IFERROR(VLOOKUP($A109,집계!$B:$AD,MATCH(E$1,집계!$2:$2,0)-1,FALSE),"")</f>
        <v>AI 도슨트 기반 글로벌 K-전통공예 뉴리티지(New+Heritage)  O2O 큐레이션 플랫폼 아울(A.OULL)</v>
      </c>
      <c r="F109" s="31">
        <f>IFERROR(VLOOKUP($A109,대상!$B:$AD,MATCH(F$1,대상!$1:$1,0)-1,FALSE),"")</f>
        <v>0</v>
      </c>
      <c r="G109" s="3">
        <f>IFERROR(VLOOKUP($A109,집계!$B:$AD,MATCH(G$1,집계!$2:$2,0)-1,FALSE),"")</f>
        <v>5</v>
      </c>
      <c r="H109" s="3">
        <f>IFERROR(VLOOKUP($A109,집계!$B:$AD,MATCH(H$1,집계!$2:$2,0)-1,FALSE),"")</f>
        <v>67</v>
      </c>
      <c r="I109" s="3">
        <f>IFERROR(VLOOKUP($A109,집계!$B:$AD,MATCH(I$1,집계!$2:$2,0)-1,FALSE),"")</f>
        <v>85</v>
      </c>
      <c r="J109" s="3">
        <f>IFERROR(VLOOKUP($A109,집계!$B:$AD,MATCH(J$1,집계!$2:$2,0)-1,FALSE),"")</f>
        <v>89</v>
      </c>
      <c r="K109" s="3">
        <f>IFERROR(VLOOKUP($A109,집계!$B:$AD,MATCH(K$1,집계!$2:$2,0)-1,FALSE),"")</f>
        <v>77</v>
      </c>
      <c r="L109" s="3">
        <f>IFERROR(VLOOKUP($A109,집계!$B:$AD,MATCH(L$1,집계!$2:$2,0)-1,FALSE),"")</f>
        <v>93</v>
      </c>
      <c r="M109" s="16">
        <f>IFERROR(VLOOKUP($A109,집계!$B:$AD,MATCH(M$1,집계!$2:$2,0)-1,FALSE),"")</f>
        <v>83.666666666666671</v>
      </c>
      <c r="N109" s="16">
        <f>IFERROR(VLOOKUP($A109,집계!$B:$AD,MATCH(N$1,집계!$2:$2,0)-1,FALSE),"")</f>
        <v>0</v>
      </c>
      <c r="O109" s="16">
        <f>IFERROR(VLOOKUP($A109,집계!$B:$AD,MATCH(O$1,집계!$2:$2,0)-1,FALSE),"")</f>
        <v>83.666666666666671</v>
      </c>
      <c r="P109" s="31" t="str">
        <f>IFERROR(VLOOKUP($A109,집계!$B:$AD,MATCH(P$1,집계!$2:$2,0)-1,FALSE),"")</f>
        <v/>
      </c>
    </row>
    <row r="110" spans="1:16" ht="17.100000000000001" customHeight="1" x14ac:dyDescent="0.35">
      <c r="A110" s="2">
        <v>20413204</v>
      </c>
      <c r="B110" s="4">
        <f>IFERROR(VLOOKUP($A110,집계!$B:$AD,MATCH(B$1,집계!$2:$2,0)-1,FALSE),"")</f>
        <v>20</v>
      </c>
      <c r="C110" s="4" t="str">
        <f>IFERROR(VLOOKUP($A110,집계!$B:$AD,MATCH(C$1,집계!$2:$2,0)-1,FALSE),"")</f>
        <v>황성원</v>
      </c>
      <c r="D110" s="4">
        <f>IFERROR(VLOOKUP($A110,집계!$B:$AD,MATCH(D$1,집계!$2:$2,0)-1,FALSE),"")</f>
        <v>20413204</v>
      </c>
      <c r="E110" s="4" t="str">
        <f>IFERROR(VLOOKUP($A110,집계!$B:$AD,MATCH(E$1,집계!$2:$2,0)-1,FALSE),"")</f>
        <v>화학공정 운전· 소재개발 실험 최적화를 위한 AI Copilot · Agentic AI 기술이 적용된 No-code 머신러닝 플랫폼, CEPiML</v>
      </c>
      <c r="F110" s="31">
        <f>IFERROR(VLOOKUP($A110,대상!$B:$AD,MATCH(F$1,대상!$1:$1,0)-1,FALSE),"")</f>
        <v>0</v>
      </c>
      <c r="G110" s="3">
        <f>IFERROR(VLOOKUP($A110,집계!$B:$AD,MATCH(G$1,집계!$2:$2,0)-1,FALSE),"")</f>
        <v>5</v>
      </c>
      <c r="H110" s="3">
        <f>IFERROR(VLOOKUP($A110,집계!$B:$AD,MATCH(H$1,집계!$2:$2,0)-1,FALSE),"")</f>
        <v>80</v>
      </c>
      <c r="I110" s="3">
        <f>IFERROR(VLOOKUP($A110,집계!$B:$AD,MATCH(I$1,집계!$2:$2,0)-1,FALSE),"")</f>
        <v>82</v>
      </c>
      <c r="J110" s="3">
        <f>IFERROR(VLOOKUP($A110,집계!$B:$AD,MATCH(J$1,집계!$2:$2,0)-1,FALSE),"")</f>
        <v>85</v>
      </c>
      <c r="K110" s="3">
        <f>IFERROR(VLOOKUP($A110,집계!$B:$AD,MATCH(K$1,집계!$2:$2,0)-1,FALSE),"")</f>
        <v>81</v>
      </c>
      <c r="L110" s="3">
        <f>IFERROR(VLOOKUP($A110,집계!$B:$AD,MATCH(L$1,집계!$2:$2,0)-1,FALSE),"")</f>
        <v>86</v>
      </c>
      <c r="M110" s="16">
        <f>IFERROR(VLOOKUP($A110,집계!$B:$AD,MATCH(M$1,집계!$2:$2,0)-1,FALSE),"")</f>
        <v>82.666666666666671</v>
      </c>
      <c r="N110" s="16">
        <f>IFERROR(VLOOKUP($A110,집계!$B:$AD,MATCH(N$1,집계!$2:$2,0)-1,FALSE),"")</f>
        <v>0</v>
      </c>
      <c r="O110" s="16">
        <f>IFERROR(VLOOKUP($A110,집계!$B:$AD,MATCH(O$1,집계!$2:$2,0)-1,FALSE),"")</f>
        <v>82.666666666666671</v>
      </c>
      <c r="P110" s="31" t="str">
        <f>IFERROR(VLOOKUP($A110,집계!$B:$AD,MATCH(P$1,집계!$2:$2,0)-1,FALSE),"")</f>
        <v/>
      </c>
    </row>
    <row r="111" spans="1:16" ht="17.100000000000001" customHeight="1" x14ac:dyDescent="0.35">
      <c r="A111" s="2">
        <v>20401622</v>
      </c>
      <c r="B111" s="4">
        <f>IFERROR(VLOOKUP($A111,집계!$B:$AD,MATCH(B$1,집계!$2:$2,0)-1,FALSE),"")</f>
        <v>28</v>
      </c>
      <c r="C111" s="4" t="str">
        <f>IFERROR(VLOOKUP($A111,집계!$B:$AD,MATCH(C$1,집계!$2:$2,0)-1,FALSE),"")</f>
        <v>윤동주</v>
      </c>
      <c r="D111" s="4">
        <f>IFERROR(VLOOKUP($A111,집계!$B:$AD,MATCH(D$1,집계!$2:$2,0)-1,FALSE),"")</f>
        <v>20401622</v>
      </c>
      <c r="E111" s="4" t="str">
        <f>IFERROR(VLOOKUP($A111,집계!$B:$AD,MATCH(E$1,집계!$2:$2,0)-1,FALSE),"")</f>
        <v>공간·소비 빅데이터 기반 외식업 점포개발 시뮬레이션 생성형 AI엔진 '슈바툴'</v>
      </c>
      <c r="F111" s="31">
        <f>IFERROR(VLOOKUP($A111,대상!$B:$AD,MATCH(F$1,대상!$1:$1,0)-1,FALSE),"")</f>
        <v>0</v>
      </c>
      <c r="G111" s="3">
        <f>IFERROR(VLOOKUP($A111,집계!$B:$AD,MATCH(G$1,집계!$2:$2,0)-1,FALSE),"")</f>
        <v>5</v>
      </c>
      <c r="H111" s="3">
        <f>IFERROR(VLOOKUP($A111,집계!$B:$AD,MATCH(H$1,집계!$2:$2,0)-1,FALSE),"")</f>
        <v>72</v>
      </c>
      <c r="I111" s="3">
        <f>IFERROR(VLOOKUP($A111,집계!$B:$AD,MATCH(I$1,집계!$2:$2,0)-1,FALSE),"")</f>
        <v>82</v>
      </c>
      <c r="J111" s="3">
        <f>IFERROR(VLOOKUP($A111,집계!$B:$AD,MATCH(J$1,집계!$2:$2,0)-1,FALSE),"")</f>
        <v>83</v>
      </c>
      <c r="K111" s="3">
        <f>IFERROR(VLOOKUP($A111,집계!$B:$AD,MATCH(K$1,집계!$2:$2,0)-1,FALSE),"")</f>
        <v>84</v>
      </c>
      <c r="L111" s="3">
        <f>IFERROR(VLOOKUP($A111,집계!$B:$AD,MATCH(L$1,집계!$2:$2,0)-1,FALSE),"")</f>
        <v>80</v>
      </c>
      <c r="M111" s="16">
        <f>IFERROR(VLOOKUP($A111,집계!$B:$AD,MATCH(M$1,집계!$2:$2,0)-1,FALSE),"")</f>
        <v>81.666666666666671</v>
      </c>
      <c r="N111" s="16">
        <f>IFERROR(VLOOKUP($A111,집계!$B:$AD,MATCH(N$1,집계!$2:$2,0)-1,FALSE),"")</f>
        <v>0</v>
      </c>
      <c r="O111" s="16">
        <f>IFERROR(VLOOKUP($A111,집계!$B:$AD,MATCH(O$1,집계!$2:$2,0)-1,FALSE),"")</f>
        <v>81.666666666666671</v>
      </c>
      <c r="P111" s="31" t="str">
        <f>IFERROR(VLOOKUP($A111,집계!$B:$AD,MATCH(P$1,집계!$2:$2,0)-1,FALSE),"")</f>
        <v/>
      </c>
    </row>
    <row r="112" spans="1:16" ht="17.100000000000001" customHeight="1" x14ac:dyDescent="0.35">
      <c r="A112" s="2">
        <v>20429013</v>
      </c>
      <c r="B112" s="4">
        <f>IFERROR(VLOOKUP($A112,집계!$B:$AD,MATCH(B$1,집계!$2:$2,0)-1,FALSE),"")</f>
        <v>16</v>
      </c>
      <c r="C112" s="4" t="str">
        <f>IFERROR(VLOOKUP($A112,집계!$B:$AD,MATCH(C$1,집계!$2:$2,0)-1,FALSE),"")</f>
        <v>배민경</v>
      </c>
      <c r="D112" s="4">
        <f>IFERROR(VLOOKUP($A112,집계!$B:$AD,MATCH(D$1,집계!$2:$2,0)-1,FALSE),"")</f>
        <v>20429013</v>
      </c>
      <c r="E112" s="4" t="str">
        <f>IFERROR(VLOOKUP($A112,집계!$B:$AD,MATCH(E$1,집계!$2:$2,0)-1,FALSE),"")</f>
        <v>행동 데이터 기반 AI 아동 적성 탐색 플랫폼 : 키저스 AI 적성 탐색 애착인형</v>
      </c>
      <c r="F112" s="31">
        <f>IFERROR(VLOOKUP($A112,대상!$B:$AD,MATCH(F$1,대상!$1:$1,0)-1,FALSE),"")</f>
        <v>0</v>
      </c>
      <c r="G112" s="3">
        <f>IFERROR(VLOOKUP($A112,집계!$B:$AD,MATCH(G$1,집계!$2:$2,0)-1,FALSE),"")</f>
        <v>5</v>
      </c>
      <c r="H112" s="3">
        <f>IFERROR(VLOOKUP($A112,집계!$B:$AD,MATCH(H$1,집계!$2:$2,0)-1,FALSE),"")</f>
        <v>82</v>
      </c>
      <c r="I112" s="3">
        <f>IFERROR(VLOOKUP($A112,집계!$B:$AD,MATCH(I$1,집계!$2:$2,0)-1,FALSE),"")</f>
        <v>76</v>
      </c>
      <c r="J112" s="3">
        <f>IFERROR(VLOOKUP($A112,집계!$B:$AD,MATCH(J$1,집계!$2:$2,0)-1,FALSE),"")</f>
        <v>85</v>
      </c>
      <c r="K112" s="3">
        <f>IFERROR(VLOOKUP($A112,집계!$B:$AD,MATCH(K$1,집계!$2:$2,0)-1,FALSE),"")</f>
        <v>89</v>
      </c>
      <c r="L112" s="3">
        <f>IFERROR(VLOOKUP($A112,집계!$B:$AD,MATCH(L$1,집계!$2:$2,0)-1,FALSE),"")</f>
        <v>82</v>
      </c>
      <c r="M112" s="16">
        <f>IFERROR(VLOOKUP($A112,집계!$B:$AD,MATCH(M$1,집계!$2:$2,0)-1,FALSE),"")</f>
        <v>83</v>
      </c>
      <c r="N112" s="16">
        <f>IFERROR(VLOOKUP($A112,집계!$B:$AD,MATCH(N$1,집계!$2:$2,0)-1,FALSE),"")</f>
        <v>0</v>
      </c>
      <c r="O112" s="16">
        <f>IFERROR(VLOOKUP($A112,집계!$B:$AD,MATCH(O$1,집계!$2:$2,0)-1,FALSE),"")</f>
        <v>83</v>
      </c>
      <c r="P112" s="31" t="str">
        <f>IFERROR(VLOOKUP($A112,집계!$B:$AD,MATCH(P$1,집계!$2:$2,0)-1,FALSE),"")</f>
        <v/>
      </c>
    </row>
    <row r="113" spans="1:32" ht="17.100000000000001" customHeight="1" x14ac:dyDescent="0.35">
      <c r="A113" s="2">
        <v>20425943</v>
      </c>
      <c r="B113" s="4">
        <f>IFERROR(VLOOKUP($A113,집계!$B:$AD,MATCH(B$1,집계!$2:$2,0)-1,FALSE),"")</f>
        <v>8</v>
      </c>
      <c r="C113" s="4" t="str">
        <f>IFERROR(VLOOKUP($A113,집계!$B:$AD,MATCH(C$1,집계!$2:$2,0)-1,FALSE),"")</f>
        <v>김태우</v>
      </c>
      <c r="D113" s="4">
        <f>IFERROR(VLOOKUP($A113,집계!$B:$AD,MATCH(D$1,집계!$2:$2,0)-1,FALSE),"")</f>
        <v>20425943</v>
      </c>
      <c r="E113" s="4" t="str">
        <f>IFERROR(VLOOKUP($A113,집계!$B:$AD,MATCH(E$1,집계!$2:$2,0)-1,FALSE),"")</f>
        <v>바쁜 현대인 부모를 위한 아이 식단 데이터 기반 AI 영양소 맞춤화 관리 서비스</v>
      </c>
      <c r="F113" s="31">
        <f>IFERROR(VLOOKUP($A113,대상!$B:$AD,MATCH(F$1,대상!$1:$1,0)-1,FALSE),"")</f>
        <v>0</v>
      </c>
      <c r="G113" s="3">
        <f>IFERROR(VLOOKUP($A113,집계!$B:$AD,MATCH(G$1,집계!$2:$2,0)-1,FALSE),"")</f>
        <v>5</v>
      </c>
      <c r="H113" s="3">
        <f>IFERROR(VLOOKUP($A113,집계!$B:$AD,MATCH(H$1,집계!$2:$2,0)-1,FALSE),"")</f>
        <v>90</v>
      </c>
      <c r="I113" s="3">
        <f>IFERROR(VLOOKUP($A113,집계!$B:$AD,MATCH(I$1,집계!$2:$2,0)-1,FALSE),"")</f>
        <v>92</v>
      </c>
      <c r="J113" s="3">
        <f>IFERROR(VLOOKUP($A113,집계!$B:$AD,MATCH(J$1,집계!$2:$2,0)-1,FALSE),"")</f>
        <v>92</v>
      </c>
      <c r="K113" s="3">
        <f>IFERROR(VLOOKUP($A113,집계!$B:$AD,MATCH(K$1,집계!$2:$2,0)-1,FALSE),"")</f>
        <v>90</v>
      </c>
      <c r="L113" s="3">
        <f>IFERROR(VLOOKUP($A113,집계!$B:$AD,MATCH(L$1,집계!$2:$2,0)-1,FALSE),"")</f>
        <v>80</v>
      </c>
      <c r="M113" s="16">
        <f>IFERROR(VLOOKUP($A113,집계!$B:$AD,MATCH(M$1,집계!$2:$2,0)-1,FALSE),"")</f>
        <v>90.666666666666671</v>
      </c>
      <c r="N113" s="16">
        <f>IFERROR(VLOOKUP($A113,집계!$B:$AD,MATCH(N$1,집계!$2:$2,0)-1,FALSE),"")</f>
        <v>0</v>
      </c>
      <c r="O113" s="16">
        <f>IFERROR(VLOOKUP($A113,집계!$B:$AD,MATCH(O$1,집계!$2:$2,0)-1,FALSE),"")</f>
        <v>90.666666666666671</v>
      </c>
      <c r="P113" s="31" t="str">
        <f>IFERROR(VLOOKUP($A113,집계!$B:$AD,MATCH(P$1,집계!$2:$2,0)-1,FALSE),"")</f>
        <v/>
      </c>
    </row>
    <row r="114" spans="1:32" ht="17.100000000000001" customHeight="1" x14ac:dyDescent="0.35">
      <c r="A114" s="2">
        <v>20432573</v>
      </c>
      <c r="B114" s="4">
        <f>IFERROR(VLOOKUP($A114,집계!$B:$AD,MATCH(B$1,집계!$2:$2,0)-1,FALSE),"")</f>
        <v>92</v>
      </c>
      <c r="C114" s="4" t="str">
        <f>IFERROR(VLOOKUP($A114,집계!$B:$AD,MATCH(C$1,집계!$2:$2,0)-1,FALSE),"")</f>
        <v>주현균</v>
      </c>
      <c r="D114" s="4">
        <f>IFERROR(VLOOKUP($A114,집계!$B:$AD,MATCH(D$1,집계!$2:$2,0)-1,FALSE),"")</f>
        <v>20432573</v>
      </c>
      <c r="E114" s="4" t="str">
        <f>IFERROR(VLOOKUP($A114,집계!$B:$AD,MATCH(E$1,집계!$2:$2,0)-1,FALSE),"")</f>
        <v>AI 기반 BIM 납품 검수, 문서 작성 자동화 솔루션</v>
      </c>
      <c r="F114" s="31">
        <f>IFERROR(VLOOKUP($A114,대상!$B:$AD,MATCH(F$1,대상!$1:$1,0)-1,FALSE),"")</f>
        <v>0</v>
      </c>
      <c r="G114" s="3">
        <f>IFERROR(VLOOKUP($A114,집계!$B:$AD,MATCH(G$1,집계!$2:$2,0)-1,FALSE),"")</f>
        <v>5</v>
      </c>
      <c r="H114" s="3">
        <f>IFERROR(VLOOKUP($A114,집계!$B:$AD,MATCH(H$1,집계!$2:$2,0)-1,FALSE),"")</f>
        <v>73</v>
      </c>
      <c r="I114" s="3">
        <f>IFERROR(VLOOKUP($A114,집계!$B:$AD,MATCH(I$1,집계!$2:$2,0)-1,FALSE),"")</f>
        <v>76</v>
      </c>
      <c r="J114" s="3">
        <f>IFERROR(VLOOKUP($A114,집계!$B:$AD,MATCH(J$1,집계!$2:$2,0)-1,FALSE),"")</f>
        <v>79</v>
      </c>
      <c r="K114" s="3">
        <f>IFERROR(VLOOKUP($A114,집계!$B:$AD,MATCH(K$1,집계!$2:$2,0)-1,FALSE),"")</f>
        <v>76</v>
      </c>
      <c r="L114" s="3">
        <f>IFERROR(VLOOKUP($A114,집계!$B:$AD,MATCH(L$1,집계!$2:$2,0)-1,FALSE),"")</f>
        <v>75</v>
      </c>
      <c r="M114" s="16">
        <f>IFERROR(VLOOKUP($A114,집계!$B:$AD,MATCH(M$1,집계!$2:$2,0)-1,FALSE),"")</f>
        <v>75.666666666666671</v>
      </c>
      <c r="N114" s="16">
        <f>IFERROR(VLOOKUP($A114,집계!$B:$AD,MATCH(N$1,집계!$2:$2,0)-1,FALSE),"")</f>
        <v>0</v>
      </c>
      <c r="O114" s="16">
        <f>IFERROR(VLOOKUP($A114,집계!$B:$AD,MATCH(O$1,집계!$2:$2,0)-1,FALSE),"")</f>
        <v>75.666666666666671</v>
      </c>
      <c r="P114" s="31" t="str">
        <f>IFERROR(VLOOKUP($A114,집계!$B:$AD,MATCH(P$1,집계!$2:$2,0)-1,FALSE),"")</f>
        <v/>
      </c>
    </row>
    <row r="115" spans="1:32" ht="17.100000000000001" customHeight="1" x14ac:dyDescent="0.35">
      <c r="A115" s="2">
        <v>20419197</v>
      </c>
      <c r="B115" s="4">
        <f>IFERROR(VLOOKUP($A115,집계!$B:$AD,MATCH(B$1,집계!$2:$2,0)-1,FALSE),"")</f>
        <v>36</v>
      </c>
      <c r="C115" s="4" t="str">
        <f>IFERROR(VLOOKUP($A115,집계!$B:$AD,MATCH(C$1,집계!$2:$2,0)-1,FALSE),"")</f>
        <v>원요한</v>
      </c>
      <c r="D115" s="4">
        <f>IFERROR(VLOOKUP($A115,집계!$B:$AD,MATCH(D$1,집계!$2:$2,0)-1,FALSE),"")</f>
        <v>20419197</v>
      </c>
      <c r="E115" s="4" t="str">
        <f>IFERROR(VLOOKUP($A115,집계!$B:$AD,MATCH(E$1,집계!$2:$2,0)-1,FALSE),"")</f>
        <v>마히(마감히어로)</v>
      </c>
      <c r="F115" s="31">
        <f>IFERROR(VLOOKUP($A115,대상!$B:$AD,MATCH(F$1,대상!$1:$1,0)-1,FALSE),"")</f>
        <v>0</v>
      </c>
      <c r="G115" s="3">
        <f>IFERROR(VLOOKUP($A115,집계!$B:$AD,MATCH(G$1,집계!$2:$2,0)-1,FALSE),"")</f>
        <v>5</v>
      </c>
      <c r="H115" s="3">
        <f>IFERROR(VLOOKUP($A115,집계!$B:$AD,MATCH(H$1,집계!$2:$2,0)-1,FALSE),"")</f>
        <v>70</v>
      </c>
      <c r="I115" s="3">
        <f>IFERROR(VLOOKUP($A115,집계!$B:$AD,MATCH(I$1,집계!$2:$2,0)-1,FALSE),"")</f>
        <v>86</v>
      </c>
      <c r="J115" s="3">
        <f>IFERROR(VLOOKUP($A115,집계!$B:$AD,MATCH(J$1,집계!$2:$2,0)-1,FALSE),"")</f>
        <v>88</v>
      </c>
      <c r="K115" s="3">
        <f>IFERROR(VLOOKUP($A115,집계!$B:$AD,MATCH(K$1,집계!$2:$2,0)-1,FALSE),"")</f>
        <v>72</v>
      </c>
      <c r="L115" s="3">
        <f>IFERROR(VLOOKUP($A115,집계!$B:$AD,MATCH(L$1,집계!$2:$2,0)-1,FALSE),"")</f>
        <v>83</v>
      </c>
      <c r="M115" s="16">
        <f>IFERROR(VLOOKUP($A115,집계!$B:$AD,MATCH(M$1,집계!$2:$2,0)-1,FALSE),"")</f>
        <v>80.333333333333329</v>
      </c>
      <c r="N115" s="16">
        <f>IFERROR(VLOOKUP($A115,집계!$B:$AD,MATCH(N$1,집계!$2:$2,0)-1,FALSE),"")</f>
        <v>0</v>
      </c>
      <c r="O115" s="16">
        <f>IFERROR(VLOOKUP($A115,집계!$B:$AD,MATCH(O$1,집계!$2:$2,0)-1,FALSE),"")</f>
        <v>80.333333333333329</v>
      </c>
      <c r="P115" s="31" t="str">
        <f>IFERROR(VLOOKUP($A115,집계!$B:$AD,MATCH(P$1,집계!$2:$2,0)-1,FALSE),"")</f>
        <v/>
      </c>
    </row>
    <row r="116" spans="1:32" ht="17.100000000000001" customHeight="1" x14ac:dyDescent="0.35">
      <c r="A116" s="2">
        <v>20416722</v>
      </c>
      <c r="B116" s="4">
        <f>IFERROR(VLOOKUP($A116,집계!$B:$AD,MATCH(B$1,집계!$2:$2,0)-1,FALSE),"")</f>
        <v>61</v>
      </c>
      <c r="C116" s="4" t="str">
        <f>IFERROR(VLOOKUP($A116,집계!$B:$AD,MATCH(C$1,집계!$2:$2,0)-1,FALSE),"")</f>
        <v>안진일</v>
      </c>
      <c r="D116" s="4">
        <f>IFERROR(VLOOKUP($A116,집계!$B:$AD,MATCH(D$1,집계!$2:$2,0)-1,FALSE),"")</f>
        <v>20416722</v>
      </c>
      <c r="E116" s="4" t="str">
        <f>IFERROR(VLOOKUP($A116,집계!$B:$AD,MATCH(E$1,집계!$2:$2,0)-1,FALSE),"")</f>
        <v>실건물 기반 외벽 디자인 생성 및 시뮬레이션 AI 기술</v>
      </c>
      <c r="F116" s="31">
        <f>IFERROR(VLOOKUP($A116,대상!$B:$AD,MATCH(F$1,대상!$1:$1,0)-1,FALSE),"")</f>
        <v>0</v>
      </c>
      <c r="G116" s="3">
        <f>IFERROR(VLOOKUP($A116,집계!$B:$AD,MATCH(G$1,집계!$2:$2,0)-1,FALSE),"")</f>
        <v>5</v>
      </c>
      <c r="H116" s="3">
        <f>IFERROR(VLOOKUP($A116,집계!$B:$AD,MATCH(H$1,집계!$2:$2,0)-1,FALSE),"")</f>
        <v>72</v>
      </c>
      <c r="I116" s="3">
        <f>IFERROR(VLOOKUP($A116,집계!$B:$AD,MATCH(I$1,집계!$2:$2,0)-1,FALSE),"")</f>
        <v>76</v>
      </c>
      <c r="J116" s="3">
        <f>IFERROR(VLOOKUP($A116,집계!$B:$AD,MATCH(J$1,집계!$2:$2,0)-1,FALSE),"")</f>
        <v>79</v>
      </c>
      <c r="K116" s="3">
        <f>IFERROR(VLOOKUP($A116,집계!$B:$AD,MATCH(K$1,집계!$2:$2,0)-1,FALSE),"")</f>
        <v>79</v>
      </c>
      <c r="L116" s="3">
        <f>IFERROR(VLOOKUP($A116,집계!$B:$AD,MATCH(L$1,집계!$2:$2,0)-1,FALSE),"")</f>
        <v>80</v>
      </c>
      <c r="M116" s="16">
        <f>IFERROR(VLOOKUP($A116,집계!$B:$AD,MATCH(M$1,집계!$2:$2,0)-1,FALSE),"")</f>
        <v>78</v>
      </c>
      <c r="N116" s="16">
        <f>IFERROR(VLOOKUP($A116,집계!$B:$AD,MATCH(N$1,집계!$2:$2,0)-1,FALSE),"")</f>
        <v>0</v>
      </c>
      <c r="O116" s="16">
        <f>IFERROR(VLOOKUP($A116,집계!$B:$AD,MATCH(O$1,집계!$2:$2,0)-1,FALSE),"")</f>
        <v>78</v>
      </c>
      <c r="P116" s="31" t="str">
        <f>IFERROR(VLOOKUP($A116,집계!$B:$AD,MATCH(P$1,집계!$2:$2,0)-1,FALSE),"")</f>
        <v/>
      </c>
    </row>
    <row r="117" spans="1:32" ht="17.100000000000001" customHeight="1" x14ac:dyDescent="0.35">
      <c r="A117" s="2">
        <v>20417928</v>
      </c>
      <c r="B117" s="4">
        <f>IFERROR(VLOOKUP($A117,집계!$B:$AD,MATCH(B$1,집계!$2:$2,0)-1,FALSE),"")</f>
        <v>84</v>
      </c>
      <c r="C117" s="4" t="str">
        <f>IFERROR(VLOOKUP($A117,집계!$B:$AD,MATCH(C$1,집계!$2:$2,0)-1,FALSE),"")</f>
        <v>이강훈</v>
      </c>
      <c r="D117" s="4">
        <f>IFERROR(VLOOKUP($A117,집계!$B:$AD,MATCH(D$1,집계!$2:$2,0)-1,FALSE),"")</f>
        <v>20417928</v>
      </c>
      <c r="E117" s="4" t="str">
        <f>IFERROR(VLOOKUP($A117,집계!$B:$AD,MATCH(E$1,집계!$2:$2,0)-1,FALSE),"")</f>
        <v>공실제로화, 거품안정화를 위한 NOC 임대가분석 알고리즘이 적용된 AI컨시어지 플랫폼</v>
      </c>
      <c r="F117" s="31">
        <f>IFERROR(VLOOKUP($A117,대상!$B:$AD,MATCH(F$1,대상!$1:$1,0)-1,FALSE),"")</f>
        <v>0</v>
      </c>
      <c r="G117" s="3">
        <f>IFERROR(VLOOKUP($A117,집계!$B:$AD,MATCH(G$1,집계!$2:$2,0)-1,FALSE),"")</f>
        <v>5</v>
      </c>
      <c r="H117" s="3">
        <f>IFERROR(VLOOKUP($A117,집계!$B:$AD,MATCH(H$1,집계!$2:$2,0)-1,FALSE),"")</f>
        <v>66</v>
      </c>
      <c r="I117" s="3">
        <f>IFERROR(VLOOKUP($A117,집계!$B:$AD,MATCH(I$1,집계!$2:$2,0)-1,FALSE),"")</f>
        <v>70</v>
      </c>
      <c r="J117" s="3">
        <f>IFERROR(VLOOKUP($A117,집계!$B:$AD,MATCH(J$1,집계!$2:$2,0)-1,FALSE),"")</f>
        <v>79</v>
      </c>
      <c r="K117" s="3">
        <f>IFERROR(VLOOKUP($A117,집계!$B:$AD,MATCH(K$1,집계!$2:$2,0)-1,FALSE),"")</f>
        <v>79</v>
      </c>
      <c r="L117" s="3">
        <f>IFERROR(VLOOKUP($A117,집계!$B:$AD,MATCH(L$1,집계!$2:$2,0)-1,FALSE),"")</f>
        <v>79</v>
      </c>
      <c r="M117" s="16">
        <f>IFERROR(VLOOKUP($A117,집계!$B:$AD,MATCH(M$1,집계!$2:$2,0)-1,FALSE),"")</f>
        <v>76</v>
      </c>
      <c r="N117" s="16">
        <f>IFERROR(VLOOKUP($A117,집계!$B:$AD,MATCH(N$1,집계!$2:$2,0)-1,FALSE),"")</f>
        <v>0</v>
      </c>
      <c r="O117" s="16">
        <f>IFERROR(VLOOKUP($A117,집계!$B:$AD,MATCH(O$1,집계!$2:$2,0)-1,FALSE),"")</f>
        <v>76</v>
      </c>
      <c r="P117" s="31" t="str">
        <f>IFERROR(VLOOKUP($A117,집계!$B:$AD,MATCH(P$1,집계!$2:$2,0)-1,FALSE),"")</f>
        <v/>
      </c>
    </row>
    <row r="118" spans="1:32" ht="17.100000000000001" customHeight="1" x14ac:dyDescent="0.35">
      <c r="A118" s="2">
        <v>20423579</v>
      </c>
      <c r="B118" s="4">
        <f>IFERROR(VLOOKUP($A118,집계!$B:$AD,MATCH(B$1,집계!$2:$2,0)-1,FALSE),"")</f>
        <v>36</v>
      </c>
      <c r="C118" s="4" t="str">
        <f>IFERROR(VLOOKUP($A118,집계!$B:$AD,MATCH(C$1,집계!$2:$2,0)-1,FALSE),"")</f>
        <v>이가람</v>
      </c>
      <c r="D118" s="4">
        <f>IFERROR(VLOOKUP($A118,집계!$B:$AD,MATCH(D$1,집계!$2:$2,0)-1,FALSE),"")</f>
        <v>20423579</v>
      </c>
      <c r="E118" s="4" t="str">
        <f>IFERROR(VLOOKUP($A118,집계!$B:$AD,MATCH(E$1,집계!$2:$2,0)-1,FALSE),"")</f>
        <v>커스텀 존</v>
      </c>
      <c r="F118" s="31">
        <f>IFERROR(VLOOKUP($A118,대상!$B:$AD,MATCH(F$1,대상!$1:$1,0)-1,FALSE),"")</f>
        <v>0</v>
      </c>
      <c r="G118" s="3">
        <f>IFERROR(VLOOKUP($A118,집계!$B:$AD,MATCH(G$1,집계!$2:$2,0)-1,FALSE),"")</f>
        <v>5</v>
      </c>
      <c r="H118" s="3">
        <f>IFERROR(VLOOKUP($A118,집계!$B:$AD,MATCH(H$1,집계!$2:$2,0)-1,FALSE),"")</f>
        <v>80</v>
      </c>
      <c r="I118" s="3">
        <f>IFERROR(VLOOKUP($A118,집계!$B:$AD,MATCH(I$1,집계!$2:$2,0)-1,FALSE),"")</f>
        <v>69</v>
      </c>
      <c r="J118" s="3">
        <f>IFERROR(VLOOKUP($A118,집계!$B:$AD,MATCH(J$1,집계!$2:$2,0)-1,FALSE),"")</f>
        <v>86</v>
      </c>
      <c r="K118" s="3">
        <f>IFERROR(VLOOKUP($A118,집계!$B:$AD,MATCH(K$1,집계!$2:$2,0)-1,FALSE),"")</f>
        <v>86</v>
      </c>
      <c r="L118" s="3">
        <f>IFERROR(VLOOKUP($A118,집계!$B:$AD,MATCH(L$1,집계!$2:$2,0)-1,FALSE),"")</f>
        <v>75</v>
      </c>
      <c r="M118" s="16">
        <f>IFERROR(VLOOKUP($A118,집계!$B:$AD,MATCH(M$1,집계!$2:$2,0)-1,FALSE),"")</f>
        <v>80.333333333333329</v>
      </c>
      <c r="N118" s="16">
        <f>IFERROR(VLOOKUP($A118,집계!$B:$AD,MATCH(N$1,집계!$2:$2,0)-1,FALSE),"")</f>
        <v>0</v>
      </c>
      <c r="O118" s="16">
        <f>IFERROR(VLOOKUP($A118,집계!$B:$AD,MATCH(O$1,집계!$2:$2,0)-1,FALSE),"")</f>
        <v>80.333333333333329</v>
      </c>
      <c r="P118" s="31" t="str">
        <f>IFERROR(VLOOKUP($A118,집계!$B:$AD,MATCH(P$1,집계!$2:$2,0)-1,FALSE),"")</f>
        <v/>
      </c>
    </row>
    <row r="119" spans="1:32" ht="17.100000000000001" customHeight="1" x14ac:dyDescent="0.35">
      <c r="A119" s="2">
        <v>20407210</v>
      </c>
      <c r="B119" s="4">
        <f>IFERROR(VLOOKUP($A119,집계!$B:$AD,MATCH(B$1,집계!$2:$2,0)-1,FALSE),"")</f>
        <v>71</v>
      </c>
      <c r="C119" s="4" t="str">
        <f>IFERROR(VLOOKUP($A119,집계!$B:$AD,MATCH(C$1,집계!$2:$2,0)-1,FALSE),"")</f>
        <v>윤성민</v>
      </c>
      <c r="D119" s="4">
        <f>IFERROR(VLOOKUP($A119,집계!$B:$AD,MATCH(D$1,집계!$2:$2,0)-1,FALSE),"")</f>
        <v>20407210</v>
      </c>
      <c r="E119" s="4" t="str">
        <f>IFERROR(VLOOKUP($A119,집계!$B:$AD,MATCH(E$1,집계!$2:$2,0)-1,FALSE),"")</f>
        <v>유아 발화(음성)·표준화 문진 결합 AI 재문진 기반 조기 선별(스크리닝) 기술 개발</v>
      </c>
      <c r="F119" s="31">
        <f>IFERROR(VLOOKUP($A119,대상!$B:$AD,MATCH(F$1,대상!$1:$1,0)-1,FALSE),"")</f>
        <v>0</v>
      </c>
      <c r="G119" s="3">
        <f>IFERROR(VLOOKUP($A119,집계!$B:$AD,MATCH(G$1,집계!$2:$2,0)-1,FALSE),"")</f>
        <v>5</v>
      </c>
      <c r="H119" s="3">
        <f>IFERROR(VLOOKUP($A119,집계!$B:$AD,MATCH(H$1,집계!$2:$2,0)-1,FALSE),"")</f>
        <v>73</v>
      </c>
      <c r="I119" s="3">
        <f>IFERROR(VLOOKUP($A119,집계!$B:$AD,MATCH(I$1,집계!$2:$2,0)-1,FALSE),"")</f>
        <v>72</v>
      </c>
      <c r="J119" s="3">
        <f>IFERROR(VLOOKUP($A119,집계!$B:$AD,MATCH(J$1,집계!$2:$2,0)-1,FALSE),"")</f>
        <v>83</v>
      </c>
      <c r="K119" s="3">
        <f>IFERROR(VLOOKUP($A119,집계!$B:$AD,MATCH(K$1,집계!$2:$2,0)-1,FALSE),"")</f>
        <v>83</v>
      </c>
      <c r="L119" s="3">
        <f>IFERROR(VLOOKUP($A119,집계!$B:$AD,MATCH(L$1,집계!$2:$2,0)-1,FALSE),"")</f>
        <v>76</v>
      </c>
      <c r="M119" s="16">
        <f>IFERROR(VLOOKUP($A119,집계!$B:$AD,MATCH(M$1,집계!$2:$2,0)-1,FALSE),"")</f>
        <v>77.333333333333329</v>
      </c>
      <c r="N119" s="16">
        <f>IFERROR(VLOOKUP($A119,집계!$B:$AD,MATCH(N$1,집계!$2:$2,0)-1,FALSE),"")</f>
        <v>0</v>
      </c>
      <c r="O119" s="16">
        <f>IFERROR(VLOOKUP($A119,집계!$B:$AD,MATCH(O$1,집계!$2:$2,0)-1,FALSE),"")</f>
        <v>77.333333333333329</v>
      </c>
      <c r="P119" s="31" t="str">
        <f>IFERROR(VLOOKUP($A119,집계!$B:$AD,MATCH(P$1,집계!$2:$2,0)-1,FALSE),"")</f>
        <v/>
      </c>
    </row>
    <row r="120" spans="1:32" ht="17.100000000000001" customHeight="1" x14ac:dyDescent="0.35">
      <c r="A120" s="2">
        <v>20413121</v>
      </c>
      <c r="B120" s="4">
        <f>IFERROR(VLOOKUP($A120,집계!$B:$AD,MATCH(B$1,집계!$2:$2,0)-1,FALSE),"")</f>
        <v>40</v>
      </c>
      <c r="C120" s="4" t="str">
        <f>IFERROR(VLOOKUP($A120,집계!$B:$AD,MATCH(C$1,집계!$2:$2,0)-1,FALSE),"")</f>
        <v>김명균</v>
      </c>
      <c r="D120" s="4">
        <f>IFERROR(VLOOKUP($A120,집계!$B:$AD,MATCH(D$1,집계!$2:$2,0)-1,FALSE),"")</f>
        <v>20413121</v>
      </c>
      <c r="E120" s="4" t="str">
        <f>IFERROR(VLOOKUP($A120,집계!$B:$AD,MATCH(E$1,집계!$2:$2,0)-1,FALSE),"")</f>
        <v>글로벌 골프 시뮬레이터 시장 개척을 위한  AI 기반 초정밀 3D 골프 론치 모니터 국산화</v>
      </c>
      <c r="F120" s="31">
        <f>IFERROR(VLOOKUP($A120,대상!$B:$AD,MATCH(F$1,대상!$1:$1,0)-1,FALSE),"")</f>
        <v>0</v>
      </c>
      <c r="G120" s="3">
        <f>IFERROR(VLOOKUP($A120,집계!$B:$AD,MATCH(G$1,집계!$2:$2,0)-1,FALSE),"")</f>
        <v>5</v>
      </c>
      <c r="H120" s="3">
        <f>IFERROR(VLOOKUP($A120,집계!$B:$AD,MATCH(H$1,집계!$2:$2,0)-1,FALSE),"")</f>
        <v>80</v>
      </c>
      <c r="I120" s="3">
        <f>IFERROR(VLOOKUP($A120,집계!$B:$AD,MATCH(I$1,집계!$2:$2,0)-1,FALSE),"")</f>
        <v>72</v>
      </c>
      <c r="J120" s="3">
        <f>IFERROR(VLOOKUP($A120,집계!$B:$AD,MATCH(J$1,집계!$2:$2,0)-1,FALSE),"")</f>
        <v>82</v>
      </c>
      <c r="K120" s="3">
        <f>IFERROR(VLOOKUP($A120,집계!$B:$AD,MATCH(K$1,집계!$2:$2,0)-1,FALSE),"")</f>
        <v>78</v>
      </c>
      <c r="L120" s="3">
        <f>IFERROR(VLOOKUP($A120,집계!$B:$AD,MATCH(L$1,집계!$2:$2,0)-1,FALSE),"")</f>
        <v>85</v>
      </c>
      <c r="M120" s="16">
        <f>IFERROR(VLOOKUP($A120,집계!$B:$AD,MATCH(M$1,집계!$2:$2,0)-1,FALSE),"")</f>
        <v>80</v>
      </c>
      <c r="N120" s="16">
        <f>IFERROR(VLOOKUP($A120,집계!$B:$AD,MATCH(N$1,집계!$2:$2,0)-1,FALSE),"")</f>
        <v>0</v>
      </c>
      <c r="O120" s="16">
        <f>IFERROR(VLOOKUP($A120,집계!$B:$AD,MATCH(O$1,집계!$2:$2,0)-1,FALSE),"")</f>
        <v>80</v>
      </c>
      <c r="P120" s="31" t="str">
        <f>IFERROR(VLOOKUP($A120,집계!$B:$AD,MATCH(P$1,집계!$2:$2,0)-1,FALSE),"")</f>
        <v/>
      </c>
    </row>
    <row r="121" spans="1:32" ht="17.100000000000001" customHeight="1" x14ac:dyDescent="0.35">
      <c r="A121" s="2">
        <v>20413236</v>
      </c>
      <c r="B121" s="4">
        <f>IFERROR(VLOOKUP($A121,집계!$B:$AD,MATCH(B$1,집계!$2:$2,0)-1,FALSE),"")</f>
        <v>109</v>
      </c>
      <c r="C121" s="4" t="str">
        <f>IFERROR(VLOOKUP($A121,집계!$B:$AD,MATCH(C$1,집계!$2:$2,0)-1,FALSE),"")</f>
        <v>박세기</v>
      </c>
      <c r="D121" s="4">
        <f>IFERROR(VLOOKUP($A121,집계!$B:$AD,MATCH(D$1,집계!$2:$2,0)-1,FALSE),"")</f>
        <v>20413236</v>
      </c>
      <c r="E121" s="4" t="str">
        <f>IFERROR(VLOOKUP($A121,집계!$B:$AD,MATCH(E$1,집계!$2:$2,0)-1,FALSE),"")</f>
        <v>인간 행동 기반으로 한 업무 자동화 AI 에이전트 (TaskSynapse AI)</v>
      </c>
      <c r="F121" s="31">
        <f>IFERROR(VLOOKUP($A121,대상!$B:$AD,MATCH(F$1,대상!$1:$1,0)-1,FALSE),"")</f>
        <v>0</v>
      </c>
      <c r="G121" s="3">
        <f>IFERROR(VLOOKUP($A121,집계!$B:$AD,MATCH(G$1,집계!$2:$2,0)-1,FALSE),"")</f>
        <v>5</v>
      </c>
      <c r="H121" s="3">
        <f>IFERROR(VLOOKUP($A121,집계!$B:$AD,MATCH(H$1,집계!$2:$2,0)-1,FALSE),"")</f>
        <v>73</v>
      </c>
      <c r="I121" s="3">
        <f>IFERROR(VLOOKUP($A121,집계!$B:$AD,MATCH(I$1,집계!$2:$2,0)-1,FALSE),"")</f>
        <v>74</v>
      </c>
      <c r="J121" s="3">
        <f>IFERROR(VLOOKUP($A121,집계!$B:$AD,MATCH(J$1,집계!$2:$2,0)-1,FALSE),"")</f>
        <v>69</v>
      </c>
      <c r="K121" s="3">
        <f>IFERROR(VLOOKUP($A121,집계!$B:$AD,MATCH(K$1,집계!$2:$2,0)-1,FALSE),"")</f>
        <v>77</v>
      </c>
      <c r="L121" s="3">
        <f>IFERROR(VLOOKUP($A121,집계!$B:$AD,MATCH(L$1,집계!$2:$2,0)-1,FALSE),"")</f>
        <v>81</v>
      </c>
      <c r="M121" s="16">
        <f>IFERROR(VLOOKUP($A121,집계!$B:$AD,MATCH(M$1,집계!$2:$2,0)-1,FALSE),"")</f>
        <v>74.666666666666671</v>
      </c>
      <c r="N121" s="16">
        <f>IFERROR(VLOOKUP($A121,집계!$B:$AD,MATCH(N$1,집계!$2:$2,0)-1,FALSE),"")</f>
        <v>0</v>
      </c>
      <c r="O121" s="16">
        <f>IFERROR(VLOOKUP($A121,집계!$B:$AD,MATCH(O$1,집계!$2:$2,0)-1,FALSE),"")</f>
        <v>74.666666666666671</v>
      </c>
      <c r="P121" s="31" t="str">
        <f>IFERROR(VLOOKUP($A121,집계!$B:$AD,MATCH(P$1,집계!$2:$2,0)-1,FALSE),"")</f>
        <v/>
      </c>
    </row>
    <row r="122" spans="1:32" ht="17.100000000000001" customHeight="1" x14ac:dyDescent="0.35">
      <c r="A122" s="2">
        <v>20417374</v>
      </c>
      <c r="B122" s="4">
        <f>IFERROR(VLOOKUP($A122,집계!$B:$AD,MATCH(B$1,집계!$2:$2,0)-1,FALSE),"")</f>
        <v>114</v>
      </c>
      <c r="C122" s="4" t="str">
        <f>IFERROR(VLOOKUP($A122,집계!$B:$AD,MATCH(C$1,집계!$2:$2,0)-1,FALSE),"")</f>
        <v>김정수</v>
      </c>
      <c r="D122" s="4">
        <f>IFERROR(VLOOKUP($A122,집계!$B:$AD,MATCH(D$1,집계!$2:$2,0)-1,FALSE),"")</f>
        <v>20417374</v>
      </c>
      <c r="E122" s="4" t="str">
        <f>IFERROR(VLOOKUP($A122,집계!$B:$AD,MATCH(E$1,집계!$2:$2,0)-1,FALSE),"")</f>
        <v xml:space="preserve">타투&amp;반영구 시술 산업 위생관리와 시술 기록 관리 플랫폼 서비스 </v>
      </c>
      <c r="F122" s="31">
        <f>IFERROR(VLOOKUP($A122,대상!$B:$AD,MATCH(F$1,대상!$1:$1,0)-1,FALSE),"")</f>
        <v>0</v>
      </c>
      <c r="G122" s="3">
        <f>IFERROR(VLOOKUP($A122,집계!$B:$AD,MATCH(G$1,집계!$2:$2,0)-1,FALSE),"")</f>
        <v>5</v>
      </c>
      <c r="H122" s="3">
        <f>IFERROR(VLOOKUP($A122,집계!$B:$AD,MATCH(H$1,집계!$2:$2,0)-1,FALSE),"")</f>
        <v>73</v>
      </c>
      <c r="I122" s="3">
        <f>IFERROR(VLOOKUP($A122,집계!$B:$AD,MATCH(I$1,집계!$2:$2,0)-1,FALSE),"")</f>
        <v>72</v>
      </c>
      <c r="J122" s="3">
        <f>IFERROR(VLOOKUP($A122,집계!$B:$AD,MATCH(J$1,집계!$2:$2,0)-1,FALSE),"")</f>
        <v>77</v>
      </c>
      <c r="K122" s="3">
        <f>IFERROR(VLOOKUP($A122,집계!$B:$AD,MATCH(K$1,집계!$2:$2,0)-1,FALSE),"")</f>
        <v>73</v>
      </c>
      <c r="L122" s="3">
        <f>IFERROR(VLOOKUP($A122,집계!$B:$AD,MATCH(L$1,집계!$2:$2,0)-1,FALSE),"")</f>
        <v>79</v>
      </c>
      <c r="M122" s="16">
        <f>IFERROR(VLOOKUP($A122,집계!$B:$AD,MATCH(M$1,집계!$2:$2,0)-1,FALSE),"")</f>
        <v>74.333333333333329</v>
      </c>
      <c r="N122" s="16">
        <f>IFERROR(VLOOKUP($A122,집계!$B:$AD,MATCH(N$1,집계!$2:$2,0)-1,FALSE),"")</f>
        <v>0</v>
      </c>
      <c r="O122" s="16">
        <f>IFERROR(VLOOKUP($A122,집계!$B:$AD,MATCH(O$1,집계!$2:$2,0)-1,FALSE),"")</f>
        <v>74.333333333333329</v>
      </c>
      <c r="P122" s="31" t="str">
        <f>IFERROR(VLOOKUP($A122,집계!$B:$AD,MATCH(P$1,집계!$2:$2,0)-1,FALSE),"")</f>
        <v/>
      </c>
    </row>
    <row r="123" spans="1:32" ht="17.100000000000001" customHeight="1" x14ac:dyDescent="0.35">
      <c r="A123" s="2">
        <v>20421995</v>
      </c>
      <c r="B123" s="4">
        <f>IFERROR(VLOOKUP($A123,집계!$B:$AD,MATCH(B$1,집계!$2:$2,0)-1,FALSE),"")</f>
        <v>153</v>
      </c>
      <c r="C123" s="4" t="str">
        <f>IFERROR(VLOOKUP($A123,집계!$B:$AD,MATCH(C$1,집계!$2:$2,0)-1,FALSE),"")</f>
        <v>천세욱</v>
      </c>
      <c r="D123" s="4">
        <f>IFERROR(VLOOKUP($A123,집계!$B:$AD,MATCH(D$1,집계!$2:$2,0)-1,FALSE),"")</f>
        <v>20421995</v>
      </c>
      <c r="E123" s="4" t="str">
        <f>IFERROR(VLOOKUP($A123,집계!$B:$AD,MATCH(E$1,집계!$2:$2,0)-1,FALSE),"")</f>
        <v>마케팅 풀퍼널 AI 에이전트 자동화 서비스</v>
      </c>
      <c r="F123" s="31">
        <f>IFERROR(VLOOKUP($A123,대상!$B:$AD,MATCH(F$1,대상!$1:$1,0)-1,FALSE),"")</f>
        <v>0</v>
      </c>
      <c r="G123" s="3">
        <f>IFERROR(VLOOKUP($A123,집계!$B:$AD,MATCH(G$1,집계!$2:$2,0)-1,FALSE),"")</f>
        <v>5</v>
      </c>
      <c r="H123" s="3">
        <f>IFERROR(VLOOKUP($A123,집계!$B:$AD,MATCH(H$1,집계!$2:$2,0)-1,FALSE),"")</f>
        <v>80</v>
      </c>
      <c r="I123" s="3">
        <f>IFERROR(VLOOKUP($A123,집계!$B:$AD,MATCH(I$1,집계!$2:$2,0)-1,FALSE),"")</f>
        <v>70</v>
      </c>
      <c r="J123" s="3">
        <f>IFERROR(VLOOKUP($A123,집계!$B:$AD,MATCH(J$1,집계!$2:$2,0)-1,FALSE),"")</f>
        <v>69</v>
      </c>
      <c r="K123" s="3">
        <f>IFERROR(VLOOKUP($A123,집계!$B:$AD,MATCH(K$1,집계!$2:$2,0)-1,FALSE),"")</f>
        <v>70</v>
      </c>
      <c r="L123" s="3">
        <f>IFERROR(VLOOKUP($A123,집계!$B:$AD,MATCH(L$1,집계!$2:$2,0)-1,FALSE),"")</f>
        <v>75</v>
      </c>
      <c r="M123" s="16">
        <f>IFERROR(VLOOKUP($A123,집계!$B:$AD,MATCH(M$1,집계!$2:$2,0)-1,FALSE),"")</f>
        <v>71.666666666666671</v>
      </c>
      <c r="N123" s="16">
        <f>IFERROR(VLOOKUP($A123,집계!$B:$AD,MATCH(N$1,집계!$2:$2,0)-1,FALSE),"")</f>
        <v>0</v>
      </c>
      <c r="O123" s="16">
        <f>IFERROR(VLOOKUP($A123,집계!$B:$AD,MATCH(O$1,집계!$2:$2,0)-1,FALSE),"")</f>
        <v>71.666666666666671</v>
      </c>
      <c r="P123" s="31" t="str">
        <f>IFERROR(VLOOKUP($A123,집계!$B:$AD,MATCH(P$1,집계!$2:$2,0)-1,FALSE),"")</f>
        <v/>
      </c>
    </row>
    <row r="124" spans="1:32" ht="17.100000000000001" customHeight="1" x14ac:dyDescent="0.35">
      <c r="A124" s="2">
        <v>20411834</v>
      </c>
      <c r="B124" s="4">
        <f>IFERROR(VLOOKUP($A124,집계!$B:$AD,MATCH(B$1,집계!$2:$2,0)-1,FALSE),"")</f>
        <v>114</v>
      </c>
      <c r="C124" s="4" t="str">
        <f>IFERROR(VLOOKUP($A124,집계!$B:$AD,MATCH(C$1,집계!$2:$2,0)-1,FALSE),"")</f>
        <v>최철웅</v>
      </c>
      <c r="D124" s="4">
        <f>IFERROR(VLOOKUP($A124,집계!$B:$AD,MATCH(D$1,집계!$2:$2,0)-1,FALSE),"")</f>
        <v>20411834</v>
      </c>
      <c r="E124" s="4" t="str">
        <f>IFERROR(VLOOKUP($A124,집계!$B:$AD,MATCH(E$1,집계!$2:$2,0)-1,FALSE),"")</f>
        <v>초간편+고효율+저비용 지도 기반 숏폼 마케팅 솔루션 &amp;quot;JUSTREET&amp;quot;</v>
      </c>
      <c r="F124" s="31">
        <f>IFERROR(VLOOKUP($A124,대상!$B:$AD,MATCH(F$1,대상!$1:$1,0)-1,FALSE),"")</f>
        <v>0</v>
      </c>
      <c r="G124" s="3">
        <f>IFERROR(VLOOKUP($A124,집계!$B:$AD,MATCH(G$1,집계!$2:$2,0)-1,FALSE),"")</f>
        <v>5</v>
      </c>
      <c r="H124" s="3">
        <f>IFERROR(VLOOKUP($A124,집계!$B:$AD,MATCH(H$1,집계!$2:$2,0)-1,FALSE),"")</f>
        <v>73</v>
      </c>
      <c r="I124" s="3">
        <f>IFERROR(VLOOKUP($A124,집계!$B:$AD,MATCH(I$1,집계!$2:$2,0)-1,FALSE),"")</f>
        <v>74</v>
      </c>
      <c r="J124" s="3">
        <f>IFERROR(VLOOKUP($A124,집계!$B:$AD,MATCH(J$1,집계!$2:$2,0)-1,FALSE),"")</f>
        <v>69</v>
      </c>
      <c r="K124" s="3">
        <f>IFERROR(VLOOKUP($A124,집계!$B:$AD,MATCH(K$1,집계!$2:$2,0)-1,FALSE),"")</f>
        <v>79</v>
      </c>
      <c r="L124" s="3">
        <f>IFERROR(VLOOKUP($A124,집계!$B:$AD,MATCH(L$1,집계!$2:$2,0)-1,FALSE),"")</f>
        <v>76</v>
      </c>
      <c r="M124" s="16">
        <f>IFERROR(VLOOKUP($A124,집계!$B:$AD,MATCH(M$1,집계!$2:$2,0)-1,FALSE),"")</f>
        <v>74.333333333333329</v>
      </c>
      <c r="N124" s="16">
        <f>IFERROR(VLOOKUP($A124,집계!$B:$AD,MATCH(N$1,집계!$2:$2,0)-1,FALSE),"")</f>
        <v>0</v>
      </c>
      <c r="O124" s="16">
        <f>IFERROR(VLOOKUP($A124,집계!$B:$AD,MATCH(O$1,집계!$2:$2,0)-1,FALSE),"")</f>
        <v>74.333333333333329</v>
      </c>
      <c r="P124" s="31" t="str">
        <f>IFERROR(VLOOKUP($A124,집계!$B:$AD,MATCH(P$1,집계!$2:$2,0)-1,FALSE),"")</f>
        <v/>
      </c>
    </row>
    <row r="125" spans="1:32" s="5" customFormat="1" ht="17.100000000000001" customHeight="1" x14ac:dyDescent="0.35">
      <c r="A125" s="2">
        <v>20427721</v>
      </c>
      <c r="B125" s="4">
        <f>IFERROR(VLOOKUP($A125,집계!$B:$AD,MATCH(B$1,집계!$2:$2,0)-1,FALSE),"")</f>
        <v>49</v>
      </c>
      <c r="C125" s="4" t="str">
        <f>IFERROR(VLOOKUP($A125,집계!$B:$AD,MATCH(C$1,집계!$2:$2,0)-1,FALSE),"")</f>
        <v>김성산</v>
      </c>
      <c r="D125" s="4">
        <f>IFERROR(VLOOKUP($A125,집계!$B:$AD,MATCH(D$1,집계!$2:$2,0)-1,FALSE),"")</f>
        <v>20427721</v>
      </c>
      <c r="E125" s="4" t="str">
        <f>IFERROR(VLOOKUP($A125,집계!$B:$AD,MATCH(E$1,집계!$2:$2,0)-1,FALSE),"")</f>
        <v>LLM을 활용하여 전세계 176개국 모국어로 서비스되는 글로벌 K-Culture 커뮤니티</v>
      </c>
      <c r="F125" s="31">
        <f>IFERROR(VLOOKUP($A125,대상!$B:$AD,MATCH(F$1,대상!$1:$1,0)-1,FALSE),"")</f>
        <v>0</v>
      </c>
      <c r="G125" s="3">
        <f>IFERROR(VLOOKUP($A125,집계!$B:$AD,MATCH(G$1,집계!$2:$2,0)-1,FALSE),"")</f>
        <v>5</v>
      </c>
      <c r="H125" s="3">
        <f>IFERROR(VLOOKUP($A125,집계!$B:$AD,MATCH(H$1,집계!$2:$2,0)-1,FALSE),"")</f>
        <v>73</v>
      </c>
      <c r="I125" s="3">
        <f>IFERROR(VLOOKUP($A125,집계!$B:$AD,MATCH(I$1,집계!$2:$2,0)-1,FALSE),"")</f>
        <v>80</v>
      </c>
      <c r="J125" s="3">
        <f>IFERROR(VLOOKUP($A125,집계!$B:$AD,MATCH(J$1,집계!$2:$2,0)-1,FALSE),"")</f>
        <v>68</v>
      </c>
      <c r="K125" s="3">
        <f>IFERROR(VLOOKUP($A125,집계!$B:$AD,MATCH(K$1,집계!$2:$2,0)-1,FALSE),"")</f>
        <v>89</v>
      </c>
      <c r="L125" s="3">
        <f>IFERROR(VLOOKUP($A125,집계!$B:$AD,MATCH(L$1,집계!$2:$2,0)-1,FALSE),"")</f>
        <v>84</v>
      </c>
      <c r="M125" s="16">
        <f>IFERROR(VLOOKUP($A125,집계!$B:$AD,MATCH(M$1,집계!$2:$2,0)-1,FALSE),"")</f>
        <v>79</v>
      </c>
      <c r="N125" s="16">
        <f>IFERROR(VLOOKUP($A125,집계!$B:$AD,MATCH(N$1,집계!$2:$2,0)-1,FALSE),"")</f>
        <v>0</v>
      </c>
      <c r="O125" s="16">
        <f>IFERROR(VLOOKUP($A125,집계!$B:$AD,MATCH(O$1,집계!$2:$2,0)-1,FALSE),"")</f>
        <v>79</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20416581</v>
      </c>
      <c r="B126" s="4">
        <f>IFERROR(VLOOKUP($A126,집계!$B:$AD,MATCH(B$1,집계!$2:$2,0)-1,FALSE),"")</f>
        <v>16</v>
      </c>
      <c r="C126" s="4" t="str">
        <f>IFERROR(VLOOKUP($A126,집계!$B:$AD,MATCH(C$1,집계!$2:$2,0)-1,FALSE),"")</f>
        <v>최정호</v>
      </c>
      <c r="D126" s="4">
        <f>IFERROR(VLOOKUP($A126,집계!$B:$AD,MATCH(D$1,집계!$2:$2,0)-1,FALSE),"")</f>
        <v>20416581</v>
      </c>
      <c r="E126" s="4" t="str">
        <f>IFERROR(VLOOKUP($A126,집계!$B:$AD,MATCH(E$1,집계!$2:$2,0)-1,FALSE),"")</f>
        <v>생체리듬 및 모바일 피부 이미지 기반 개인화 피부 관리 진단·관리·추천·소비 연동형 스마트 홈케어 디바이스 및 구독형 관리 서비스</v>
      </c>
      <c r="F126" s="31">
        <f>IFERROR(VLOOKUP($A126,대상!$B:$AD,MATCH(F$1,대상!$1:$1,0)-1,FALSE),"")</f>
        <v>0</v>
      </c>
      <c r="G126" s="3">
        <f>IFERROR(VLOOKUP($A126,집계!$B:$AD,MATCH(G$1,집계!$2:$2,0)-1,FALSE),"")</f>
        <v>5</v>
      </c>
      <c r="H126" s="3">
        <f>IFERROR(VLOOKUP($A126,집계!$B:$AD,MATCH(H$1,집계!$2:$2,0)-1,FALSE),"")</f>
        <v>73</v>
      </c>
      <c r="I126" s="3">
        <f>IFERROR(VLOOKUP($A126,집계!$B:$AD,MATCH(I$1,집계!$2:$2,0)-1,FALSE),"")</f>
        <v>78</v>
      </c>
      <c r="J126" s="3">
        <f>IFERROR(VLOOKUP($A126,집계!$B:$AD,MATCH(J$1,집계!$2:$2,0)-1,FALSE),"")</f>
        <v>87</v>
      </c>
      <c r="K126" s="3">
        <f>IFERROR(VLOOKUP($A126,집계!$B:$AD,MATCH(K$1,집계!$2:$2,0)-1,FALSE),"")</f>
        <v>89</v>
      </c>
      <c r="L126" s="3">
        <f>IFERROR(VLOOKUP($A126,집계!$B:$AD,MATCH(L$1,집계!$2:$2,0)-1,FALSE),"")</f>
        <v>84</v>
      </c>
      <c r="M126" s="16">
        <f>IFERROR(VLOOKUP($A126,집계!$B:$AD,MATCH(M$1,집계!$2:$2,0)-1,FALSE),"")</f>
        <v>83</v>
      </c>
      <c r="N126" s="16">
        <f>IFERROR(VLOOKUP($A126,집계!$B:$AD,MATCH(N$1,집계!$2:$2,0)-1,FALSE),"")</f>
        <v>0</v>
      </c>
      <c r="O126" s="16">
        <f>IFERROR(VLOOKUP($A126,집계!$B:$AD,MATCH(O$1,집계!$2:$2,0)-1,FALSE),"")</f>
        <v>83</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20417383</v>
      </c>
      <c r="B127" s="4">
        <f>IFERROR(VLOOKUP($A127,집계!$B:$AD,MATCH(B$1,집계!$2:$2,0)-1,FALSE),"")</f>
        <v>181</v>
      </c>
      <c r="C127" s="4" t="str">
        <f>IFERROR(VLOOKUP($A127,집계!$B:$AD,MATCH(C$1,집계!$2:$2,0)-1,FALSE),"")</f>
        <v>박용민</v>
      </c>
      <c r="D127" s="4">
        <f>IFERROR(VLOOKUP($A127,집계!$B:$AD,MATCH(D$1,집계!$2:$2,0)-1,FALSE),"")</f>
        <v>20417383</v>
      </c>
      <c r="E127" s="4" t="str">
        <f>IFERROR(VLOOKUP($A127,집계!$B:$AD,MATCH(E$1,집계!$2:$2,0)-1,FALSE),"")</f>
        <v>Jellyworms (IP 확산을 위한 글로벌 랭킹 PvP 아레나 게임 콘텐츠)</v>
      </c>
      <c r="F127" s="31">
        <f>IFERROR(VLOOKUP($A127,대상!$B:$AD,MATCH(F$1,대상!$1:$1,0)-1,FALSE),"")</f>
        <v>0</v>
      </c>
      <c r="G127" s="3">
        <f>IFERROR(VLOOKUP($A127,집계!$B:$AD,MATCH(G$1,집계!$2:$2,0)-1,FALSE),"")</f>
        <v>5</v>
      </c>
      <c r="H127" s="3">
        <f>IFERROR(VLOOKUP($A127,집계!$B:$AD,MATCH(H$1,집계!$2:$2,0)-1,FALSE),"")</f>
        <v>67</v>
      </c>
      <c r="I127" s="3">
        <f>IFERROR(VLOOKUP($A127,집계!$B:$AD,MATCH(I$1,집계!$2:$2,0)-1,FALSE),"")</f>
        <v>66</v>
      </c>
      <c r="J127" s="3">
        <f>IFERROR(VLOOKUP($A127,집계!$B:$AD,MATCH(J$1,집계!$2:$2,0)-1,FALSE),"")</f>
        <v>68</v>
      </c>
      <c r="K127" s="3">
        <f>IFERROR(VLOOKUP($A127,집계!$B:$AD,MATCH(K$1,집계!$2:$2,0)-1,FALSE),"")</f>
        <v>72</v>
      </c>
      <c r="L127" s="3">
        <f>IFERROR(VLOOKUP($A127,집계!$B:$AD,MATCH(L$1,집계!$2:$2,0)-1,FALSE),"")</f>
        <v>72</v>
      </c>
      <c r="M127" s="16">
        <f>IFERROR(VLOOKUP($A127,집계!$B:$AD,MATCH(M$1,집계!$2:$2,0)-1,FALSE),"")</f>
        <v>69</v>
      </c>
      <c r="N127" s="16">
        <f>IFERROR(VLOOKUP($A127,집계!$B:$AD,MATCH(N$1,집계!$2:$2,0)-1,FALSE),"")</f>
        <v>0</v>
      </c>
      <c r="O127" s="16">
        <f>IFERROR(VLOOKUP($A127,집계!$B:$AD,MATCH(O$1,집계!$2:$2,0)-1,FALSE),"")</f>
        <v>69</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20407967</v>
      </c>
      <c r="B128" s="4">
        <f>IFERROR(VLOOKUP($A128,집계!$B:$AD,MATCH(B$1,집계!$2:$2,0)-1,FALSE),"")</f>
        <v>146</v>
      </c>
      <c r="C128" s="4" t="str">
        <f>IFERROR(VLOOKUP($A128,집계!$B:$AD,MATCH(C$1,집계!$2:$2,0)-1,FALSE),"")</f>
        <v>김민수</v>
      </c>
      <c r="D128" s="4">
        <f>IFERROR(VLOOKUP($A128,집계!$B:$AD,MATCH(D$1,집계!$2:$2,0)-1,FALSE),"")</f>
        <v>20407967</v>
      </c>
      <c r="E128" s="4" t="str">
        <f>IFERROR(VLOOKUP($A128,집계!$B:$AD,MATCH(E$1,집계!$2:$2,0)-1,FALSE),"")</f>
        <v>게임 생방송을 위한 큐브 맵핑(Cube Mapping) 및 타임 매칭(Time Matching) 기술을 적용한 멀티 화면 구성 기능의 고해상도·저지연 게임·e스포츠 융합 스트리밍 솔루션</v>
      </c>
      <c r="F128" s="31">
        <f>IFERROR(VLOOKUP($A128,대상!$B:$AD,MATCH(F$1,대상!$1:$1,0)-1,FALSE),"")</f>
        <v>0</v>
      </c>
      <c r="G128" s="3">
        <f>IFERROR(VLOOKUP($A128,집계!$B:$AD,MATCH(G$1,집계!$2:$2,0)-1,FALSE),"")</f>
        <v>5</v>
      </c>
      <c r="H128" s="3">
        <f>IFERROR(VLOOKUP($A128,집계!$B:$AD,MATCH(H$1,집계!$2:$2,0)-1,FALSE),"")</f>
        <v>73</v>
      </c>
      <c r="I128" s="3">
        <f>IFERROR(VLOOKUP($A128,집계!$B:$AD,MATCH(I$1,집계!$2:$2,0)-1,FALSE),"")</f>
        <v>70</v>
      </c>
      <c r="J128" s="3">
        <f>IFERROR(VLOOKUP($A128,집계!$B:$AD,MATCH(J$1,집계!$2:$2,0)-1,FALSE),"")</f>
        <v>69</v>
      </c>
      <c r="K128" s="3">
        <f>IFERROR(VLOOKUP($A128,집계!$B:$AD,MATCH(K$1,집계!$2:$2,0)-1,FALSE),"")</f>
        <v>79</v>
      </c>
      <c r="L128" s="3">
        <f>IFERROR(VLOOKUP($A128,집계!$B:$AD,MATCH(L$1,집계!$2:$2,0)-1,FALSE),"")</f>
        <v>73</v>
      </c>
      <c r="M128" s="16">
        <f>IFERROR(VLOOKUP($A128,집계!$B:$AD,MATCH(M$1,집계!$2:$2,0)-1,FALSE),"")</f>
        <v>72</v>
      </c>
      <c r="N128" s="16">
        <f>IFERROR(VLOOKUP($A128,집계!$B:$AD,MATCH(N$1,집계!$2:$2,0)-1,FALSE),"")</f>
        <v>0</v>
      </c>
      <c r="O128" s="16">
        <f>IFERROR(VLOOKUP($A128,집계!$B:$AD,MATCH(O$1,집계!$2:$2,0)-1,FALSE),"")</f>
        <v>72</v>
      </c>
      <c r="P128" s="31" t="str">
        <f>IFERROR(VLOOKUP($A128,집계!$B:$AD,MATCH(P$1,집계!$2:$2,0)-1,FALSE),"")</f>
        <v/>
      </c>
    </row>
    <row r="129" spans="1:16" ht="17.100000000000001" customHeight="1" x14ac:dyDescent="0.35">
      <c r="A129" s="2">
        <v>20399910</v>
      </c>
      <c r="B129" s="4">
        <f>IFERROR(VLOOKUP($A129,집계!$B:$AD,MATCH(B$1,집계!$2:$2,0)-1,FALSE),"")</f>
        <v>181</v>
      </c>
      <c r="C129" s="4" t="str">
        <f>IFERROR(VLOOKUP($A129,집계!$B:$AD,MATCH(C$1,집계!$2:$2,0)-1,FALSE),"")</f>
        <v>윤여준</v>
      </c>
      <c r="D129" s="4">
        <f>IFERROR(VLOOKUP($A129,집계!$B:$AD,MATCH(D$1,집계!$2:$2,0)-1,FALSE),"")</f>
        <v>20399910</v>
      </c>
      <c r="E129" s="4" t="str">
        <f>IFERROR(VLOOKUP($A129,집계!$B:$AD,MATCH(E$1,집계!$2:$2,0)-1,FALSE),"")</f>
        <v>심박데이터 기반 개인 맞춤형 운동결과 분석·추천 서비스 고도화 및 상용화</v>
      </c>
      <c r="F129" s="31">
        <f>IFERROR(VLOOKUP($A129,대상!$B:$AD,MATCH(F$1,대상!$1:$1,0)-1,FALSE),"")</f>
        <v>0</v>
      </c>
      <c r="G129" s="3">
        <f>IFERROR(VLOOKUP($A129,집계!$B:$AD,MATCH(G$1,집계!$2:$2,0)-1,FALSE),"")</f>
        <v>5</v>
      </c>
      <c r="H129" s="3">
        <f>IFERROR(VLOOKUP($A129,집계!$B:$AD,MATCH(H$1,집계!$2:$2,0)-1,FALSE),"")</f>
        <v>72</v>
      </c>
      <c r="I129" s="3">
        <f>IFERROR(VLOOKUP($A129,집계!$B:$AD,MATCH(I$1,집계!$2:$2,0)-1,FALSE),"")</f>
        <v>66</v>
      </c>
      <c r="J129" s="3">
        <f>IFERROR(VLOOKUP($A129,집계!$B:$AD,MATCH(J$1,집계!$2:$2,0)-1,FALSE),"")</f>
        <v>69</v>
      </c>
      <c r="K129" s="3">
        <f>IFERROR(VLOOKUP($A129,집계!$B:$AD,MATCH(K$1,집계!$2:$2,0)-1,FALSE),"")</f>
        <v>60</v>
      </c>
      <c r="L129" s="3">
        <f>IFERROR(VLOOKUP($A129,집계!$B:$AD,MATCH(L$1,집계!$2:$2,0)-1,FALSE),"")</f>
        <v>72</v>
      </c>
      <c r="M129" s="16">
        <f>IFERROR(VLOOKUP($A129,집계!$B:$AD,MATCH(M$1,집계!$2:$2,0)-1,FALSE),"")</f>
        <v>69</v>
      </c>
      <c r="N129" s="16">
        <f>IFERROR(VLOOKUP($A129,집계!$B:$AD,MATCH(N$1,집계!$2:$2,0)-1,FALSE),"")</f>
        <v>0</v>
      </c>
      <c r="O129" s="16">
        <f>IFERROR(VLOOKUP($A129,집계!$B:$AD,MATCH(O$1,집계!$2:$2,0)-1,FALSE),"")</f>
        <v>69</v>
      </c>
      <c r="P129" s="31" t="str">
        <f>IFERROR(VLOOKUP($A129,집계!$B:$AD,MATCH(P$1,집계!$2:$2,0)-1,FALSE),"")</f>
        <v/>
      </c>
    </row>
    <row r="130" spans="1:16" ht="17.100000000000001" customHeight="1" x14ac:dyDescent="0.35">
      <c r="A130" s="2">
        <v>20420619</v>
      </c>
      <c r="B130" s="4">
        <f>IFERROR(VLOOKUP($A130,집계!$B:$AD,MATCH(B$1,집계!$2:$2,0)-1,FALSE),"")</f>
        <v>190</v>
      </c>
      <c r="C130" s="4" t="str">
        <f>IFERROR(VLOOKUP($A130,집계!$B:$AD,MATCH(C$1,집계!$2:$2,0)-1,FALSE),"")</f>
        <v>김상숙</v>
      </c>
      <c r="D130" s="4">
        <f>IFERROR(VLOOKUP($A130,집계!$B:$AD,MATCH(D$1,집계!$2:$2,0)-1,FALSE),"")</f>
        <v>20420619</v>
      </c>
      <c r="E130" s="4" t="str">
        <f>IFERROR(VLOOKUP($A130,집계!$B:$AD,MATCH(E$1,집계!$2:$2,0)-1,FALSE),"")</f>
        <v>AI 기반 EFL 학습자 영어 읽기·쓰기 능력 자동 진단 플랫폼(BookWise Kids) 개발</v>
      </c>
      <c r="F130" s="31">
        <f>IFERROR(VLOOKUP($A130,대상!$B:$AD,MATCH(F$1,대상!$1:$1,0)-1,FALSE),"")</f>
        <v>0</v>
      </c>
      <c r="G130" s="3">
        <f>IFERROR(VLOOKUP($A130,집계!$B:$AD,MATCH(G$1,집계!$2:$2,0)-1,FALSE),"")</f>
        <v>5</v>
      </c>
      <c r="H130" s="3">
        <f>IFERROR(VLOOKUP($A130,집계!$B:$AD,MATCH(H$1,집계!$2:$2,0)-1,FALSE),"")</f>
        <v>68</v>
      </c>
      <c r="I130" s="3">
        <f>IFERROR(VLOOKUP($A130,집계!$B:$AD,MATCH(I$1,집계!$2:$2,0)-1,FALSE),"")</f>
        <v>74</v>
      </c>
      <c r="J130" s="3">
        <f>IFERROR(VLOOKUP($A130,집계!$B:$AD,MATCH(J$1,집계!$2:$2,0)-1,FALSE),"")</f>
        <v>68</v>
      </c>
      <c r="K130" s="3">
        <f>IFERROR(VLOOKUP($A130,집계!$B:$AD,MATCH(K$1,집계!$2:$2,0)-1,FALSE),"")</f>
        <v>66</v>
      </c>
      <c r="L130" s="3">
        <f>IFERROR(VLOOKUP($A130,집계!$B:$AD,MATCH(L$1,집계!$2:$2,0)-1,FALSE),"")</f>
        <v>69</v>
      </c>
      <c r="M130" s="16">
        <f>IFERROR(VLOOKUP($A130,집계!$B:$AD,MATCH(M$1,집계!$2:$2,0)-1,FALSE),"")</f>
        <v>68.333333333333329</v>
      </c>
      <c r="N130" s="16">
        <f>IFERROR(VLOOKUP($A130,집계!$B:$AD,MATCH(N$1,집계!$2:$2,0)-1,FALSE),"")</f>
        <v>0</v>
      </c>
      <c r="O130" s="16">
        <f>IFERROR(VLOOKUP($A130,집계!$B:$AD,MATCH(O$1,집계!$2:$2,0)-1,FALSE),"")</f>
        <v>68.333333333333329</v>
      </c>
      <c r="P130" s="31" t="str">
        <f>IFERROR(VLOOKUP($A130,집계!$B:$AD,MATCH(P$1,집계!$2:$2,0)-1,FALSE),"")</f>
        <v/>
      </c>
    </row>
    <row r="131" spans="1:16" ht="17.100000000000001" customHeight="1" x14ac:dyDescent="0.35">
      <c r="A131" s="2">
        <v>20427417</v>
      </c>
      <c r="B131" s="4">
        <f>IFERROR(VLOOKUP($A131,집계!$B:$AD,MATCH(B$1,집계!$2:$2,0)-1,FALSE),"")</f>
        <v>146</v>
      </c>
      <c r="C131" s="4" t="str">
        <f>IFERROR(VLOOKUP($A131,집계!$B:$AD,MATCH(C$1,집계!$2:$2,0)-1,FALSE),"")</f>
        <v>김상우</v>
      </c>
      <c r="D131" s="4">
        <f>IFERROR(VLOOKUP($A131,집계!$B:$AD,MATCH(D$1,집계!$2:$2,0)-1,FALSE),"")</f>
        <v>20427417</v>
      </c>
      <c r="E131" s="4" t="str">
        <f>IFERROR(VLOOKUP($A131,집계!$B:$AD,MATCH(E$1,집계!$2:$2,0)-1,FALSE),"")</f>
        <v>AI 기반 기업 식사 운영 최적화를 위한 'Lunch-Govermance' SaaS 플랫폼</v>
      </c>
      <c r="F131" s="31">
        <f>IFERROR(VLOOKUP($A131,대상!$B:$AD,MATCH(F$1,대상!$1:$1,0)-1,FALSE),"")</f>
        <v>0</v>
      </c>
      <c r="G131" s="3">
        <f>IFERROR(VLOOKUP($A131,집계!$B:$AD,MATCH(G$1,집계!$2:$2,0)-1,FALSE),"")</f>
        <v>5</v>
      </c>
      <c r="H131" s="3">
        <f>IFERROR(VLOOKUP($A131,집계!$B:$AD,MATCH(H$1,집계!$2:$2,0)-1,FALSE),"")</f>
        <v>73</v>
      </c>
      <c r="I131" s="3">
        <f>IFERROR(VLOOKUP($A131,집계!$B:$AD,MATCH(I$1,집계!$2:$2,0)-1,FALSE),"")</f>
        <v>74</v>
      </c>
      <c r="J131" s="3">
        <f>IFERROR(VLOOKUP($A131,집계!$B:$AD,MATCH(J$1,집계!$2:$2,0)-1,FALSE),"")</f>
        <v>67</v>
      </c>
      <c r="K131" s="3">
        <f>IFERROR(VLOOKUP($A131,집계!$B:$AD,MATCH(K$1,집계!$2:$2,0)-1,FALSE),"")</f>
        <v>60</v>
      </c>
      <c r="L131" s="3">
        <f>IFERROR(VLOOKUP($A131,집계!$B:$AD,MATCH(L$1,집계!$2:$2,0)-1,FALSE),"")</f>
        <v>70</v>
      </c>
      <c r="M131" s="16">
        <f>IFERROR(VLOOKUP($A131,집계!$B:$AD,MATCH(M$1,집계!$2:$2,0)-1,FALSE),"")</f>
        <v>70</v>
      </c>
      <c r="N131" s="16">
        <f>IFERROR(VLOOKUP($A131,집계!$B:$AD,MATCH(N$1,집계!$2:$2,0)-1,FALSE),"")</f>
        <v>2</v>
      </c>
      <c r="O131" s="16">
        <f>IFERROR(VLOOKUP($A131,집계!$B:$AD,MATCH(O$1,집계!$2:$2,0)-1,FALSE),"")</f>
        <v>72</v>
      </c>
      <c r="P131" s="31" t="str">
        <f>IFERROR(VLOOKUP($A131,집계!$B:$AD,MATCH(P$1,집계!$2:$2,0)-1,FALSE),"")</f>
        <v/>
      </c>
    </row>
    <row r="132" spans="1:16" ht="17.100000000000001" customHeight="1" x14ac:dyDescent="0.35">
      <c r="A132" s="2">
        <v>20421286</v>
      </c>
      <c r="B132" s="4">
        <f>IFERROR(VLOOKUP($A132,집계!$B:$AD,MATCH(B$1,집계!$2:$2,0)-1,FALSE),"")</f>
        <v>153</v>
      </c>
      <c r="C132" s="4" t="str">
        <f>IFERROR(VLOOKUP($A132,집계!$B:$AD,MATCH(C$1,집계!$2:$2,0)-1,FALSE),"")</f>
        <v>정재윤</v>
      </c>
      <c r="D132" s="4">
        <f>IFERROR(VLOOKUP($A132,집계!$B:$AD,MATCH(D$1,집계!$2:$2,0)-1,FALSE),"")</f>
        <v>20421286</v>
      </c>
      <c r="E132" s="4" t="str">
        <f>IFERROR(VLOOKUP($A132,집계!$B:$AD,MATCH(E$1,집계!$2:$2,0)-1,FALSE),"")</f>
        <v>스토리를 디자인으로 구현하는 AI 기반 축구 유니폼 플랫폼 (미국/영국 타겟), 센트옵스(Sentoffs.com)</v>
      </c>
      <c r="F132" s="31">
        <f>IFERROR(VLOOKUP($A132,대상!$B:$AD,MATCH(F$1,대상!$1:$1,0)-1,FALSE),"")</f>
        <v>0</v>
      </c>
      <c r="G132" s="3">
        <f>IFERROR(VLOOKUP($A132,집계!$B:$AD,MATCH(G$1,집계!$2:$2,0)-1,FALSE),"")</f>
        <v>5</v>
      </c>
      <c r="H132" s="3">
        <f>IFERROR(VLOOKUP($A132,집계!$B:$AD,MATCH(H$1,집계!$2:$2,0)-1,FALSE),"")</f>
        <v>73</v>
      </c>
      <c r="I132" s="3">
        <f>IFERROR(VLOOKUP($A132,집계!$B:$AD,MATCH(I$1,집계!$2:$2,0)-1,FALSE),"")</f>
        <v>70</v>
      </c>
      <c r="J132" s="3">
        <f>IFERROR(VLOOKUP($A132,집계!$B:$AD,MATCH(J$1,집계!$2:$2,0)-1,FALSE),"")</f>
        <v>70</v>
      </c>
      <c r="K132" s="3">
        <f>IFERROR(VLOOKUP($A132,집계!$B:$AD,MATCH(K$1,집계!$2:$2,0)-1,FALSE),"")</f>
        <v>78</v>
      </c>
      <c r="L132" s="3">
        <f>IFERROR(VLOOKUP($A132,집계!$B:$AD,MATCH(L$1,집계!$2:$2,0)-1,FALSE),"")</f>
        <v>72</v>
      </c>
      <c r="M132" s="16">
        <f>IFERROR(VLOOKUP($A132,집계!$B:$AD,MATCH(M$1,집계!$2:$2,0)-1,FALSE),"")</f>
        <v>71.666666666666671</v>
      </c>
      <c r="N132" s="16">
        <f>IFERROR(VLOOKUP($A132,집계!$B:$AD,MATCH(N$1,집계!$2:$2,0)-1,FALSE),"")</f>
        <v>0</v>
      </c>
      <c r="O132" s="16">
        <f>IFERROR(VLOOKUP($A132,집계!$B:$AD,MATCH(O$1,집계!$2:$2,0)-1,FALSE),"")</f>
        <v>71.666666666666671</v>
      </c>
      <c r="P132" s="31" t="str">
        <f>IFERROR(VLOOKUP($A132,집계!$B:$AD,MATCH(P$1,집계!$2:$2,0)-1,FALSE),"")</f>
        <v/>
      </c>
    </row>
    <row r="133" spans="1:16" ht="17.100000000000001" customHeight="1" x14ac:dyDescent="0.35">
      <c r="A133" s="2">
        <v>20430211</v>
      </c>
      <c r="B133" s="4">
        <f>IFERROR(VLOOKUP($A133,집계!$B:$AD,MATCH(B$1,집계!$2:$2,0)-1,FALSE),"")</f>
        <v>197</v>
      </c>
      <c r="C133" s="4" t="str">
        <f>IFERROR(VLOOKUP($A133,집계!$B:$AD,MATCH(C$1,집계!$2:$2,0)-1,FALSE),"")</f>
        <v>김주영</v>
      </c>
      <c r="D133" s="4">
        <f>IFERROR(VLOOKUP($A133,집계!$B:$AD,MATCH(D$1,집계!$2:$2,0)-1,FALSE),"")</f>
        <v>20430211</v>
      </c>
      <c r="E133" s="4" t="str">
        <f>IFERROR(VLOOKUP($A133,집계!$B:$AD,MATCH(E$1,집계!$2:$2,0)-1,FALSE),"")</f>
        <v>외국인 관광객과 동네 맛집을 연결하는 SNS 홍보 체험단 플랫폼</v>
      </c>
      <c r="F133" s="31">
        <f>IFERROR(VLOOKUP($A133,대상!$B:$AD,MATCH(F$1,대상!$1:$1,0)-1,FALSE),"")</f>
        <v>0</v>
      </c>
      <c r="G133" s="3">
        <f>IFERROR(VLOOKUP($A133,집계!$B:$AD,MATCH(G$1,집계!$2:$2,0)-1,FALSE),"")</f>
        <v>5</v>
      </c>
      <c r="H133" s="3">
        <f>IFERROR(VLOOKUP($A133,집계!$B:$AD,MATCH(H$1,집계!$2:$2,0)-1,FALSE),"")</f>
        <v>66</v>
      </c>
      <c r="I133" s="3">
        <f>IFERROR(VLOOKUP($A133,집계!$B:$AD,MATCH(I$1,집계!$2:$2,0)-1,FALSE),"")</f>
        <v>62</v>
      </c>
      <c r="J133" s="3">
        <f>IFERROR(VLOOKUP($A133,집계!$B:$AD,MATCH(J$1,집계!$2:$2,0)-1,FALSE),"")</f>
        <v>68</v>
      </c>
      <c r="K133" s="3">
        <f>IFERROR(VLOOKUP($A133,집계!$B:$AD,MATCH(K$1,집계!$2:$2,0)-1,FALSE),"")</f>
        <v>65</v>
      </c>
      <c r="L133" s="3">
        <f>IFERROR(VLOOKUP($A133,집계!$B:$AD,MATCH(L$1,집계!$2:$2,0)-1,FALSE),"")</f>
        <v>68</v>
      </c>
      <c r="M133" s="16">
        <f>IFERROR(VLOOKUP($A133,집계!$B:$AD,MATCH(M$1,집계!$2:$2,0)-1,FALSE),"")</f>
        <v>66.333333333333329</v>
      </c>
      <c r="N133" s="16">
        <f>IFERROR(VLOOKUP($A133,집계!$B:$AD,MATCH(N$1,집계!$2:$2,0)-1,FALSE),"")</f>
        <v>0</v>
      </c>
      <c r="O133" s="16">
        <f>IFERROR(VLOOKUP($A133,집계!$B:$AD,MATCH(O$1,집계!$2:$2,0)-1,FALSE),"")</f>
        <v>66.333333333333329</v>
      </c>
      <c r="P133" s="31" t="str">
        <f>IFERROR(VLOOKUP($A133,집계!$B:$AD,MATCH(P$1,집계!$2:$2,0)-1,FALSE),"")</f>
        <v/>
      </c>
    </row>
    <row r="134" spans="1:16" ht="17.100000000000001" customHeight="1" x14ac:dyDescent="0.35">
      <c r="A134" s="2">
        <v>20428649</v>
      </c>
      <c r="B134" s="4">
        <f>IFERROR(VLOOKUP($A134,집계!$B:$AD,MATCH(B$1,집계!$2:$2,0)-1,FALSE),"")</f>
        <v>173</v>
      </c>
      <c r="C134" s="4" t="str">
        <f>IFERROR(VLOOKUP($A134,집계!$B:$AD,MATCH(C$1,집계!$2:$2,0)-1,FALSE),"")</f>
        <v>정지선</v>
      </c>
      <c r="D134" s="4">
        <f>IFERROR(VLOOKUP($A134,집계!$B:$AD,MATCH(D$1,집계!$2:$2,0)-1,FALSE),"")</f>
        <v>20428649</v>
      </c>
      <c r="E134" s="4" t="str">
        <f>IFERROR(VLOOKUP($A134,집계!$B:$AD,MATCH(E$1,집계!$2:$2,0)-1,FALSE),"")</f>
        <v>LLM B2B·B2G 기반 비정형 예술 데이터 구조화 및 비즈니스 언어 번역을 통한 맞춤형 크리에이터 매칭 플랫폼</v>
      </c>
      <c r="F134" s="31">
        <f>IFERROR(VLOOKUP($A134,대상!$B:$AD,MATCH(F$1,대상!$1:$1,0)-1,FALSE),"")</f>
        <v>0</v>
      </c>
      <c r="G134" s="3">
        <f>IFERROR(VLOOKUP($A134,집계!$B:$AD,MATCH(G$1,집계!$2:$2,0)-1,FALSE),"")</f>
        <v>5</v>
      </c>
      <c r="H134" s="3">
        <f>IFERROR(VLOOKUP($A134,집계!$B:$AD,MATCH(H$1,집계!$2:$2,0)-1,FALSE),"")</f>
        <v>67</v>
      </c>
      <c r="I134" s="3">
        <f>IFERROR(VLOOKUP($A134,집계!$B:$AD,MATCH(I$1,집계!$2:$2,0)-1,FALSE),"")</f>
        <v>72</v>
      </c>
      <c r="J134" s="3">
        <f>IFERROR(VLOOKUP($A134,집계!$B:$AD,MATCH(J$1,집계!$2:$2,0)-1,FALSE),"")</f>
        <v>69</v>
      </c>
      <c r="K134" s="3">
        <f>IFERROR(VLOOKUP($A134,집계!$B:$AD,MATCH(K$1,집계!$2:$2,0)-1,FALSE),"")</f>
        <v>74</v>
      </c>
      <c r="L134" s="3">
        <f>IFERROR(VLOOKUP($A134,집계!$B:$AD,MATCH(L$1,집계!$2:$2,0)-1,FALSE),"")</f>
        <v>69</v>
      </c>
      <c r="M134" s="16">
        <f>IFERROR(VLOOKUP($A134,집계!$B:$AD,MATCH(M$1,집계!$2:$2,0)-1,FALSE),"")</f>
        <v>70</v>
      </c>
      <c r="N134" s="16">
        <f>IFERROR(VLOOKUP($A134,집계!$B:$AD,MATCH(N$1,집계!$2:$2,0)-1,FALSE),"")</f>
        <v>0</v>
      </c>
      <c r="O134" s="16">
        <f>IFERROR(VLOOKUP($A134,집계!$B:$AD,MATCH(O$1,집계!$2:$2,0)-1,FALSE),"")</f>
        <v>70</v>
      </c>
      <c r="P134" s="31" t="str">
        <f>IFERROR(VLOOKUP($A134,집계!$B:$AD,MATCH(P$1,집계!$2:$2,0)-1,FALSE),"")</f>
        <v/>
      </c>
    </row>
    <row r="135" spans="1:16" ht="17.100000000000001" customHeight="1" x14ac:dyDescent="0.35">
      <c r="A135" s="2">
        <v>20414118</v>
      </c>
      <c r="B135" s="4">
        <f>IFERROR(VLOOKUP($A135,집계!$B:$AD,MATCH(B$1,집계!$2:$2,0)-1,FALSE),"")</f>
        <v>163</v>
      </c>
      <c r="C135" s="4" t="str">
        <f>IFERROR(VLOOKUP($A135,집계!$B:$AD,MATCH(C$1,집계!$2:$2,0)-1,FALSE),"")</f>
        <v>이선우</v>
      </c>
      <c r="D135" s="4">
        <f>IFERROR(VLOOKUP($A135,집계!$B:$AD,MATCH(D$1,집계!$2:$2,0)-1,FALSE),"")</f>
        <v>20414118</v>
      </c>
      <c r="E135" s="4" t="str">
        <f>IFERROR(VLOOKUP($A135,집계!$B:$AD,MATCH(E$1,집계!$2:$2,0)-1,FALSE),"")</f>
        <v>LLM 기반 브리프 구조화·공정성 재랭킹 추천기술이 적용된  기업–크리에이터 협업 공정매칭·협업운영 자동화 마이크로 SaaS(FairMatch)</v>
      </c>
      <c r="F135" s="31">
        <f>IFERROR(VLOOKUP($A135,대상!$B:$AD,MATCH(F$1,대상!$1:$1,0)-1,FALSE),"")</f>
        <v>0</v>
      </c>
      <c r="G135" s="3">
        <f>IFERROR(VLOOKUP($A135,집계!$B:$AD,MATCH(G$1,집계!$2:$2,0)-1,FALSE),"")</f>
        <v>5</v>
      </c>
      <c r="H135" s="3">
        <f>IFERROR(VLOOKUP($A135,집계!$B:$AD,MATCH(H$1,집계!$2:$2,0)-1,FALSE),"")</f>
        <v>67</v>
      </c>
      <c r="I135" s="3">
        <f>IFERROR(VLOOKUP($A135,집계!$B:$AD,MATCH(I$1,집계!$2:$2,0)-1,FALSE),"")</f>
        <v>73</v>
      </c>
      <c r="J135" s="3">
        <f>IFERROR(VLOOKUP($A135,집계!$B:$AD,MATCH(J$1,집계!$2:$2,0)-1,FALSE),"")</f>
        <v>68</v>
      </c>
      <c r="K135" s="3">
        <f>IFERROR(VLOOKUP($A135,집계!$B:$AD,MATCH(K$1,집계!$2:$2,0)-1,FALSE),"")</f>
        <v>75</v>
      </c>
      <c r="L135" s="3">
        <f>IFERROR(VLOOKUP($A135,집계!$B:$AD,MATCH(L$1,집계!$2:$2,0)-1,FALSE),"")</f>
        <v>72</v>
      </c>
      <c r="M135" s="16">
        <f>IFERROR(VLOOKUP($A135,집계!$B:$AD,MATCH(M$1,집계!$2:$2,0)-1,FALSE),"")</f>
        <v>71</v>
      </c>
      <c r="N135" s="16">
        <f>IFERROR(VLOOKUP($A135,집계!$B:$AD,MATCH(N$1,집계!$2:$2,0)-1,FALSE),"")</f>
        <v>0</v>
      </c>
      <c r="O135" s="16">
        <f>IFERROR(VLOOKUP($A135,집계!$B:$AD,MATCH(O$1,집계!$2:$2,0)-1,FALSE),"")</f>
        <v>71</v>
      </c>
      <c r="P135" s="31" t="str">
        <f>IFERROR(VLOOKUP($A135,집계!$B:$AD,MATCH(P$1,집계!$2:$2,0)-1,FALSE),"")</f>
        <v/>
      </c>
    </row>
    <row r="136" spans="1:16" ht="17.100000000000001" customHeight="1" x14ac:dyDescent="0.35">
      <c r="A136" s="2">
        <v>20423064</v>
      </c>
      <c r="B136" s="4">
        <f>IFERROR(VLOOKUP($A136,집계!$B:$AD,MATCH(B$1,집계!$2:$2,0)-1,FALSE),"")</f>
        <v>143</v>
      </c>
      <c r="C136" s="4" t="str">
        <f>IFERROR(VLOOKUP($A136,집계!$B:$AD,MATCH(C$1,집계!$2:$2,0)-1,FALSE),"")</f>
        <v>백다현</v>
      </c>
      <c r="D136" s="4">
        <f>IFERROR(VLOOKUP($A136,집계!$B:$AD,MATCH(D$1,집계!$2:$2,0)-1,FALSE),"")</f>
        <v>20423064</v>
      </c>
      <c r="E136" s="4" t="str">
        <f>IFERROR(VLOOKUP($A136,집계!$B:$AD,MATCH(E$1,집계!$2:$2,0)-1,FALSE),"")</f>
        <v>생성형 AI 기반 커미션 요청 구조화 기능이 적용된 글로벌 아트 전시·커미션 플랫폼 서비스</v>
      </c>
      <c r="F136" s="31">
        <f>IFERROR(VLOOKUP($A136,대상!$B:$AD,MATCH(F$1,대상!$1:$1,0)-1,FALSE),"")</f>
        <v>0</v>
      </c>
      <c r="G136" s="3">
        <f>IFERROR(VLOOKUP($A136,집계!$B:$AD,MATCH(G$1,집계!$2:$2,0)-1,FALSE),"")</f>
        <v>5</v>
      </c>
      <c r="H136" s="3">
        <f>IFERROR(VLOOKUP($A136,집계!$B:$AD,MATCH(H$1,집계!$2:$2,0)-1,FALSE),"")</f>
        <v>67</v>
      </c>
      <c r="I136" s="3">
        <f>IFERROR(VLOOKUP($A136,집계!$B:$AD,MATCH(I$1,집계!$2:$2,0)-1,FALSE),"")</f>
        <v>76</v>
      </c>
      <c r="J136" s="3">
        <f>IFERROR(VLOOKUP($A136,집계!$B:$AD,MATCH(J$1,집계!$2:$2,0)-1,FALSE),"")</f>
        <v>68</v>
      </c>
      <c r="K136" s="3">
        <f>IFERROR(VLOOKUP($A136,집계!$B:$AD,MATCH(K$1,집계!$2:$2,0)-1,FALSE),"")</f>
        <v>67</v>
      </c>
      <c r="L136" s="3">
        <f>IFERROR(VLOOKUP($A136,집계!$B:$AD,MATCH(L$1,집계!$2:$2,0)-1,FALSE),"")</f>
        <v>76</v>
      </c>
      <c r="M136" s="16">
        <f>IFERROR(VLOOKUP($A136,집계!$B:$AD,MATCH(M$1,집계!$2:$2,0)-1,FALSE),"")</f>
        <v>70.333333333333329</v>
      </c>
      <c r="N136" s="16">
        <f>IFERROR(VLOOKUP($A136,집계!$B:$AD,MATCH(N$1,집계!$2:$2,0)-1,FALSE),"")</f>
        <v>2</v>
      </c>
      <c r="O136" s="16">
        <f>IFERROR(VLOOKUP($A136,집계!$B:$AD,MATCH(O$1,집계!$2:$2,0)-1,FALSE),"")</f>
        <v>72.333333333333329</v>
      </c>
      <c r="P136" s="31" t="str">
        <f>IFERROR(VLOOKUP($A136,집계!$B:$AD,MATCH(P$1,집계!$2:$2,0)-1,FALSE),"")</f>
        <v/>
      </c>
    </row>
    <row r="137" spans="1:16" ht="17.100000000000001" customHeight="1" x14ac:dyDescent="0.35">
      <c r="A137" s="2">
        <v>20422739</v>
      </c>
      <c r="B137" s="4">
        <f>IFERROR(VLOOKUP($A137,집계!$B:$AD,MATCH(B$1,집계!$2:$2,0)-1,FALSE),"")</f>
        <v>126</v>
      </c>
      <c r="C137" s="4" t="str">
        <f>IFERROR(VLOOKUP($A137,집계!$B:$AD,MATCH(C$1,집계!$2:$2,0)-1,FALSE),"")</f>
        <v>김광정</v>
      </c>
      <c r="D137" s="4">
        <f>IFERROR(VLOOKUP($A137,집계!$B:$AD,MATCH(D$1,집계!$2:$2,0)-1,FALSE),"")</f>
        <v>20422739</v>
      </c>
      <c r="E137" s="4" t="str">
        <f>IFERROR(VLOOKUP($A137,집계!$B:$AD,MATCH(E$1,집계!$2:$2,0)-1,FALSE),"")</f>
        <v>OBS 플러그인 기반 방송 연동 버추얼 크리에이터 굿즈 커머스 자동화 플랫폼</v>
      </c>
      <c r="F137" s="31">
        <f>IFERROR(VLOOKUP($A137,대상!$B:$AD,MATCH(F$1,대상!$1:$1,0)-1,FALSE),"")</f>
        <v>0</v>
      </c>
      <c r="G137" s="3">
        <f>IFERROR(VLOOKUP($A137,집계!$B:$AD,MATCH(G$1,집계!$2:$2,0)-1,FALSE),"")</f>
        <v>5</v>
      </c>
      <c r="H137" s="3">
        <f>IFERROR(VLOOKUP($A137,집계!$B:$AD,MATCH(H$1,집계!$2:$2,0)-1,FALSE),"")</f>
        <v>73</v>
      </c>
      <c r="I137" s="3">
        <f>IFERROR(VLOOKUP($A137,집계!$B:$AD,MATCH(I$1,집계!$2:$2,0)-1,FALSE),"")</f>
        <v>80</v>
      </c>
      <c r="J137" s="3">
        <f>IFERROR(VLOOKUP($A137,집계!$B:$AD,MATCH(J$1,집계!$2:$2,0)-1,FALSE),"")</f>
        <v>67</v>
      </c>
      <c r="K137" s="3">
        <f>IFERROR(VLOOKUP($A137,집계!$B:$AD,MATCH(K$1,집계!$2:$2,0)-1,FALSE),"")</f>
        <v>68</v>
      </c>
      <c r="L137" s="3">
        <f>IFERROR(VLOOKUP($A137,집계!$B:$AD,MATCH(L$1,집계!$2:$2,0)-1,FALSE),"")</f>
        <v>73</v>
      </c>
      <c r="M137" s="16">
        <f>IFERROR(VLOOKUP($A137,집계!$B:$AD,MATCH(M$1,집계!$2:$2,0)-1,FALSE),"")</f>
        <v>71.333333333333329</v>
      </c>
      <c r="N137" s="16">
        <f>IFERROR(VLOOKUP($A137,집계!$B:$AD,MATCH(N$1,집계!$2:$2,0)-1,FALSE),"")</f>
        <v>2</v>
      </c>
      <c r="O137" s="16">
        <f>IFERROR(VLOOKUP($A137,집계!$B:$AD,MATCH(O$1,집계!$2:$2,0)-1,FALSE),"")</f>
        <v>73.333333333333329</v>
      </c>
      <c r="P137" s="31" t="str">
        <f>IFERROR(VLOOKUP($A137,집계!$B:$AD,MATCH(P$1,집계!$2:$2,0)-1,FALSE),"")</f>
        <v/>
      </c>
    </row>
    <row r="138" spans="1:16" ht="17.100000000000001" customHeight="1" x14ac:dyDescent="0.35">
      <c r="A138" s="2">
        <v>20427709</v>
      </c>
      <c r="B138" s="4">
        <f>IFERROR(VLOOKUP($A138,집계!$B:$AD,MATCH(B$1,집계!$2:$2,0)-1,FALSE),"")</f>
        <v>54</v>
      </c>
      <c r="C138" s="4" t="str">
        <f>IFERROR(VLOOKUP($A138,집계!$B:$AD,MATCH(C$1,집계!$2:$2,0)-1,FALSE),"")</f>
        <v>정한직</v>
      </c>
      <c r="D138" s="4">
        <f>IFERROR(VLOOKUP($A138,집계!$B:$AD,MATCH(D$1,집계!$2:$2,0)-1,FALSE),"")</f>
        <v>20427709</v>
      </c>
      <c r="E138" s="4" t="str">
        <f>IFERROR(VLOOKUP($A138,집계!$B:$AD,MATCH(E$1,집계!$2:$2,0)-1,FALSE),"")</f>
        <v>VLM 기반 산업현장 위험상황 이해·판단형 AI 에이전트 안전관리 시스템</v>
      </c>
      <c r="F138" s="31">
        <f>IFERROR(VLOOKUP($A138,대상!$B:$AD,MATCH(F$1,대상!$1:$1,0)-1,FALSE),"")</f>
        <v>0</v>
      </c>
      <c r="G138" s="3">
        <f>IFERROR(VLOOKUP($A138,집계!$B:$AD,MATCH(G$1,집계!$2:$2,0)-1,FALSE),"")</f>
        <v>5</v>
      </c>
      <c r="H138" s="3">
        <f>IFERROR(VLOOKUP($A138,집계!$B:$AD,MATCH(H$1,집계!$2:$2,0)-1,FALSE),"")</f>
        <v>73</v>
      </c>
      <c r="I138" s="3">
        <f>IFERROR(VLOOKUP($A138,집계!$B:$AD,MATCH(I$1,집계!$2:$2,0)-1,FALSE),"")</f>
        <v>84</v>
      </c>
      <c r="J138" s="3">
        <f>IFERROR(VLOOKUP($A138,집계!$B:$AD,MATCH(J$1,집계!$2:$2,0)-1,FALSE),"")</f>
        <v>78</v>
      </c>
      <c r="K138" s="3">
        <f>IFERROR(VLOOKUP($A138,집계!$B:$AD,MATCH(K$1,집계!$2:$2,0)-1,FALSE),"")</f>
        <v>74</v>
      </c>
      <c r="L138" s="3">
        <f>IFERROR(VLOOKUP($A138,집계!$B:$AD,MATCH(L$1,집계!$2:$2,0)-1,FALSE),"")</f>
        <v>84</v>
      </c>
      <c r="M138" s="16">
        <f>IFERROR(VLOOKUP($A138,집계!$B:$AD,MATCH(M$1,집계!$2:$2,0)-1,FALSE),"")</f>
        <v>78.666666666666671</v>
      </c>
      <c r="N138" s="16">
        <f>IFERROR(VLOOKUP($A138,집계!$B:$AD,MATCH(N$1,집계!$2:$2,0)-1,FALSE),"")</f>
        <v>0</v>
      </c>
      <c r="O138" s="16">
        <f>IFERROR(VLOOKUP($A138,집계!$B:$AD,MATCH(O$1,집계!$2:$2,0)-1,FALSE),"")</f>
        <v>78.666666666666671</v>
      </c>
      <c r="P138" s="31" t="str">
        <f>IFERROR(VLOOKUP($A138,집계!$B:$AD,MATCH(P$1,집계!$2:$2,0)-1,FALSE),"")</f>
        <v/>
      </c>
    </row>
    <row r="139" spans="1:16" ht="17.100000000000001" customHeight="1" x14ac:dyDescent="0.35">
      <c r="A139" s="2">
        <v>20430358</v>
      </c>
      <c r="B139" s="4">
        <f>IFERROR(VLOOKUP($A139,집계!$B:$AD,MATCH(B$1,집계!$2:$2,0)-1,FALSE),"")</f>
        <v>119</v>
      </c>
      <c r="C139" s="4" t="str">
        <f>IFERROR(VLOOKUP($A139,집계!$B:$AD,MATCH(C$1,집계!$2:$2,0)-1,FALSE),"")</f>
        <v>여상</v>
      </c>
      <c r="D139" s="4">
        <f>IFERROR(VLOOKUP($A139,집계!$B:$AD,MATCH(D$1,집계!$2:$2,0)-1,FALSE),"")</f>
        <v>20430358</v>
      </c>
      <c r="E139" s="4" t="str">
        <f>IFERROR(VLOOKUP($A139,집계!$B:$AD,MATCH(E$1,집계!$2:$2,0)-1,FALSE),"")</f>
        <v>지역 소상공인의 광고 접근성 문제 해결을 위한, 전단지 게시판 디지털 전환(DX) 기반 아파트 공용 키오스크 서비스</v>
      </c>
      <c r="F139" s="31">
        <f>IFERROR(VLOOKUP($A139,대상!$B:$AD,MATCH(F$1,대상!$1:$1,0)-1,FALSE),"")</f>
        <v>0</v>
      </c>
      <c r="G139" s="3">
        <f>IFERROR(VLOOKUP($A139,집계!$B:$AD,MATCH(G$1,집계!$2:$2,0)-1,FALSE),"")</f>
        <v>5</v>
      </c>
      <c r="H139" s="3">
        <f>IFERROR(VLOOKUP($A139,집계!$B:$AD,MATCH(H$1,집계!$2:$2,0)-1,FALSE),"")</f>
        <v>73</v>
      </c>
      <c r="I139" s="3">
        <f>IFERROR(VLOOKUP($A139,집계!$B:$AD,MATCH(I$1,집계!$2:$2,0)-1,FALSE),"")</f>
        <v>84</v>
      </c>
      <c r="J139" s="3">
        <f>IFERROR(VLOOKUP($A139,집계!$B:$AD,MATCH(J$1,집계!$2:$2,0)-1,FALSE),"")</f>
        <v>69</v>
      </c>
      <c r="K139" s="3">
        <f>IFERROR(VLOOKUP($A139,집계!$B:$AD,MATCH(K$1,집계!$2:$2,0)-1,FALSE),"")</f>
        <v>69</v>
      </c>
      <c r="L139" s="3">
        <f>IFERROR(VLOOKUP($A139,집계!$B:$AD,MATCH(L$1,집계!$2:$2,0)-1,FALSE),"")</f>
        <v>80</v>
      </c>
      <c r="M139" s="16">
        <f>IFERROR(VLOOKUP($A139,집계!$B:$AD,MATCH(M$1,집계!$2:$2,0)-1,FALSE),"")</f>
        <v>74</v>
      </c>
      <c r="N139" s="16">
        <f>IFERROR(VLOOKUP($A139,집계!$B:$AD,MATCH(N$1,집계!$2:$2,0)-1,FALSE),"")</f>
        <v>0</v>
      </c>
      <c r="O139" s="16">
        <f>IFERROR(VLOOKUP($A139,집계!$B:$AD,MATCH(O$1,집계!$2:$2,0)-1,FALSE),"")</f>
        <v>74</v>
      </c>
      <c r="P139" s="31" t="str">
        <f>IFERROR(VLOOKUP($A139,집계!$B:$AD,MATCH(P$1,집계!$2:$2,0)-1,FALSE),"")</f>
        <v/>
      </c>
    </row>
    <row r="140" spans="1:16" ht="17.100000000000001" customHeight="1" x14ac:dyDescent="0.35">
      <c r="A140" s="2">
        <v>20422944</v>
      </c>
      <c r="B140" s="4">
        <f>IFERROR(VLOOKUP($A140,집계!$B:$AD,MATCH(B$1,집계!$2:$2,0)-1,FALSE),"")</f>
        <v>16</v>
      </c>
      <c r="C140" s="4" t="str">
        <f>IFERROR(VLOOKUP($A140,집계!$B:$AD,MATCH(C$1,집계!$2:$2,0)-1,FALSE),"")</f>
        <v>남관영</v>
      </c>
      <c r="D140" s="4">
        <f>IFERROR(VLOOKUP($A140,집계!$B:$AD,MATCH(D$1,집계!$2:$2,0)-1,FALSE),"")</f>
        <v>20422944</v>
      </c>
      <c r="E140" s="4" t="str">
        <f>IFERROR(VLOOKUP($A140,집계!$B:$AD,MATCH(E$1,집계!$2:$2,0)-1,FALSE),"")</f>
        <v>Recipe 독립형 H/W 시계열 AI 앙상블 기술이 적용된 On-Premise 반도체 제조 장비 실시간 고장 예지보전</v>
      </c>
      <c r="F140" s="31">
        <f>IFERROR(VLOOKUP($A140,대상!$B:$AD,MATCH(F$1,대상!$1:$1,0)-1,FALSE),"")</f>
        <v>0</v>
      </c>
      <c r="G140" s="3">
        <f>IFERROR(VLOOKUP($A140,집계!$B:$AD,MATCH(G$1,집계!$2:$2,0)-1,FALSE),"")</f>
        <v>5</v>
      </c>
      <c r="H140" s="3">
        <f>IFERROR(VLOOKUP($A140,집계!$B:$AD,MATCH(H$1,집계!$2:$2,0)-1,FALSE),"")</f>
        <v>81</v>
      </c>
      <c r="I140" s="3">
        <f>IFERROR(VLOOKUP($A140,집계!$B:$AD,MATCH(I$1,집계!$2:$2,0)-1,FALSE),"")</f>
        <v>87</v>
      </c>
      <c r="J140" s="3">
        <f>IFERROR(VLOOKUP($A140,집계!$B:$AD,MATCH(J$1,집계!$2:$2,0)-1,FALSE),"")</f>
        <v>68</v>
      </c>
      <c r="K140" s="3">
        <f>IFERROR(VLOOKUP($A140,집계!$B:$AD,MATCH(K$1,집계!$2:$2,0)-1,FALSE),"")</f>
        <v>89</v>
      </c>
      <c r="L140" s="3">
        <f>IFERROR(VLOOKUP($A140,집계!$B:$AD,MATCH(L$1,집계!$2:$2,0)-1,FALSE),"")</f>
        <v>81</v>
      </c>
      <c r="M140" s="16">
        <f>IFERROR(VLOOKUP($A140,집계!$B:$AD,MATCH(M$1,집계!$2:$2,0)-1,FALSE),"")</f>
        <v>83</v>
      </c>
      <c r="N140" s="16">
        <f>IFERROR(VLOOKUP($A140,집계!$B:$AD,MATCH(N$1,집계!$2:$2,0)-1,FALSE),"")</f>
        <v>0</v>
      </c>
      <c r="O140" s="16">
        <f>IFERROR(VLOOKUP($A140,집계!$B:$AD,MATCH(O$1,집계!$2:$2,0)-1,FALSE),"")</f>
        <v>83</v>
      </c>
      <c r="P140" s="31" t="str">
        <f>IFERROR(VLOOKUP($A140,집계!$B:$AD,MATCH(P$1,집계!$2:$2,0)-1,FALSE),"")</f>
        <v/>
      </c>
    </row>
    <row r="141" spans="1:16" ht="17.100000000000001" customHeight="1" x14ac:dyDescent="0.35">
      <c r="A141" s="2">
        <v>20422353</v>
      </c>
      <c r="B141" s="4">
        <f>IFERROR(VLOOKUP($A141,집계!$B:$AD,MATCH(B$1,집계!$2:$2,0)-1,FALSE),"")</f>
        <v>79</v>
      </c>
      <c r="C141" s="4" t="str">
        <f>IFERROR(VLOOKUP($A141,집계!$B:$AD,MATCH(C$1,집계!$2:$2,0)-1,FALSE),"")</f>
        <v>권우실</v>
      </c>
      <c r="D141" s="4">
        <f>IFERROR(VLOOKUP($A141,집계!$B:$AD,MATCH(D$1,집계!$2:$2,0)-1,FALSE),"")</f>
        <v>20422353</v>
      </c>
      <c r="E141" s="4" t="str">
        <f>IFERROR(VLOOKUP($A141,집계!$B:$AD,MATCH(E$1,집계!$2:$2,0)-1,FALSE),"")</f>
        <v>Gov-fit : AI 기반 B2G 맞춤 제안서 자동화 SaaS</v>
      </c>
      <c r="F141" s="31">
        <f>IFERROR(VLOOKUP($A141,대상!$B:$AD,MATCH(F$1,대상!$1:$1,0)-1,FALSE),"")</f>
        <v>0</v>
      </c>
      <c r="G141" s="3">
        <f>IFERROR(VLOOKUP($A141,집계!$B:$AD,MATCH(G$1,집계!$2:$2,0)-1,FALSE),"")</f>
        <v>5</v>
      </c>
      <c r="H141" s="3">
        <f>IFERROR(VLOOKUP($A141,집계!$B:$AD,MATCH(H$1,집계!$2:$2,0)-1,FALSE),"")</f>
        <v>73</v>
      </c>
      <c r="I141" s="3">
        <f>IFERROR(VLOOKUP($A141,집계!$B:$AD,MATCH(I$1,집계!$2:$2,0)-1,FALSE),"")</f>
        <v>78</v>
      </c>
      <c r="J141" s="3">
        <f>IFERROR(VLOOKUP($A141,집계!$B:$AD,MATCH(J$1,집계!$2:$2,0)-1,FALSE),"")</f>
        <v>79</v>
      </c>
      <c r="K141" s="3">
        <f>IFERROR(VLOOKUP($A141,집계!$B:$AD,MATCH(K$1,집계!$2:$2,0)-1,FALSE),"")</f>
        <v>87</v>
      </c>
      <c r="L141" s="3">
        <f>IFERROR(VLOOKUP($A141,집계!$B:$AD,MATCH(L$1,집계!$2:$2,0)-1,FALSE),"")</f>
        <v>72</v>
      </c>
      <c r="M141" s="16">
        <f>IFERROR(VLOOKUP($A141,집계!$B:$AD,MATCH(M$1,집계!$2:$2,0)-1,FALSE),"")</f>
        <v>76.666666666666671</v>
      </c>
      <c r="N141" s="16">
        <f>IFERROR(VLOOKUP($A141,집계!$B:$AD,MATCH(N$1,집계!$2:$2,0)-1,FALSE),"")</f>
        <v>0</v>
      </c>
      <c r="O141" s="16">
        <f>IFERROR(VLOOKUP($A141,집계!$B:$AD,MATCH(O$1,집계!$2:$2,0)-1,FALSE),"")</f>
        <v>76.666666666666671</v>
      </c>
      <c r="P141" s="31" t="str">
        <f>IFERROR(VLOOKUP($A141,집계!$B:$AD,MATCH(P$1,집계!$2:$2,0)-1,FALSE),"")</f>
        <v/>
      </c>
    </row>
    <row r="142" spans="1:16" ht="17.100000000000001" customHeight="1" x14ac:dyDescent="0.35">
      <c r="A142" s="2">
        <v>20428269</v>
      </c>
      <c r="B142" s="4">
        <f>IFERROR(VLOOKUP($A142,집계!$B:$AD,MATCH(B$1,집계!$2:$2,0)-1,FALSE),"")</f>
        <v>146</v>
      </c>
      <c r="C142" s="4" t="str">
        <f>IFERROR(VLOOKUP($A142,집계!$B:$AD,MATCH(C$1,집계!$2:$2,0)-1,FALSE),"")</f>
        <v>정명주</v>
      </c>
      <c r="D142" s="4">
        <f>IFERROR(VLOOKUP($A142,집계!$B:$AD,MATCH(D$1,집계!$2:$2,0)-1,FALSE),"")</f>
        <v>20428269</v>
      </c>
      <c r="E142" s="4" t="str">
        <f>IFERROR(VLOOKUP($A142,집계!$B:$AD,MATCH(E$1,집계!$2:$2,0)-1,FALSE),"")</f>
        <v>ISO 심사 데이터를 ESG ‘증거 데이터’로 자동 전환하여 중소기업의 공급망 실사 대응을 가능하게 하는 플랫폼 고도화</v>
      </c>
      <c r="F142" s="31">
        <f>IFERROR(VLOOKUP($A142,대상!$B:$AD,MATCH(F$1,대상!$1:$1,0)-1,FALSE),"")</f>
        <v>0</v>
      </c>
      <c r="G142" s="3">
        <f>IFERROR(VLOOKUP($A142,집계!$B:$AD,MATCH(G$1,집계!$2:$2,0)-1,FALSE),"")</f>
        <v>5</v>
      </c>
      <c r="H142" s="3">
        <f>IFERROR(VLOOKUP($A142,집계!$B:$AD,MATCH(H$1,집계!$2:$2,0)-1,FALSE),"")</f>
        <v>72</v>
      </c>
      <c r="I142" s="3">
        <f>IFERROR(VLOOKUP($A142,집계!$B:$AD,MATCH(I$1,집계!$2:$2,0)-1,FALSE),"")</f>
        <v>74</v>
      </c>
      <c r="J142" s="3">
        <f>IFERROR(VLOOKUP($A142,집계!$B:$AD,MATCH(J$1,집계!$2:$2,0)-1,FALSE),"")</f>
        <v>89</v>
      </c>
      <c r="K142" s="3">
        <f>IFERROR(VLOOKUP($A142,집계!$B:$AD,MATCH(K$1,집계!$2:$2,0)-1,FALSE),"")</f>
        <v>67</v>
      </c>
      <c r="L142" s="3">
        <f>IFERROR(VLOOKUP($A142,집계!$B:$AD,MATCH(L$1,집계!$2:$2,0)-1,FALSE),"")</f>
        <v>70</v>
      </c>
      <c r="M142" s="16">
        <f>IFERROR(VLOOKUP($A142,집계!$B:$AD,MATCH(M$1,집계!$2:$2,0)-1,FALSE),"")</f>
        <v>72</v>
      </c>
      <c r="N142" s="16">
        <f>IFERROR(VLOOKUP($A142,집계!$B:$AD,MATCH(N$1,집계!$2:$2,0)-1,FALSE),"")</f>
        <v>0</v>
      </c>
      <c r="O142" s="16">
        <f>IFERROR(VLOOKUP($A142,집계!$B:$AD,MATCH(O$1,집계!$2:$2,0)-1,FALSE),"")</f>
        <v>72</v>
      </c>
      <c r="P142" s="31" t="str">
        <f>IFERROR(VLOOKUP($A142,집계!$B:$AD,MATCH(P$1,집계!$2:$2,0)-1,FALSE),"")</f>
        <v/>
      </c>
    </row>
    <row r="143" spans="1:16" ht="17.100000000000001" customHeight="1" x14ac:dyDescent="0.35">
      <c r="A143" s="2">
        <v>20419176</v>
      </c>
      <c r="B143" s="4">
        <f>IFERROR(VLOOKUP($A143,집계!$B:$AD,MATCH(B$1,집계!$2:$2,0)-1,FALSE),"")</f>
        <v>23</v>
      </c>
      <c r="C143" s="4" t="str">
        <f>IFERROR(VLOOKUP($A143,집계!$B:$AD,MATCH(C$1,집계!$2:$2,0)-1,FALSE),"")</f>
        <v>박승주</v>
      </c>
      <c r="D143" s="4">
        <f>IFERROR(VLOOKUP($A143,집계!$B:$AD,MATCH(D$1,집계!$2:$2,0)-1,FALSE),"")</f>
        <v>20419176</v>
      </c>
      <c r="E143" s="4" t="str">
        <f>IFERROR(VLOOKUP($A143,집계!$B:$AD,MATCH(E$1,집계!$2:$2,0)-1,FALSE),"")</f>
        <v>AI 엔진 기반 B2B 거래데이터 자동 변환 및 API 자동 매핑 솔루션</v>
      </c>
      <c r="F143" s="31">
        <f>IFERROR(VLOOKUP($A143,대상!$B:$AD,MATCH(F$1,대상!$1:$1,0)-1,FALSE),"")</f>
        <v>0</v>
      </c>
      <c r="G143" s="3">
        <f>IFERROR(VLOOKUP($A143,집계!$B:$AD,MATCH(G$1,집계!$2:$2,0)-1,FALSE),"")</f>
        <v>5</v>
      </c>
      <c r="H143" s="3">
        <f>IFERROR(VLOOKUP($A143,집계!$B:$AD,MATCH(H$1,집계!$2:$2,0)-1,FALSE),"")</f>
        <v>76</v>
      </c>
      <c r="I143" s="3">
        <f>IFERROR(VLOOKUP($A143,집계!$B:$AD,MATCH(I$1,집계!$2:$2,0)-1,FALSE),"")</f>
        <v>80</v>
      </c>
      <c r="J143" s="3">
        <f>IFERROR(VLOOKUP($A143,집계!$B:$AD,MATCH(J$1,집계!$2:$2,0)-1,FALSE),"")</f>
        <v>79</v>
      </c>
      <c r="K143" s="3">
        <f>IFERROR(VLOOKUP($A143,집계!$B:$AD,MATCH(K$1,집계!$2:$2,0)-1,FALSE),"")</f>
        <v>89</v>
      </c>
      <c r="L143" s="3">
        <f>IFERROR(VLOOKUP($A143,집계!$B:$AD,MATCH(L$1,집계!$2:$2,0)-1,FALSE),"")</f>
        <v>88</v>
      </c>
      <c r="M143" s="16">
        <f>IFERROR(VLOOKUP($A143,집계!$B:$AD,MATCH(M$1,집계!$2:$2,0)-1,FALSE),"")</f>
        <v>82.333333333333329</v>
      </c>
      <c r="N143" s="16">
        <f>IFERROR(VLOOKUP($A143,집계!$B:$AD,MATCH(N$1,집계!$2:$2,0)-1,FALSE),"")</f>
        <v>0</v>
      </c>
      <c r="O143" s="16">
        <f>IFERROR(VLOOKUP($A143,집계!$B:$AD,MATCH(O$1,집계!$2:$2,0)-1,FALSE),"")</f>
        <v>82.333333333333329</v>
      </c>
      <c r="P143" s="31" t="str">
        <f>IFERROR(VLOOKUP($A143,집계!$B:$AD,MATCH(P$1,집계!$2:$2,0)-1,FALSE),"")</f>
        <v/>
      </c>
    </row>
    <row r="144" spans="1:16" ht="17.100000000000001" customHeight="1" x14ac:dyDescent="0.35">
      <c r="A144" s="2">
        <v>20415000</v>
      </c>
      <c r="B144" s="4">
        <f>IFERROR(VLOOKUP($A144,집계!$B:$AD,MATCH(B$1,집계!$2:$2,0)-1,FALSE),"")</f>
        <v>67</v>
      </c>
      <c r="C144" s="4" t="str">
        <f>IFERROR(VLOOKUP($A144,집계!$B:$AD,MATCH(C$1,집계!$2:$2,0)-1,FALSE),"")</f>
        <v>이병석</v>
      </c>
      <c r="D144" s="4">
        <f>IFERROR(VLOOKUP($A144,집계!$B:$AD,MATCH(D$1,집계!$2:$2,0)-1,FALSE),"")</f>
        <v>20415000</v>
      </c>
      <c r="E144" s="4" t="str">
        <f>IFERROR(VLOOKUP($A144,집계!$B:$AD,MATCH(E$1,집계!$2:$2,0)-1,FALSE),"")</f>
        <v>Factory ExpertX - 제조 특화 LLM 챗봇 서비스</v>
      </c>
      <c r="F144" s="31">
        <f>IFERROR(VLOOKUP($A144,대상!$B:$AD,MATCH(F$1,대상!$1:$1,0)-1,FALSE),"")</f>
        <v>0</v>
      </c>
      <c r="G144" s="3">
        <f>IFERROR(VLOOKUP($A144,집계!$B:$AD,MATCH(G$1,집계!$2:$2,0)-1,FALSE),"")</f>
        <v>5</v>
      </c>
      <c r="H144" s="3">
        <f>IFERROR(VLOOKUP($A144,집계!$B:$AD,MATCH(H$1,집계!$2:$2,0)-1,FALSE),"")</f>
        <v>73</v>
      </c>
      <c r="I144" s="3">
        <f>IFERROR(VLOOKUP($A144,집계!$B:$AD,MATCH(I$1,집계!$2:$2,0)-1,FALSE),"")</f>
        <v>82</v>
      </c>
      <c r="J144" s="3">
        <f>IFERROR(VLOOKUP($A144,집계!$B:$AD,MATCH(J$1,집계!$2:$2,0)-1,FALSE),"")</f>
        <v>68</v>
      </c>
      <c r="K144" s="3">
        <f>IFERROR(VLOOKUP($A144,집계!$B:$AD,MATCH(K$1,집계!$2:$2,0)-1,FALSE),"")</f>
        <v>87</v>
      </c>
      <c r="L144" s="3">
        <f>IFERROR(VLOOKUP($A144,집계!$B:$AD,MATCH(L$1,집계!$2:$2,0)-1,FALSE),"")</f>
        <v>78</v>
      </c>
      <c r="M144" s="16">
        <f>IFERROR(VLOOKUP($A144,집계!$B:$AD,MATCH(M$1,집계!$2:$2,0)-1,FALSE),"")</f>
        <v>77.666666666666671</v>
      </c>
      <c r="N144" s="16">
        <f>IFERROR(VLOOKUP($A144,집계!$B:$AD,MATCH(N$1,집계!$2:$2,0)-1,FALSE),"")</f>
        <v>0</v>
      </c>
      <c r="O144" s="16">
        <f>IFERROR(VLOOKUP($A144,집계!$B:$AD,MATCH(O$1,집계!$2:$2,0)-1,FALSE),"")</f>
        <v>77.666666666666671</v>
      </c>
      <c r="P144" s="31" t="str">
        <f>IFERROR(VLOOKUP($A144,집계!$B:$AD,MATCH(P$1,집계!$2:$2,0)-1,FALSE),"")</f>
        <v/>
      </c>
    </row>
    <row r="145" spans="1:16" ht="17.100000000000001" customHeight="1" x14ac:dyDescent="0.35">
      <c r="A145" s="2">
        <v>20426233</v>
      </c>
      <c r="B145" s="4">
        <f>IFERROR(VLOOKUP($A145,집계!$B:$AD,MATCH(B$1,집계!$2:$2,0)-1,FALSE),"")</f>
        <v>67</v>
      </c>
      <c r="C145" s="4" t="str">
        <f>IFERROR(VLOOKUP($A145,집계!$B:$AD,MATCH(C$1,집계!$2:$2,0)-1,FALSE),"")</f>
        <v>한진교</v>
      </c>
      <c r="D145" s="4">
        <f>IFERROR(VLOOKUP($A145,집계!$B:$AD,MATCH(D$1,집계!$2:$2,0)-1,FALSE),"")</f>
        <v>20426233</v>
      </c>
      <c r="E145" s="4" t="str">
        <f>IFERROR(VLOOKUP($A145,집계!$B:$AD,MATCH(E$1,집계!$2:$2,0)-1,FALSE),"")</f>
        <v>산업단지 근로자 숙소 운영비 절감을 위한 IoT·AI 기반 체류 인프라 운영관리 SaaS</v>
      </c>
      <c r="F145" s="31">
        <f>IFERROR(VLOOKUP($A145,대상!$B:$AD,MATCH(F$1,대상!$1:$1,0)-1,FALSE),"")</f>
        <v>0</v>
      </c>
      <c r="G145" s="3">
        <f>IFERROR(VLOOKUP($A145,집계!$B:$AD,MATCH(G$1,집계!$2:$2,0)-1,FALSE),"")</f>
        <v>5</v>
      </c>
      <c r="H145" s="3">
        <f>IFERROR(VLOOKUP($A145,집계!$B:$AD,MATCH(H$1,집계!$2:$2,0)-1,FALSE),"")</f>
        <v>80</v>
      </c>
      <c r="I145" s="3">
        <f>IFERROR(VLOOKUP($A145,집계!$B:$AD,MATCH(I$1,집계!$2:$2,0)-1,FALSE),"")</f>
        <v>84</v>
      </c>
      <c r="J145" s="3">
        <f>IFERROR(VLOOKUP($A145,집계!$B:$AD,MATCH(J$1,집계!$2:$2,0)-1,FALSE),"")</f>
        <v>79</v>
      </c>
      <c r="K145" s="3">
        <f>IFERROR(VLOOKUP($A145,집계!$B:$AD,MATCH(K$1,집계!$2:$2,0)-1,FALSE),"")</f>
        <v>73</v>
      </c>
      <c r="L145" s="3">
        <f>IFERROR(VLOOKUP($A145,집계!$B:$AD,MATCH(L$1,집계!$2:$2,0)-1,FALSE),"")</f>
        <v>74</v>
      </c>
      <c r="M145" s="16">
        <f>IFERROR(VLOOKUP($A145,집계!$B:$AD,MATCH(M$1,집계!$2:$2,0)-1,FALSE),"")</f>
        <v>77.666666666666671</v>
      </c>
      <c r="N145" s="16">
        <f>IFERROR(VLOOKUP($A145,집계!$B:$AD,MATCH(N$1,집계!$2:$2,0)-1,FALSE),"")</f>
        <v>0</v>
      </c>
      <c r="O145" s="16">
        <f>IFERROR(VLOOKUP($A145,집계!$B:$AD,MATCH(O$1,집계!$2:$2,0)-1,FALSE),"")</f>
        <v>77.666666666666671</v>
      </c>
      <c r="P145" s="31" t="str">
        <f>IFERROR(VLOOKUP($A145,집계!$B:$AD,MATCH(P$1,집계!$2:$2,0)-1,FALSE),"")</f>
        <v/>
      </c>
    </row>
    <row r="146" spans="1:16" ht="17.100000000000001" customHeight="1" x14ac:dyDescent="0.35">
      <c r="A146" s="2">
        <v>20400898</v>
      </c>
      <c r="B146" s="4">
        <f>IFERROR(VLOOKUP($A146,집계!$B:$AD,MATCH(B$1,집계!$2:$2,0)-1,FALSE),"")</f>
        <v>57</v>
      </c>
      <c r="C146" s="4" t="str">
        <f>IFERROR(VLOOKUP($A146,집계!$B:$AD,MATCH(C$1,집계!$2:$2,0)-1,FALSE),"")</f>
        <v>고윤제</v>
      </c>
      <c r="D146" s="4">
        <f>IFERROR(VLOOKUP($A146,집계!$B:$AD,MATCH(D$1,집계!$2:$2,0)-1,FALSE),"")</f>
        <v>20400898</v>
      </c>
      <c r="E146" s="4" t="str">
        <f>IFERROR(VLOOKUP($A146,집계!$B:$AD,MATCH(E$1,집계!$2:$2,0)-1,FALSE),"")</f>
        <v>기업의 SaaS 도입비용을 개선하는 SaaS 온보딩 서비스(RAG/커뮤니티 데이터 기반)</v>
      </c>
      <c r="F146" s="31">
        <f>IFERROR(VLOOKUP($A146,대상!$B:$AD,MATCH(F$1,대상!$1:$1,0)-1,FALSE),"")</f>
        <v>0</v>
      </c>
      <c r="G146" s="3">
        <f>IFERROR(VLOOKUP($A146,집계!$B:$AD,MATCH(G$1,집계!$2:$2,0)-1,FALSE),"")</f>
        <v>5</v>
      </c>
      <c r="H146" s="3">
        <f>IFERROR(VLOOKUP($A146,집계!$B:$AD,MATCH(H$1,집계!$2:$2,0)-1,FALSE),"")</f>
        <v>73</v>
      </c>
      <c r="I146" s="3">
        <f>IFERROR(VLOOKUP($A146,집계!$B:$AD,MATCH(I$1,집계!$2:$2,0)-1,FALSE),"")</f>
        <v>78</v>
      </c>
      <c r="J146" s="3">
        <f>IFERROR(VLOOKUP($A146,집계!$B:$AD,MATCH(J$1,집계!$2:$2,0)-1,FALSE),"")</f>
        <v>77</v>
      </c>
      <c r="K146" s="3">
        <f>IFERROR(VLOOKUP($A146,집계!$B:$AD,MATCH(K$1,집계!$2:$2,0)-1,FALSE),"")</f>
        <v>74</v>
      </c>
      <c r="L146" s="3">
        <f>IFERROR(VLOOKUP($A146,집계!$B:$AD,MATCH(L$1,집계!$2:$2,0)-1,FALSE),"")</f>
        <v>80</v>
      </c>
      <c r="M146" s="16">
        <f>IFERROR(VLOOKUP($A146,집계!$B:$AD,MATCH(M$1,집계!$2:$2,0)-1,FALSE),"")</f>
        <v>76.333333333333329</v>
      </c>
      <c r="N146" s="16">
        <f>IFERROR(VLOOKUP($A146,집계!$B:$AD,MATCH(N$1,집계!$2:$2,0)-1,FALSE),"")</f>
        <v>2</v>
      </c>
      <c r="O146" s="16">
        <f>IFERROR(VLOOKUP($A146,집계!$B:$AD,MATCH(O$1,집계!$2:$2,0)-1,FALSE),"")</f>
        <v>78.333333333333329</v>
      </c>
      <c r="P146" s="31" t="str">
        <f>IFERROR(VLOOKUP($A146,집계!$B:$AD,MATCH(P$1,집계!$2:$2,0)-1,FALSE),"")</f>
        <v/>
      </c>
    </row>
    <row r="147" spans="1:16" ht="17.100000000000001" customHeight="1" x14ac:dyDescent="0.35">
      <c r="A147" s="2">
        <v>20426336</v>
      </c>
      <c r="B147" s="4">
        <f>IFERROR(VLOOKUP($A147,집계!$B:$AD,MATCH(B$1,집계!$2:$2,0)-1,FALSE),"")</f>
        <v>13</v>
      </c>
      <c r="C147" s="4" t="str">
        <f>IFERROR(VLOOKUP($A147,집계!$B:$AD,MATCH(C$1,집계!$2:$2,0)-1,FALSE),"")</f>
        <v>최세현</v>
      </c>
      <c r="D147" s="4">
        <f>IFERROR(VLOOKUP($A147,집계!$B:$AD,MATCH(D$1,집계!$2:$2,0)-1,FALSE),"")</f>
        <v>20426336</v>
      </c>
      <c r="E147" s="4" t="str">
        <f>IFERROR(VLOOKUP($A147,집계!$B:$AD,MATCH(E$1,집계!$2:$2,0)-1,FALSE),"")</f>
        <v>공간 디자인 콘테스트 플랫폼 및 디자이너를 위한  AI 기반 가구·제품 Image to 3D 서비스</v>
      </c>
      <c r="F147" s="31">
        <f>IFERROR(VLOOKUP($A147,대상!$B:$AD,MATCH(F$1,대상!$1:$1,0)-1,FALSE),"")</f>
        <v>0</v>
      </c>
      <c r="G147" s="3">
        <f>IFERROR(VLOOKUP($A147,집계!$B:$AD,MATCH(G$1,집계!$2:$2,0)-1,FALSE),"")</f>
        <v>5</v>
      </c>
      <c r="H147" s="3">
        <f>IFERROR(VLOOKUP($A147,집계!$B:$AD,MATCH(H$1,집계!$2:$2,0)-1,FALSE),"")</f>
        <v>79</v>
      </c>
      <c r="I147" s="3">
        <f>IFERROR(VLOOKUP($A147,집계!$B:$AD,MATCH(I$1,집계!$2:$2,0)-1,FALSE),"")</f>
        <v>75</v>
      </c>
      <c r="J147" s="3">
        <f>IFERROR(VLOOKUP($A147,집계!$B:$AD,MATCH(J$1,집계!$2:$2,0)-1,FALSE),"")</f>
        <v>85</v>
      </c>
      <c r="K147" s="3">
        <f>IFERROR(VLOOKUP($A147,집계!$B:$AD,MATCH(K$1,집계!$2:$2,0)-1,FALSE),"")</f>
        <v>89</v>
      </c>
      <c r="L147" s="3">
        <f>IFERROR(VLOOKUP($A147,집계!$B:$AD,MATCH(L$1,집계!$2:$2,0)-1,FALSE),"")</f>
        <v>88</v>
      </c>
      <c r="M147" s="16">
        <f>IFERROR(VLOOKUP($A147,집계!$B:$AD,MATCH(M$1,집계!$2:$2,0)-1,FALSE),"")</f>
        <v>84</v>
      </c>
      <c r="N147" s="16">
        <f>IFERROR(VLOOKUP($A147,집계!$B:$AD,MATCH(N$1,집계!$2:$2,0)-1,FALSE),"")</f>
        <v>0</v>
      </c>
      <c r="O147" s="16">
        <f>IFERROR(VLOOKUP($A147,집계!$B:$AD,MATCH(O$1,집계!$2:$2,0)-1,FALSE),"")</f>
        <v>84</v>
      </c>
      <c r="P147" s="31" t="str">
        <f>IFERROR(VLOOKUP($A147,집계!$B:$AD,MATCH(P$1,집계!$2:$2,0)-1,FALSE),"")</f>
        <v/>
      </c>
    </row>
    <row r="148" spans="1:16" ht="17.100000000000001" customHeight="1" x14ac:dyDescent="0.35">
      <c r="A148" s="2">
        <v>20429846</v>
      </c>
      <c r="B148" s="4">
        <f>IFERROR(VLOOKUP($A148,집계!$B:$AD,MATCH(B$1,집계!$2:$2,0)-1,FALSE),"")</f>
        <v>43</v>
      </c>
      <c r="C148" s="4" t="str">
        <f>IFERROR(VLOOKUP($A148,집계!$B:$AD,MATCH(C$1,집계!$2:$2,0)-1,FALSE),"")</f>
        <v>이선규</v>
      </c>
      <c r="D148" s="4">
        <f>IFERROR(VLOOKUP($A148,집계!$B:$AD,MATCH(D$1,집계!$2:$2,0)-1,FALSE),"")</f>
        <v>20429846</v>
      </c>
      <c r="E148" s="4" t="str">
        <f>IFERROR(VLOOKUP($A148,집계!$B:$AD,MATCH(E$1,집계!$2:$2,0)-1,FALSE),"")</f>
        <v>전문가 검증 기반 초개인화 입시 콘텐츠 큐레이션 플랫폼 '꿈대로'</v>
      </c>
      <c r="F148" s="31">
        <f>IFERROR(VLOOKUP($A148,대상!$B:$AD,MATCH(F$1,대상!$1:$1,0)-1,FALSE),"")</f>
        <v>0</v>
      </c>
      <c r="G148" s="3">
        <f>IFERROR(VLOOKUP($A148,집계!$B:$AD,MATCH(G$1,집계!$2:$2,0)-1,FALSE),"")</f>
        <v>5</v>
      </c>
      <c r="H148" s="3">
        <f>IFERROR(VLOOKUP($A148,집계!$B:$AD,MATCH(H$1,집계!$2:$2,0)-1,FALSE),"")</f>
        <v>82</v>
      </c>
      <c r="I148" s="3">
        <f>IFERROR(VLOOKUP($A148,집계!$B:$AD,MATCH(I$1,집계!$2:$2,0)-1,FALSE),"")</f>
        <v>71</v>
      </c>
      <c r="J148" s="3">
        <f>IFERROR(VLOOKUP($A148,집계!$B:$AD,MATCH(J$1,집계!$2:$2,0)-1,FALSE),"")</f>
        <v>79</v>
      </c>
      <c r="K148" s="3">
        <f>IFERROR(VLOOKUP($A148,집계!$B:$AD,MATCH(K$1,집계!$2:$2,0)-1,FALSE),"")</f>
        <v>86</v>
      </c>
      <c r="L148" s="3">
        <f>IFERROR(VLOOKUP($A148,집계!$B:$AD,MATCH(L$1,집계!$2:$2,0)-1,FALSE),"")</f>
        <v>78</v>
      </c>
      <c r="M148" s="16">
        <f>IFERROR(VLOOKUP($A148,집계!$B:$AD,MATCH(M$1,집계!$2:$2,0)-1,FALSE),"")</f>
        <v>79.666666666666671</v>
      </c>
      <c r="N148" s="16">
        <f>IFERROR(VLOOKUP($A148,집계!$B:$AD,MATCH(N$1,집계!$2:$2,0)-1,FALSE),"")</f>
        <v>0</v>
      </c>
      <c r="O148" s="16">
        <f>IFERROR(VLOOKUP($A148,집계!$B:$AD,MATCH(O$1,집계!$2:$2,0)-1,FALSE),"")</f>
        <v>79.666666666666671</v>
      </c>
      <c r="P148" s="31" t="str">
        <f>IFERROR(VLOOKUP($A148,집계!$B:$AD,MATCH(P$1,집계!$2:$2,0)-1,FALSE),"")</f>
        <v/>
      </c>
    </row>
    <row r="149" spans="1:16" ht="17.100000000000001" customHeight="1" x14ac:dyDescent="0.35">
      <c r="A149" s="2">
        <v>20418433</v>
      </c>
      <c r="B149" s="4">
        <f>IFERROR(VLOOKUP($A149,집계!$B:$AD,MATCH(B$1,집계!$2:$2,0)-1,FALSE),"")</f>
        <v>105</v>
      </c>
      <c r="C149" s="4" t="str">
        <f>IFERROR(VLOOKUP($A149,집계!$B:$AD,MATCH(C$1,집계!$2:$2,0)-1,FALSE),"")</f>
        <v>성하빈</v>
      </c>
      <c r="D149" s="4">
        <f>IFERROR(VLOOKUP($A149,집계!$B:$AD,MATCH(D$1,집계!$2:$2,0)-1,FALSE),"")</f>
        <v>20418433</v>
      </c>
      <c r="E149" s="4" t="str">
        <f>IFERROR(VLOOKUP($A149,집계!$B:$AD,MATCH(E$1,집계!$2:$2,0)-1,FALSE),"")</f>
        <v>AI 동반자 기반 생활관리·정서지원 앱 'MyPeb(마이펩)' 고도화 및 사업화</v>
      </c>
      <c r="F149" s="31">
        <f>IFERROR(VLOOKUP($A149,대상!$B:$AD,MATCH(F$1,대상!$1:$1,0)-1,FALSE),"")</f>
        <v>0</v>
      </c>
      <c r="G149" s="3">
        <f>IFERROR(VLOOKUP($A149,집계!$B:$AD,MATCH(G$1,집계!$2:$2,0)-1,FALSE),"")</f>
        <v>5</v>
      </c>
      <c r="H149" s="3">
        <f>IFERROR(VLOOKUP($A149,집계!$B:$AD,MATCH(H$1,집계!$2:$2,0)-1,FALSE),"")</f>
        <v>68</v>
      </c>
      <c r="I149" s="3">
        <f>IFERROR(VLOOKUP($A149,집계!$B:$AD,MATCH(I$1,집계!$2:$2,0)-1,FALSE),"")</f>
        <v>76</v>
      </c>
      <c r="J149" s="3">
        <f>IFERROR(VLOOKUP($A149,집계!$B:$AD,MATCH(J$1,집계!$2:$2,0)-1,FALSE),"")</f>
        <v>87</v>
      </c>
      <c r="K149" s="3">
        <f>IFERROR(VLOOKUP($A149,집계!$B:$AD,MATCH(K$1,집계!$2:$2,0)-1,FALSE),"")</f>
        <v>73</v>
      </c>
      <c r="L149" s="3">
        <f>IFERROR(VLOOKUP($A149,집계!$B:$AD,MATCH(L$1,집계!$2:$2,0)-1,FALSE),"")</f>
        <v>76</v>
      </c>
      <c r="M149" s="16">
        <f>IFERROR(VLOOKUP($A149,집계!$B:$AD,MATCH(M$1,집계!$2:$2,0)-1,FALSE),"")</f>
        <v>75</v>
      </c>
      <c r="N149" s="16">
        <f>IFERROR(VLOOKUP($A149,집계!$B:$AD,MATCH(N$1,집계!$2:$2,0)-1,FALSE),"")</f>
        <v>0</v>
      </c>
      <c r="O149" s="16">
        <f>IFERROR(VLOOKUP($A149,집계!$B:$AD,MATCH(O$1,집계!$2:$2,0)-1,FALSE),"")</f>
        <v>75</v>
      </c>
      <c r="P149" s="31" t="str">
        <f>IFERROR(VLOOKUP($A149,집계!$B:$AD,MATCH(P$1,집계!$2:$2,0)-1,FALSE),"")</f>
        <v/>
      </c>
    </row>
    <row r="150" spans="1:16" ht="17.100000000000001" customHeight="1" x14ac:dyDescent="0.35">
      <c r="A150" s="2">
        <v>20420726</v>
      </c>
      <c r="B150" s="4">
        <f>IFERROR(VLOOKUP($A150,집계!$B:$AD,MATCH(B$1,집계!$2:$2,0)-1,FALSE),"")</f>
        <v>84</v>
      </c>
      <c r="C150" s="4" t="str">
        <f>IFERROR(VLOOKUP($A150,집계!$B:$AD,MATCH(C$1,집계!$2:$2,0)-1,FALSE),"")</f>
        <v>김나영</v>
      </c>
      <c r="D150" s="4">
        <f>IFERROR(VLOOKUP($A150,집계!$B:$AD,MATCH(D$1,집계!$2:$2,0)-1,FALSE),"")</f>
        <v>20420726</v>
      </c>
      <c r="E150" s="4" t="str">
        <f>IFERROR(VLOOKUP($A150,집계!$B:$AD,MATCH(E$1,집계!$2:$2,0)-1,FALSE),"")</f>
        <v xml:space="preserve">K-컬처 스토리 기반  인터랙티브 AI 한국어 학습앱 ‘베리샤가’ </v>
      </c>
      <c r="F150" s="31">
        <f>IFERROR(VLOOKUP($A150,대상!$B:$AD,MATCH(F$1,대상!$1:$1,0)-1,FALSE),"")</f>
        <v>0</v>
      </c>
      <c r="G150" s="3">
        <f>IFERROR(VLOOKUP($A150,집계!$B:$AD,MATCH(G$1,집계!$2:$2,0)-1,FALSE),"")</f>
        <v>5</v>
      </c>
      <c r="H150" s="3">
        <f>IFERROR(VLOOKUP($A150,집계!$B:$AD,MATCH(H$1,집계!$2:$2,0)-1,FALSE),"")</f>
        <v>68</v>
      </c>
      <c r="I150" s="3">
        <f>IFERROR(VLOOKUP($A150,집계!$B:$AD,MATCH(I$1,집계!$2:$2,0)-1,FALSE),"")</f>
        <v>80</v>
      </c>
      <c r="J150" s="3">
        <f>IFERROR(VLOOKUP($A150,집계!$B:$AD,MATCH(J$1,집계!$2:$2,0)-1,FALSE),"")</f>
        <v>69</v>
      </c>
      <c r="K150" s="3">
        <f>IFERROR(VLOOKUP($A150,집계!$B:$AD,MATCH(K$1,집계!$2:$2,0)-1,FALSE),"")</f>
        <v>79</v>
      </c>
      <c r="L150" s="3">
        <f>IFERROR(VLOOKUP($A150,집계!$B:$AD,MATCH(L$1,집계!$2:$2,0)-1,FALSE),"")</f>
        <v>92</v>
      </c>
      <c r="M150" s="16">
        <f>IFERROR(VLOOKUP($A150,집계!$B:$AD,MATCH(M$1,집계!$2:$2,0)-1,FALSE),"")</f>
        <v>76</v>
      </c>
      <c r="N150" s="16">
        <f>IFERROR(VLOOKUP($A150,집계!$B:$AD,MATCH(N$1,집계!$2:$2,0)-1,FALSE),"")</f>
        <v>0</v>
      </c>
      <c r="O150" s="16">
        <f>IFERROR(VLOOKUP($A150,집계!$B:$AD,MATCH(O$1,집계!$2:$2,0)-1,FALSE),"")</f>
        <v>76</v>
      </c>
      <c r="P150" s="31" t="str">
        <f>IFERROR(VLOOKUP($A150,집계!$B:$AD,MATCH(P$1,집계!$2:$2,0)-1,FALSE),"")</f>
        <v/>
      </c>
    </row>
    <row r="151" spans="1:16" ht="17.100000000000001" customHeight="1" x14ac:dyDescent="0.35">
      <c r="A151" s="2">
        <v>20418917</v>
      </c>
      <c r="B151" s="4">
        <f>IFERROR(VLOOKUP($A151,집계!$B:$AD,MATCH(B$1,집계!$2:$2,0)-1,FALSE),"")</f>
        <v>43</v>
      </c>
      <c r="C151" s="4" t="str">
        <f>IFERROR(VLOOKUP($A151,집계!$B:$AD,MATCH(C$1,집계!$2:$2,0)-1,FALSE),"")</f>
        <v>윤한욱</v>
      </c>
      <c r="D151" s="4">
        <f>IFERROR(VLOOKUP($A151,집계!$B:$AD,MATCH(D$1,집계!$2:$2,0)-1,FALSE),"")</f>
        <v>20418917</v>
      </c>
      <c r="E151" s="4" t="str">
        <f>IFERROR(VLOOKUP($A151,집계!$B:$AD,MATCH(E$1,집계!$2:$2,0)-1,FALSE),"")</f>
        <v>글로벌 숏폼 드라마 시장 선점을 위한 sLLM 에이전트 기반 원스톱 AI 콘텐츠 제작 플랫폼 'AI Cinetics'</v>
      </c>
      <c r="F151" s="31">
        <f>IFERROR(VLOOKUP($A151,대상!$B:$AD,MATCH(F$1,대상!$1:$1,0)-1,FALSE),"")</f>
        <v>0</v>
      </c>
      <c r="G151" s="3">
        <f>IFERROR(VLOOKUP($A151,집계!$B:$AD,MATCH(G$1,집계!$2:$2,0)-1,FALSE),"")</f>
        <v>5</v>
      </c>
      <c r="H151" s="3">
        <f>IFERROR(VLOOKUP($A151,집계!$B:$AD,MATCH(H$1,집계!$2:$2,0)-1,FALSE),"")</f>
        <v>73</v>
      </c>
      <c r="I151" s="3">
        <f>IFERROR(VLOOKUP($A151,집계!$B:$AD,MATCH(I$1,집계!$2:$2,0)-1,FALSE),"")</f>
        <v>84</v>
      </c>
      <c r="J151" s="3">
        <f>IFERROR(VLOOKUP($A151,집계!$B:$AD,MATCH(J$1,집계!$2:$2,0)-1,FALSE),"")</f>
        <v>69</v>
      </c>
      <c r="K151" s="3">
        <f>IFERROR(VLOOKUP($A151,집계!$B:$AD,MATCH(K$1,집계!$2:$2,0)-1,FALSE),"")</f>
        <v>84</v>
      </c>
      <c r="L151" s="3">
        <f>IFERROR(VLOOKUP($A151,집계!$B:$AD,MATCH(L$1,집계!$2:$2,0)-1,FALSE),"")</f>
        <v>82</v>
      </c>
      <c r="M151" s="16">
        <f>IFERROR(VLOOKUP($A151,집계!$B:$AD,MATCH(M$1,집계!$2:$2,0)-1,FALSE),"")</f>
        <v>79.666666666666671</v>
      </c>
      <c r="N151" s="16">
        <f>IFERROR(VLOOKUP($A151,집계!$B:$AD,MATCH(N$1,집계!$2:$2,0)-1,FALSE),"")</f>
        <v>0</v>
      </c>
      <c r="O151" s="16">
        <f>IFERROR(VLOOKUP($A151,집계!$B:$AD,MATCH(O$1,집계!$2:$2,0)-1,FALSE),"")</f>
        <v>79.666666666666671</v>
      </c>
      <c r="P151" s="31" t="str">
        <f>IFERROR(VLOOKUP($A151,집계!$B:$AD,MATCH(P$1,집계!$2:$2,0)-1,FALSE),"")</f>
        <v/>
      </c>
    </row>
    <row r="152" spans="1:16" ht="17.100000000000001" customHeight="1" x14ac:dyDescent="0.35">
      <c r="A152" s="2">
        <v>20426881</v>
      </c>
      <c r="B152" s="4">
        <f>IFERROR(VLOOKUP($A152,집계!$B:$AD,MATCH(B$1,집계!$2:$2,0)-1,FALSE),"")</f>
        <v>79</v>
      </c>
      <c r="C152" s="4" t="str">
        <f>IFERROR(VLOOKUP($A152,집계!$B:$AD,MATCH(C$1,집계!$2:$2,0)-1,FALSE),"")</f>
        <v>박승민</v>
      </c>
      <c r="D152" s="4">
        <f>IFERROR(VLOOKUP($A152,집계!$B:$AD,MATCH(D$1,집계!$2:$2,0)-1,FALSE),"")</f>
        <v>20426881</v>
      </c>
      <c r="E152" s="4" t="str">
        <f>IFERROR(VLOOKUP($A152,집계!$B:$AD,MATCH(E$1,집계!$2:$2,0)-1,FALSE),"")</f>
        <v>중소기업을 위한 AI 업무 자동화 생성 플랫폼</v>
      </c>
      <c r="F152" s="31">
        <f>IFERROR(VLOOKUP($A152,대상!$B:$AD,MATCH(F$1,대상!$1:$1,0)-1,FALSE),"")</f>
        <v>0</v>
      </c>
      <c r="G152" s="3">
        <f>IFERROR(VLOOKUP($A152,집계!$B:$AD,MATCH(G$1,집계!$2:$2,0)-1,FALSE),"")</f>
        <v>5</v>
      </c>
      <c r="H152" s="3">
        <f>IFERROR(VLOOKUP($A152,집계!$B:$AD,MATCH(H$1,집계!$2:$2,0)-1,FALSE),"")</f>
        <v>90</v>
      </c>
      <c r="I152" s="3">
        <f>IFERROR(VLOOKUP($A152,집계!$B:$AD,MATCH(I$1,집계!$2:$2,0)-1,FALSE),"")</f>
        <v>75</v>
      </c>
      <c r="J152" s="3">
        <f>IFERROR(VLOOKUP($A152,집계!$B:$AD,MATCH(J$1,집계!$2:$2,0)-1,FALSE),"")</f>
        <v>69</v>
      </c>
      <c r="K152" s="3">
        <f>IFERROR(VLOOKUP($A152,집계!$B:$AD,MATCH(K$1,집계!$2:$2,0)-1,FALSE),"")</f>
        <v>79</v>
      </c>
      <c r="L152" s="3">
        <f>IFERROR(VLOOKUP($A152,집계!$B:$AD,MATCH(L$1,집계!$2:$2,0)-1,FALSE),"")</f>
        <v>76</v>
      </c>
      <c r="M152" s="16">
        <f>IFERROR(VLOOKUP($A152,집계!$B:$AD,MATCH(M$1,집계!$2:$2,0)-1,FALSE),"")</f>
        <v>76.666666666666671</v>
      </c>
      <c r="N152" s="16">
        <f>IFERROR(VLOOKUP($A152,집계!$B:$AD,MATCH(N$1,집계!$2:$2,0)-1,FALSE),"")</f>
        <v>0</v>
      </c>
      <c r="O152" s="16">
        <f>IFERROR(VLOOKUP($A152,집계!$B:$AD,MATCH(O$1,집계!$2:$2,0)-1,FALSE),"")</f>
        <v>76.666666666666671</v>
      </c>
      <c r="P152" s="31" t="str">
        <f>IFERROR(VLOOKUP($A152,집계!$B:$AD,MATCH(P$1,집계!$2:$2,0)-1,FALSE),"")</f>
        <v/>
      </c>
    </row>
    <row r="153" spans="1:16" ht="17.100000000000001" customHeight="1" x14ac:dyDescent="0.35">
      <c r="A153" s="2">
        <v>20414883</v>
      </c>
      <c r="B153" s="4">
        <f>IFERROR(VLOOKUP($A153,집계!$B:$AD,MATCH(B$1,집계!$2:$2,0)-1,FALSE),"")</f>
        <v>2</v>
      </c>
      <c r="C153" s="4" t="str">
        <f>IFERROR(VLOOKUP($A153,집계!$B:$AD,MATCH(C$1,집계!$2:$2,0)-1,FALSE),"")</f>
        <v>윤상민</v>
      </c>
      <c r="D153" s="4">
        <f>IFERROR(VLOOKUP($A153,집계!$B:$AD,MATCH(D$1,집계!$2:$2,0)-1,FALSE),"")</f>
        <v>20414883</v>
      </c>
      <c r="E153" s="4" t="str">
        <f>IFERROR(VLOOKUP($A153,집계!$B:$AD,MATCH(E$1,집계!$2:$2,0)-1,FALSE),"")</f>
        <v>A.I.기술 기반 몸캠피싱 영상 유포방지 솔루션</v>
      </c>
      <c r="F153" s="31">
        <f>IFERROR(VLOOKUP($A153,대상!$B:$AD,MATCH(F$1,대상!$1:$1,0)-1,FALSE),"")</f>
        <v>0</v>
      </c>
      <c r="G153" s="3">
        <f>IFERROR(VLOOKUP($A153,집계!$B:$AD,MATCH(G$1,집계!$2:$2,0)-1,FALSE),"")</f>
        <v>5</v>
      </c>
      <c r="H153" s="3">
        <f>IFERROR(VLOOKUP($A153,집계!$B:$AD,MATCH(H$1,집계!$2:$2,0)-1,FALSE),"")</f>
        <v>90</v>
      </c>
      <c r="I153" s="3">
        <f>IFERROR(VLOOKUP($A153,집계!$B:$AD,MATCH(I$1,집계!$2:$2,0)-1,FALSE),"")</f>
        <v>89</v>
      </c>
      <c r="J153" s="3">
        <f>IFERROR(VLOOKUP($A153,집계!$B:$AD,MATCH(J$1,집계!$2:$2,0)-1,FALSE),"")</f>
        <v>94</v>
      </c>
      <c r="K153" s="3">
        <f>IFERROR(VLOOKUP($A153,집계!$B:$AD,MATCH(K$1,집계!$2:$2,0)-1,FALSE),"")</f>
        <v>92</v>
      </c>
      <c r="L153" s="3">
        <f>IFERROR(VLOOKUP($A153,집계!$B:$AD,MATCH(L$1,집계!$2:$2,0)-1,FALSE),"")</f>
        <v>93</v>
      </c>
      <c r="M153" s="16">
        <f>IFERROR(VLOOKUP($A153,집계!$B:$AD,MATCH(M$1,집계!$2:$2,0)-1,FALSE),"")</f>
        <v>91.666666666666671</v>
      </c>
      <c r="N153" s="16">
        <f>IFERROR(VLOOKUP($A153,집계!$B:$AD,MATCH(N$1,집계!$2:$2,0)-1,FALSE),"")</f>
        <v>2</v>
      </c>
      <c r="O153" s="16">
        <f>IFERROR(VLOOKUP($A153,집계!$B:$AD,MATCH(O$1,집계!$2:$2,0)-1,FALSE),"")</f>
        <v>93.666666666666671</v>
      </c>
      <c r="P153" s="31" t="str">
        <f>IFERROR(VLOOKUP($A153,집계!$B:$AD,MATCH(P$1,집계!$2:$2,0)-1,FALSE),"")</f>
        <v/>
      </c>
    </row>
    <row r="154" spans="1:16" ht="17.100000000000001" customHeight="1" x14ac:dyDescent="0.35">
      <c r="A154" s="2">
        <v>20426678</v>
      </c>
      <c r="B154" s="4">
        <f>IFERROR(VLOOKUP($A154,집계!$B:$AD,MATCH(B$1,집계!$2:$2,0)-1,FALSE),"")</f>
        <v>8</v>
      </c>
      <c r="C154" s="4" t="str">
        <f>IFERROR(VLOOKUP($A154,집계!$B:$AD,MATCH(C$1,집계!$2:$2,0)-1,FALSE),"")</f>
        <v>이효석</v>
      </c>
      <c r="D154" s="4">
        <f>IFERROR(VLOOKUP($A154,집계!$B:$AD,MATCH(D$1,집계!$2:$2,0)-1,FALSE),"")</f>
        <v>20426678</v>
      </c>
      <c r="E154" s="4" t="str">
        <f>IFERROR(VLOOKUP($A154,집계!$B:$AD,MATCH(E$1,집계!$2:$2,0)-1,FALSE),"")</f>
        <v>Opti AI</v>
      </c>
      <c r="F154" s="31">
        <f>IFERROR(VLOOKUP($A154,대상!$B:$AD,MATCH(F$1,대상!$1:$1,0)-1,FALSE),"")</f>
        <v>0</v>
      </c>
      <c r="G154" s="3">
        <f>IFERROR(VLOOKUP($A154,집계!$B:$AD,MATCH(G$1,집계!$2:$2,0)-1,FALSE),"")</f>
        <v>5</v>
      </c>
      <c r="H154" s="3">
        <f>IFERROR(VLOOKUP($A154,집계!$B:$AD,MATCH(H$1,집계!$2:$2,0)-1,FALSE),"")</f>
        <v>90</v>
      </c>
      <c r="I154" s="3">
        <f>IFERROR(VLOOKUP($A154,집계!$B:$AD,MATCH(I$1,집계!$2:$2,0)-1,FALSE),"")</f>
        <v>92</v>
      </c>
      <c r="J154" s="3">
        <f>IFERROR(VLOOKUP($A154,집계!$B:$AD,MATCH(J$1,집계!$2:$2,0)-1,FALSE),"")</f>
        <v>92</v>
      </c>
      <c r="K154" s="3">
        <f>IFERROR(VLOOKUP($A154,집계!$B:$AD,MATCH(K$1,집계!$2:$2,0)-1,FALSE),"")</f>
        <v>90</v>
      </c>
      <c r="L154" s="3">
        <f>IFERROR(VLOOKUP($A154,집계!$B:$AD,MATCH(L$1,집계!$2:$2,0)-1,FALSE),"")</f>
        <v>88</v>
      </c>
      <c r="M154" s="16">
        <f>IFERROR(VLOOKUP($A154,집계!$B:$AD,MATCH(M$1,집계!$2:$2,0)-1,FALSE),"")</f>
        <v>90.666666666666671</v>
      </c>
      <c r="N154" s="16">
        <f>IFERROR(VLOOKUP($A154,집계!$B:$AD,MATCH(N$1,집계!$2:$2,0)-1,FALSE),"")</f>
        <v>0</v>
      </c>
      <c r="O154" s="16">
        <f>IFERROR(VLOOKUP($A154,집계!$B:$AD,MATCH(O$1,집계!$2:$2,0)-1,FALSE),"")</f>
        <v>90.666666666666671</v>
      </c>
      <c r="P154" s="31" t="str">
        <f>IFERROR(VLOOKUP($A154,집계!$B:$AD,MATCH(P$1,집계!$2:$2,0)-1,FALSE),"")</f>
        <v/>
      </c>
    </row>
    <row r="155" spans="1:16" ht="17.100000000000001" customHeight="1" x14ac:dyDescent="0.35">
      <c r="A155" s="2">
        <v>20415817</v>
      </c>
      <c r="B155" s="4">
        <f>IFERROR(VLOOKUP($A155,집계!$B:$AD,MATCH(B$1,집계!$2:$2,0)-1,FALSE),"")</f>
        <v>1</v>
      </c>
      <c r="C155" s="4" t="str">
        <f>IFERROR(VLOOKUP($A155,집계!$B:$AD,MATCH(C$1,집계!$2:$2,0)-1,FALSE),"")</f>
        <v>조만희</v>
      </c>
      <c r="D155" s="4">
        <f>IFERROR(VLOOKUP($A155,집계!$B:$AD,MATCH(D$1,집계!$2:$2,0)-1,FALSE),"")</f>
        <v>20415817</v>
      </c>
      <c r="E155" s="4" t="str">
        <f>IFERROR(VLOOKUP($A155,집계!$B:$AD,MATCH(E$1,집계!$2:$2,0)-1,FALSE),"")</f>
        <v>AI 기반 인재 역량 데이터 분석 및 교육·채용·재교육 연계 플랫폼</v>
      </c>
      <c r="F155" s="31" t="str">
        <f>IFERROR(VLOOKUP($A155,대상!$B:$AD,MATCH(F$1,대상!$1:$1,0)-1,FALSE),"")</f>
        <v>면제</v>
      </c>
      <c r="G155" s="3">
        <f>IFERROR(VLOOKUP($A155,집계!$B:$AD,MATCH(G$1,집계!$2:$2,0)-1,FALSE),"")</f>
        <v>5</v>
      </c>
      <c r="H155" s="3" t="str">
        <f>IFERROR(VLOOKUP($A155,집계!$B:$AD,MATCH(H$1,집계!$2:$2,0)-1,FALSE),"")</f>
        <v/>
      </c>
      <c r="I155" s="3" t="str">
        <f>IFERROR(VLOOKUP($A155,집계!$B:$AD,MATCH(I$1,집계!$2:$2,0)-1,FALSE),"")</f>
        <v/>
      </c>
      <c r="J155" s="3" t="str">
        <f>IFERROR(VLOOKUP($A155,집계!$B:$AD,MATCH(J$1,집계!$2:$2,0)-1,FALSE),"")</f>
        <v/>
      </c>
      <c r="K155" s="3" t="str">
        <f>IFERROR(VLOOKUP($A155,집계!$B:$AD,MATCH(K$1,집계!$2:$2,0)-1,FALSE),"")</f>
        <v/>
      </c>
      <c r="L155" s="3" t="str">
        <f>IFERROR(VLOOKUP($A155,집계!$B:$AD,MATCH(L$1,집계!$2:$2,0)-1,FALSE),"")</f>
        <v/>
      </c>
      <c r="M155" s="16">
        <f>IFERROR(VLOOKUP($A155,집계!$B:$AD,MATCH(M$1,집계!$2:$2,0)-1,FALSE),"")</f>
        <v>0</v>
      </c>
      <c r="N155" s="16">
        <f>IFERROR(VLOOKUP($A155,집계!$B:$AD,MATCH(N$1,집계!$2:$2,0)-1,FALSE),"")</f>
        <v>0</v>
      </c>
      <c r="O155" s="16">
        <f>IFERROR(VLOOKUP($A155,집계!$B:$AD,MATCH(O$1,집계!$2:$2,0)-1,FALSE),"")</f>
        <v>100</v>
      </c>
      <c r="P155" s="31" t="str">
        <f>IFERROR(VLOOKUP($A155,집계!$B:$AD,MATCH(P$1,집계!$2:$2,0)-1,FALSE),"")</f>
        <v/>
      </c>
    </row>
    <row r="156" spans="1:16" ht="17.100000000000001" customHeight="1" x14ac:dyDescent="0.35">
      <c r="A156" s="2">
        <v>20420919</v>
      </c>
      <c r="B156" s="4">
        <f>IFERROR(VLOOKUP($A156,집계!$B:$AD,MATCH(B$1,집계!$2:$2,0)-1,FALSE),"")</f>
        <v>169</v>
      </c>
      <c r="C156" s="4" t="str">
        <f>IFERROR(VLOOKUP($A156,집계!$B:$AD,MATCH(C$1,집계!$2:$2,0)-1,FALSE),"")</f>
        <v>신토일</v>
      </c>
      <c r="D156" s="4">
        <f>IFERROR(VLOOKUP($A156,집계!$B:$AD,MATCH(D$1,집계!$2:$2,0)-1,FALSE),"")</f>
        <v>20420919</v>
      </c>
      <c r="E156" s="4" t="str">
        <f>IFERROR(VLOOKUP($A156,집계!$B:$AD,MATCH(E$1,집계!$2:$2,0)-1,FALSE),"")</f>
        <v>AI 기반 콘텐츠 자동화 및 글로벌 미디어 수익화 플랫폼</v>
      </c>
      <c r="F156" s="31">
        <f>IFERROR(VLOOKUP($A156,대상!$B:$AD,MATCH(F$1,대상!$1:$1,0)-1,FALSE),"")</f>
        <v>0</v>
      </c>
      <c r="G156" s="3">
        <f>IFERROR(VLOOKUP($A156,집계!$B:$AD,MATCH(G$1,집계!$2:$2,0)-1,FALSE),"")</f>
        <v>5</v>
      </c>
      <c r="H156" s="3">
        <f>IFERROR(VLOOKUP($A156,집계!$B:$AD,MATCH(H$1,집계!$2:$2,0)-1,FALSE),"")</f>
        <v>66</v>
      </c>
      <c r="I156" s="3">
        <f>IFERROR(VLOOKUP($A156,집계!$B:$AD,MATCH(I$1,집계!$2:$2,0)-1,FALSE),"")</f>
        <v>70</v>
      </c>
      <c r="J156" s="3">
        <f>IFERROR(VLOOKUP($A156,집계!$B:$AD,MATCH(J$1,집계!$2:$2,0)-1,FALSE),"")</f>
        <v>69</v>
      </c>
      <c r="K156" s="3">
        <f>IFERROR(VLOOKUP($A156,집계!$B:$AD,MATCH(K$1,집계!$2:$2,0)-1,FALSE),"")</f>
        <v>79</v>
      </c>
      <c r="L156" s="3">
        <f>IFERROR(VLOOKUP($A156,집계!$B:$AD,MATCH(L$1,집계!$2:$2,0)-1,FALSE),"")</f>
        <v>73</v>
      </c>
      <c r="M156" s="16">
        <f>IFERROR(VLOOKUP($A156,집계!$B:$AD,MATCH(M$1,집계!$2:$2,0)-1,FALSE),"")</f>
        <v>70.666666666666671</v>
      </c>
      <c r="N156" s="16">
        <f>IFERROR(VLOOKUP($A156,집계!$B:$AD,MATCH(N$1,집계!$2:$2,0)-1,FALSE),"")</f>
        <v>0</v>
      </c>
      <c r="O156" s="16">
        <f>IFERROR(VLOOKUP($A156,집계!$B:$AD,MATCH(O$1,집계!$2:$2,0)-1,FALSE),"")</f>
        <v>70.666666666666671</v>
      </c>
      <c r="P156" s="31" t="str">
        <f>IFERROR(VLOOKUP($A156,집계!$B:$AD,MATCH(P$1,집계!$2:$2,0)-1,FALSE),"")</f>
        <v/>
      </c>
    </row>
    <row r="157" spans="1:16" ht="17.100000000000001" customHeight="1" x14ac:dyDescent="0.35">
      <c r="A157" s="2">
        <v>20412041</v>
      </c>
      <c r="B157" s="4">
        <f>IFERROR(VLOOKUP($A157,집계!$B:$AD,MATCH(B$1,집계!$2:$2,0)-1,FALSE),"")</f>
        <v>4</v>
      </c>
      <c r="C157" s="4" t="str">
        <f>IFERROR(VLOOKUP($A157,집계!$B:$AD,MATCH(C$1,집계!$2:$2,0)-1,FALSE),"")</f>
        <v>문정호</v>
      </c>
      <c r="D157" s="4">
        <f>IFERROR(VLOOKUP($A157,집계!$B:$AD,MATCH(D$1,집계!$2:$2,0)-1,FALSE),"")</f>
        <v>20412041</v>
      </c>
      <c r="E157" s="4" t="str">
        <f>IFERROR(VLOOKUP($A157,집계!$B:$AD,MATCH(E$1,집계!$2:$2,0)-1,FALSE),"")</f>
        <v>AI기반 맞춤형 점술 서비스 중개 플랫폼, ‘맞점’</v>
      </c>
      <c r="F157" s="31">
        <f>IFERROR(VLOOKUP($A157,대상!$B:$AD,MATCH(F$1,대상!$1:$1,0)-1,FALSE),"")</f>
        <v>0</v>
      </c>
      <c r="G157" s="3">
        <f>IFERROR(VLOOKUP($A157,집계!$B:$AD,MATCH(G$1,집계!$2:$2,0)-1,FALSE),"")</f>
        <v>5</v>
      </c>
      <c r="H157" s="3">
        <f>IFERROR(VLOOKUP($A157,집계!$B:$AD,MATCH(H$1,집계!$2:$2,0)-1,FALSE),"")</f>
        <v>90</v>
      </c>
      <c r="I157" s="3">
        <f>IFERROR(VLOOKUP($A157,집계!$B:$AD,MATCH(I$1,집계!$2:$2,0)-1,FALSE),"")</f>
        <v>92</v>
      </c>
      <c r="J157" s="3">
        <f>IFERROR(VLOOKUP($A157,집계!$B:$AD,MATCH(J$1,집계!$2:$2,0)-1,FALSE),"")</f>
        <v>91</v>
      </c>
      <c r="K157" s="3">
        <f>IFERROR(VLOOKUP($A157,집계!$B:$AD,MATCH(K$1,집계!$2:$2,0)-1,FALSE),"")</f>
        <v>95</v>
      </c>
      <c r="L157" s="3">
        <f>IFERROR(VLOOKUP($A157,집계!$B:$AD,MATCH(L$1,집계!$2:$2,0)-1,FALSE),"")</f>
        <v>88</v>
      </c>
      <c r="M157" s="16">
        <f>IFERROR(VLOOKUP($A157,집계!$B:$AD,MATCH(M$1,집계!$2:$2,0)-1,FALSE),"")</f>
        <v>91</v>
      </c>
      <c r="N157" s="16">
        <f>IFERROR(VLOOKUP($A157,집계!$B:$AD,MATCH(N$1,집계!$2:$2,0)-1,FALSE),"")</f>
        <v>0</v>
      </c>
      <c r="O157" s="16">
        <f>IFERROR(VLOOKUP($A157,집계!$B:$AD,MATCH(O$1,집계!$2:$2,0)-1,FALSE),"")</f>
        <v>91</v>
      </c>
      <c r="P157" s="31" t="str">
        <f>IFERROR(VLOOKUP($A157,집계!$B:$AD,MATCH(P$1,집계!$2:$2,0)-1,FALSE),"")</f>
        <v/>
      </c>
    </row>
    <row r="158" spans="1:16" ht="17.100000000000001" customHeight="1" x14ac:dyDescent="0.35">
      <c r="A158" s="2">
        <v>20424289</v>
      </c>
      <c r="B158" s="4">
        <f>IFERROR(VLOOKUP($A158,집계!$B:$AD,MATCH(B$1,집계!$2:$2,0)-1,FALSE),"")</f>
        <v>132</v>
      </c>
      <c r="C158" s="4" t="str">
        <f>IFERROR(VLOOKUP($A158,집계!$B:$AD,MATCH(C$1,집계!$2:$2,0)-1,FALSE),"")</f>
        <v>서영애</v>
      </c>
      <c r="D158" s="4">
        <f>IFERROR(VLOOKUP($A158,집계!$B:$AD,MATCH(D$1,집계!$2:$2,0)-1,FALSE),"")</f>
        <v>20424289</v>
      </c>
      <c r="E158" s="4" t="str">
        <f>IFERROR(VLOOKUP($A158,집계!$B:$AD,MATCH(E$1,집계!$2:$2,0)-1,FALSE),"")</f>
        <v>AI 기반 크리에이터·브랜드 협업 적합도 분석 및 매칭/리포트 서비스</v>
      </c>
      <c r="F158" s="31">
        <f>IFERROR(VLOOKUP($A158,대상!$B:$AD,MATCH(F$1,대상!$1:$1,0)-1,FALSE),"")</f>
        <v>0</v>
      </c>
      <c r="G158" s="3">
        <f>IFERROR(VLOOKUP($A158,집계!$B:$AD,MATCH(G$1,집계!$2:$2,0)-1,FALSE),"")</f>
        <v>5</v>
      </c>
      <c r="H158" s="3">
        <f>IFERROR(VLOOKUP($A158,집계!$B:$AD,MATCH(H$1,집계!$2:$2,0)-1,FALSE),"")</f>
        <v>66</v>
      </c>
      <c r="I158" s="3">
        <f>IFERROR(VLOOKUP($A158,집계!$B:$AD,MATCH(I$1,집계!$2:$2,0)-1,FALSE),"")</f>
        <v>76</v>
      </c>
      <c r="J158" s="3">
        <f>IFERROR(VLOOKUP($A158,집계!$B:$AD,MATCH(J$1,집계!$2:$2,0)-1,FALSE),"")</f>
        <v>69</v>
      </c>
      <c r="K158" s="3">
        <f>IFERROR(VLOOKUP($A158,집계!$B:$AD,MATCH(K$1,집계!$2:$2,0)-1,FALSE),"")</f>
        <v>74</v>
      </c>
      <c r="L158" s="3">
        <f>IFERROR(VLOOKUP($A158,집계!$B:$AD,MATCH(L$1,집계!$2:$2,0)-1,FALSE),"")</f>
        <v>92</v>
      </c>
      <c r="M158" s="16">
        <f>IFERROR(VLOOKUP($A158,집계!$B:$AD,MATCH(M$1,집계!$2:$2,0)-1,FALSE),"")</f>
        <v>73</v>
      </c>
      <c r="N158" s="16">
        <f>IFERROR(VLOOKUP($A158,집계!$B:$AD,MATCH(N$1,집계!$2:$2,0)-1,FALSE),"")</f>
        <v>0</v>
      </c>
      <c r="O158" s="16">
        <f>IFERROR(VLOOKUP($A158,집계!$B:$AD,MATCH(O$1,집계!$2:$2,0)-1,FALSE),"")</f>
        <v>73</v>
      </c>
      <c r="P158" s="31" t="str">
        <f>IFERROR(VLOOKUP($A158,집계!$B:$AD,MATCH(P$1,집계!$2:$2,0)-1,FALSE),"")</f>
        <v/>
      </c>
    </row>
    <row r="159" spans="1:16" ht="17.100000000000001" customHeight="1" x14ac:dyDescent="0.35">
      <c r="A159" s="2">
        <v>20424279</v>
      </c>
      <c r="B159" s="4">
        <f>IFERROR(VLOOKUP($A159,집계!$B:$AD,MATCH(B$1,집계!$2:$2,0)-1,FALSE),"")</f>
        <v>30</v>
      </c>
      <c r="C159" s="4" t="str">
        <f>IFERROR(VLOOKUP($A159,집계!$B:$AD,MATCH(C$1,집계!$2:$2,0)-1,FALSE),"")</f>
        <v>정슬기</v>
      </c>
      <c r="D159" s="4">
        <f>IFERROR(VLOOKUP($A159,집계!$B:$AD,MATCH(D$1,집계!$2:$2,0)-1,FALSE),"")</f>
        <v>20424279</v>
      </c>
      <c r="E159" s="4" t="str">
        <f>IFERROR(VLOOKUP($A159,집계!$B:$AD,MATCH(E$1,집계!$2:$2,0)-1,FALSE),"")</f>
        <v>소비자 구매 여정 전주기 데이터 연계 기반, 로컬 제조사 폐기율 절감을 위한  AI 생산 최적화 인프라 솔루션 Tastify(테이스티파이)</v>
      </c>
      <c r="F159" s="31">
        <f>IFERROR(VLOOKUP($A159,대상!$B:$AD,MATCH(F$1,대상!$1:$1,0)-1,FALSE),"")</f>
        <v>0</v>
      </c>
      <c r="G159" s="3">
        <f>IFERROR(VLOOKUP($A159,집계!$B:$AD,MATCH(G$1,집계!$2:$2,0)-1,FALSE),"")</f>
        <v>5</v>
      </c>
      <c r="H159" s="3">
        <f>IFERROR(VLOOKUP($A159,집계!$B:$AD,MATCH(H$1,집계!$2:$2,0)-1,FALSE),"")</f>
        <v>80</v>
      </c>
      <c r="I159" s="3">
        <f>IFERROR(VLOOKUP($A159,집계!$B:$AD,MATCH(I$1,집계!$2:$2,0)-1,FALSE),"")</f>
        <v>84</v>
      </c>
      <c r="J159" s="3">
        <f>IFERROR(VLOOKUP($A159,집계!$B:$AD,MATCH(J$1,집계!$2:$2,0)-1,FALSE),"")</f>
        <v>84</v>
      </c>
      <c r="K159" s="3">
        <f>IFERROR(VLOOKUP($A159,집계!$B:$AD,MATCH(K$1,집계!$2:$2,0)-1,FALSE),"")</f>
        <v>74</v>
      </c>
      <c r="L159" s="3">
        <f>IFERROR(VLOOKUP($A159,집계!$B:$AD,MATCH(L$1,집계!$2:$2,0)-1,FALSE),"")</f>
        <v>80</v>
      </c>
      <c r="M159" s="16">
        <f>IFERROR(VLOOKUP($A159,집계!$B:$AD,MATCH(M$1,집계!$2:$2,0)-1,FALSE),"")</f>
        <v>81.333333333333329</v>
      </c>
      <c r="N159" s="16">
        <f>IFERROR(VLOOKUP($A159,집계!$B:$AD,MATCH(N$1,집계!$2:$2,0)-1,FALSE),"")</f>
        <v>0</v>
      </c>
      <c r="O159" s="16">
        <f>IFERROR(VLOOKUP($A159,집계!$B:$AD,MATCH(O$1,집계!$2:$2,0)-1,FALSE),"")</f>
        <v>81.333333333333329</v>
      </c>
      <c r="P159" s="31" t="str">
        <f>IFERROR(VLOOKUP($A159,집계!$B:$AD,MATCH(P$1,집계!$2:$2,0)-1,FALSE),"")</f>
        <v/>
      </c>
    </row>
    <row r="160" spans="1:16" ht="17.100000000000001" customHeight="1" x14ac:dyDescent="0.35">
      <c r="A160" s="2">
        <v>20419454</v>
      </c>
      <c r="B160" s="4">
        <f>IFERROR(VLOOKUP($A160,집계!$B:$AD,MATCH(B$1,집계!$2:$2,0)-1,FALSE),"")</f>
        <v>34</v>
      </c>
      <c r="C160" s="4" t="str">
        <f>IFERROR(VLOOKUP($A160,집계!$B:$AD,MATCH(C$1,집계!$2:$2,0)-1,FALSE),"")</f>
        <v>천진용</v>
      </c>
      <c r="D160" s="4">
        <f>IFERROR(VLOOKUP($A160,집계!$B:$AD,MATCH(D$1,집계!$2:$2,0)-1,FALSE),"")</f>
        <v>20419454</v>
      </c>
      <c r="E160" s="4" t="str">
        <f>IFERROR(VLOOKUP($A160,집계!$B:$AD,MATCH(E$1,집계!$2:$2,0)-1,FALSE),"")</f>
        <v>리얼코치 커리어</v>
      </c>
      <c r="F160" s="31">
        <f>IFERROR(VLOOKUP($A160,대상!$B:$AD,MATCH(F$1,대상!$1:$1,0)-1,FALSE),"")</f>
        <v>0</v>
      </c>
      <c r="G160" s="3">
        <f>IFERROR(VLOOKUP($A160,집계!$B:$AD,MATCH(G$1,집계!$2:$2,0)-1,FALSE),"")</f>
        <v>5</v>
      </c>
      <c r="H160" s="3">
        <f>IFERROR(VLOOKUP($A160,집계!$B:$AD,MATCH(H$1,집계!$2:$2,0)-1,FALSE),"")</f>
        <v>72</v>
      </c>
      <c r="I160" s="3">
        <f>IFERROR(VLOOKUP($A160,집계!$B:$AD,MATCH(I$1,집계!$2:$2,0)-1,FALSE),"")</f>
        <v>83</v>
      </c>
      <c r="J160" s="3">
        <f>IFERROR(VLOOKUP($A160,집계!$B:$AD,MATCH(J$1,집계!$2:$2,0)-1,FALSE),"")</f>
        <v>77</v>
      </c>
      <c r="K160" s="3">
        <f>IFERROR(VLOOKUP($A160,집계!$B:$AD,MATCH(K$1,집계!$2:$2,0)-1,FALSE),"")</f>
        <v>89</v>
      </c>
      <c r="L160" s="3">
        <f>IFERROR(VLOOKUP($A160,집계!$B:$AD,MATCH(L$1,집계!$2:$2,0)-1,FALSE),"")</f>
        <v>82</v>
      </c>
      <c r="M160" s="16">
        <f>IFERROR(VLOOKUP($A160,집계!$B:$AD,MATCH(M$1,집계!$2:$2,0)-1,FALSE),"")</f>
        <v>80.666666666666671</v>
      </c>
      <c r="N160" s="16">
        <f>IFERROR(VLOOKUP($A160,집계!$B:$AD,MATCH(N$1,집계!$2:$2,0)-1,FALSE),"")</f>
        <v>0</v>
      </c>
      <c r="O160" s="16">
        <f>IFERROR(VLOOKUP($A160,집계!$B:$AD,MATCH(O$1,집계!$2:$2,0)-1,FALSE),"")</f>
        <v>80.666666666666671</v>
      </c>
      <c r="P160" s="31" t="str">
        <f>IFERROR(VLOOKUP($A160,집계!$B:$AD,MATCH(P$1,집계!$2:$2,0)-1,FALSE),"")</f>
        <v/>
      </c>
    </row>
    <row r="161" spans="1:16" ht="17.100000000000001" customHeight="1" x14ac:dyDescent="0.35">
      <c r="A161" s="2">
        <v>20428945</v>
      </c>
      <c r="B161" s="4">
        <f>IFERROR(VLOOKUP($A161,집계!$B:$AD,MATCH(B$1,집계!$2:$2,0)-1,FALSE),"")</f>
        <v>4</v>
      </c>
      <c r="C161" s="4" t="str">
        <f>IFERROR(VLOOKUP($A161,집계!$B:$AD,MATCH(C$1,집계!$2:$2,0)-1,FALSE),"")</f>
        <v>이건희</v>
      </c>
      <c r="D161" s="4">
        <f>IFERROR(VLOOKUP($A161,집계!$B:$AD,MATCH(D$1,집계!$2:$2,0)-1,FALSE),"")</f>
        <v>20428945</v>
      </c>
      <c r="E161" s="4" t="str">
        <f>IFERROR(VLOOKUP($A161,집계!$B:$AD,MATCH(E$1,집계!$2:$2,0)-1,FALSE),"")</f>
        <v>캐릭터 IP를 살아 말하게 하는 감성 AI 보이스 솔루션 개발 및 IP 사업자 공급형 사업화 (On the Voice — 캐릭터 온톨로지 기반 범용 SaaS)</v>
      </c>
      <c r="F161" s="31">
        <f>IFERROR(VLOOKUP($A161,대상!$B:$AD,MATCH(F$1,대상!$1:$1,0)-1,FALSE),"")</f>
        <v>0</v>
      </c>
      <c r="G161" s="3">
        <f>IFERROR(VLOOKUP($A161,집계!$B:$AD,MATCH(G$1,집계!$2:$2,0)-1,FALSE),"")</f>
        <v>5</v>
      </c>
      <c r="H161" s="3">
        <f>IFERROR(VLOOKUP($A161,집계!$B:$AD,MATCH(H$1,집계!$2:$2,0)-1,FALSE),"")</f>
        <v>90</v>
      </c>
      <c r="I161" s="3">
        <f>IFERROR(VLOOKUP($A161,집계!$B:$AD,MATCH(I$1,집계!$2:$2,0)-1,FALSE),"")</f>
        <v>92</v>
      </c>
      <c r="J161" s="3">
        <f>IFERROR(VLOOKUP($A161,집계!$B:$AD,MATCH(J$1,집계!$2:$2,0)-1,FALSE),"")</f>
        <v>92</v>
      </c>
      <c r="K161" s="3">
        <f>IFERROR(VLOOKUP($A161,집계!$B:$AD,MATCH(K$1,집계!$2:$2,0)-1,FALSE),"")</f>
        <v>91</v>
      </c>
      <c r="L161" s="3">
        <f>IFERROR(VLOOKUP($A161,집계!$B:$AD,MATCH(L$1,집계!$2:$2,0)-1,FALSE),"")</f>
        <v>88</v>
      </c>
      <c r="M161" s="16">
        <f>IFERROR(VLOOKUP($A161,집계!$B:$AD,MATCH(M$1,집계!$2:$2,0)-1,FALSE),"")</f>
        <v>91</v>
      </c>
      <c r="N161" s="16">
        <f>IFERROR(VLOOKUP($A161,집계!$B:$AD,MATCH(N$1,집계!$2:$2,0)-1,FALSE),"")</f>
        <v>0</v>
      </c>
      <c r="O161" s="16">
        <f>IFERROR(VLOOKUP($A161,집계!$B:$AD,MATCH(O$1,집계!$2:$2,0)-1,FALSE),"")</f>
        <v>91</v>
      </c>
      <c r="P161" s="31" t="str">
        <f>IFERROR(VLOOKUP($A161,집계!$B:$AD,MATCH(P$1,집계!$2:$2,0)-1,FALSE),"")</f>
        <v/>
      </c>
    </row>
    <row r="162" spans="1:16" ht="17.100000000000001" customHeight="1" x14ac:dyDescent="0.35">
      <c r="A162" s="2">
        <v>20419020</v>
      </c>
      <c r="B162" s="4">
        <f>IFERROR(VLOOKUP($A162,집계!$B:$AD,MATCH(B$1,집계!$2:$2,0)-1,FALSE),"")</f>
        <v>92</v>
      </c>
      <c r="C162" s="4" t="str">
        <f>IFERROR(VLOOKUP($A162,집계!$B:$AD,MATCH(C$1,집계!$2:$2,0)-1,FALSE),"")</f>
        <v>김선국</v>
      </c>
      <c r="D162" s="4">
        <f>IFERROR(VLOOKUP($A162,집계!$B:$AD,MATCH(D$1,집계!$2:$2,0)-1,FALSE),"")</f>
        <v>20419020</v>
      </c>
      <c r="E162" s="4" t="str">
        <f>IFERROR(VLOOKUP($A162,집계!$B:$AD,MATCH(E$1,집계!$2:$2,0)-1,FALSE),"")</f>
        <v>AI기반 건설 구조정보 자동화 및 공정·자재 최적화 플랫폼</v>
      </c>
      <c r="F162" s="31">
        <f>IFERROR(VLOOKUP($A162,대상!$B:$AD,MATCH(F$1,대상!$1:$1,0)-1,FALSE),"")</f>
        <v>0</v>
      </c>
      <c r="G162" s="3">
        <f>IFERROR(VLOOKUP($A162,집계!$B:$AD,MATCH(G$1,집계!$2:$2,0)-1,FALSE),"")</f>
        <v>5</v>
      </c>
      <c r="H162" s="3">
        <f>IFERROR(VLOOKUP($A162,집계!$B:$AD,MATCH(H$1,집계!$2:$2,0)-1,FALSE),"")</f>
        <v>75</v>
      </c>
      <c r="I162" s="3">
        <f>IFERROR(VLOOKUP($A162,집계!$B:$AD,MATCH(I$1,집계!$2:$2,0)-1,FALSE),"")</f>
        <v>70</v>
      </c>
      <c r="J162" s="3">
        <f>IFERROR(VLOOKUP($A162,집계!$B:$AD,MATCH(J$1,집계!$2:$2,0)-1,FALSE),"")</f>
        <v>69</v>
      </c>
      <c r="K162" s="3">
        <f>IFERROR(VLOOKUP($A162,집계!$B:$AD,MATCH(K$1,집계!$2:$2,0)-1,FALSE),"")</f>
        <v>89</v>
      </c>
      <c r="L162" s="3">
        <f>IFERROR(VLOOKUP($A162,집계!$B:$AD,MATCH(L$1,집계!$2:$2,0)-1,FALSE),"")</f>
        <v>82</v>
      </c>
      <c r="M162" s="16">
        <f>IFERROR(VLOOKUP($A162,집계!$B:$AD,MATCH(M$1,집계!$2:$2,0)-1,FALSE),"")</f>
        <v>75.666666666666671</v>
      </c>
      <c r="N162" s="16">
        <f>IFERROR(VLOOKUP($A162,집계!$B:$AD,MATCH(N$1,집계!$2:$2,0)-1,FALSE),"")</f>
        <v>0</v>
      </c>
      <c r="O162" s="16">
        <f>IFERROR(VLOOKUP($A162,집계!$B:$AD,MATCH(O$1,집계!$2:$2,0)-1,FALSE),"")</f>
        <v>75.666666666666671</v>
      </c>
      <c r="P162" s="31" t="str">
        <f>IFERROR(VLOOKUP($A162,집계!$B:$AD,MATCH(P$1,집계!$2:$2,0)-1,FALSE),"")</f>
        <v/>
      </c>
    </row>
    <row r="163" spans="1:16" ht="17.100000000000001" customHeight="1" x14ac:dyDescent="0.35">
      <c r="A163" s="2">
        <v>20426686</v>
      </c>
      <c r="B163" s="4">
        <f>IFERROR(VLOOKUP($A163,집계!$B:$AD,MATCH(B$1,집계!$2:$2,0)-1,FALSE),"")</f>
        <v>84</v>
      </c>
      <c r="C163" s="4" t="str">
        <f>IFERROR(VLOOKUP($A163,집계!$B:$AD,MATCH(C$1,집계!$2:$2,0)-1,FALSE),"")</f>
        <v>김인태</v>
      </c>
      <c r="D163" s="4">
        <f>IFERROR(VLOOKUP($A163,집계!$B:$AD,MATCH(D$1,집계!$2:$2,0)-1,FALSE),"")</f>
        <v>20426686</v>
      </c>
      <c r="E163" s="4" t="str">
        <f>IFERROR(VLOOKUP($A163,집계!$B:$AD,MATCH(E$1,집계!$2:$2,0)-1,FALSE),"")</f>
        <v>AI 안전 필터링 및 딥러닝 에이전트 기술이 적용된 소형 크리에이터 커뮤니케이션 플랫폼</v>
      </c>
      <c r="F163" s="31">
        <f>IFERROR(VLOOKUP($A163,대상!$B:$AD,MATCH(F$1,대상!$1:$1,0)-1,FALSE),"")</f>
        <v>0</v>
      </c>
      <c r="G163" s="3">
        <f>IFERROR(VLOOKUP($A163,집계!$B:$AD,MATCH(G$1,집계!$2:$2,0)-1,FALSE),"")</f>
        <v>5</v>
      </c>
      <c r="H163" s="3">
        <f>IFERROR(VLOOKUP($A163,집계!$B:$AD,MATCH(H$1,집계!$2:$2,0)-1,FALSE),"")</f>
        <v>68</v>
      </c>
      <c r="I163" s="3">
        <f>IFERROR(VLOOKUP($A163,집계!$B:$AD,MATCH(I$1,집계!$2:$2,0)-1,FALSE),"")</f>
        <v>74</v>
      </c>
      <c r="J163" s="3">
        <f>IFERROR(VLOOKUP($A163,집계!$B:$AD,MATCH(J$1,집계!$2:$2,0)-1,FALSE),"")</f>
        <v>79</v>
      </c>
      <c r="K163" s="3">
        <f>IFERROR(VLOOKUP($A163,집계!$B:$AD,MATCH(K$1,집계!$2:$2,0)-1,FALSE),"")</f>
        <v>75</v>
      </c>
      <c r="L163" s="3">
        <f>IFERROR(VLOOKUP($A163,집계!$B:$AD,MATCH(L$1,집계!$2:$2,0)-1,FALSE),"")</f>
        <v>79</v>
      </c>
      <c r="M163" s="16">
        <f>IFERROR(VLOOKUP($A163,집계!$B:$AD,MATCH(M$1,집계!$2:$2,0)-1,FALSE),"")</f>
        <v>76</v>
      </c>
      <c r="N163" s="16">
        <f>IFERROR(VLOOKUP($A163,집계!$B:$AD,MATCH(N$1,집계!$2:$2,0)-1,FALSE),"")</f>
        <v>0</v>
      </c>
      <c r="O163" s="16">
        <f>IFERROR(VLOOKUP($A163,집계!$B:$AD,MATCH(O$1,집계!$2:$2,0)-1,FALSE),"")</f>
        <v>76</v>
      </c>
      <c r="P163" s="31" t="str">
        <f>IFERROR(VLOOKUP($A163,집계!$B:$AD,MATCH(P$1,집계!$2:$2,0)-1,FALSE),"")</f>
        <v/>
      </c>
    </row>
    <row r="164" spans="1:16" ht="17.100000000000001" customHeight="1" x14ac:dyDescent="0.35">
      <c r="A164" s="2">
        <v>20433017</v>
      </c>
      <c r="B164" s="4">
        <f>IFERROR(VLOOKUP($A164,집계!$B:$AD,MATCH(B$1,집계!$2:$2,0)-1,FALSE),"")</f>
        <v>79</v>
      </c>
      <c r="C164" s="4" t="str">
        <f>IFERROR(VLOOKUP($A164,집계!$B:$AD,MATCH(C$1,집계!$2:$2,0)-1,FALSE),"")</f>
        <v>한다정</v>
      </c>
      <c r="D164" s="4">
        <f>IFERROR(VLOOKUP($A164,집계!$B:$AD,MATCH(D$1,집계!$2:$2,0)-1,FALSE),"")</f>
        <v>20433017</v>
      </c>
      <c r="E164" s="4" t="str">
        <f>IFERROR(VLOOKUP($A164,집계!$B:$AD,MATCH(E$1,집계!$2:$2,0)-1,FALSE),"")</f>
        <v>성형 후 피부 상태 분석 기반 AI 개인 맞춤 프로토콜 생성 및 효과 데이터 축적 시스템</v>
      </c>
      <c r="F164" s="31">
        <f>IFERROR(VLOOKUP($A164,대상!$B:$AD,MATCH(F$1,대상!$1:$1,0)-1,FALSE),"")</f>
        <v>0</v>
      </c>
      <c r="G164" s="3">
        <f>IFERROR(VLOOKUP($A164,집계!$B:$AD,MATCH(G$1,집계!$2:$2,0)-1,FALSE),"")</f>
        <v>5</v>
      </c>
      <c r="H164" s="3">
        <f>IFERROR(VLOOKUP($A164,집계!$B:$AD,MATCH(H$1,집계!$2:$2,0)-1,FALSE),"")</f>
        <v>67</v>
      </c>
      <c r="I164" s="3">
        <f>IFERROR(VLOOKUP($A164,집계!$B:$AD,MATCH(I$1,집계!$2:$2,0)-1,FALSE),"")</f>
        <v>74</v>
      </c>
      <c r="J164" s="3">
        <f>IFERROR(VLOOKUP($A164,집계!$B:$AD,MATCH(J$1,집계!$2:$2,0)-1,FALSE),"")</f>
        <v>83</v>
      </c>
      <c r="K164" s="3">
        <f>IFERROR(VLOOKUP($A164,집계!$B:$AD,MATCH(K$1,집계!$2:$2,0)-1,FALSE),"")</f>
        <v>78</v>
      </c>
      <c r="L164" s="3">
        <f>IFERROR(VLOOKUP($A164,집계!$B:$AD,MATCH(L$1,집계!$2:$2,0)-1,FALSE),"")</f>
        <v>78</v>
      </c>
      <c r="M164" s="16">
        <f>IFERROR(VLOOKUP($A164,집계!$B:$AD,MATCH(M$1,집계!$2:$2,0)-1,FALSE),"")</f>
        <v>76.666666666666671</v>
      </c>
      <c r="N164" s="16">
        <f>IFERROR(VLOOKUP($A164,집계!$B:$AD,MATCH(N$1,집계!$2:$2,0)-1,FALSE),"")</f>
        <v>0</v>
      </c>
      <c r="O164" s="16">
        <f>IFERROR(VLOOKUP($A164,집계!$B:$AD,MATCH(O$1,집계!$2:$2,0)-1,FALSE),"")</f>
        <v>76.666666666666671</v>
      </c>
      <c r="P164" s="31" t="str">
        <f>IFERROR(VLOOKUP($A164,집계!$B:$AD,MATCH(P$1,집계!$2:$2,0)-1,FALSE),"")</f>
        <v/>
      </c>
    </row>
    <row r="165" spans="1:16" ht="17.100000000000001" customHeight="1" x14ac:dyDescent="0.35">
      <c r="A165" s="2">
        <v>20420684</v>
      </c>
      <c r="B165" s="4">
        <f>IFERROR(VLOOKUP($A165,집계!$B:$AD,MATCH(B$1,집계!$2:$2,0)-1,FALSE),"")</f>
        <v>92</v>
      </c>
      <c r="C165" s="4" t="str">
        <f>IFERROR(VLOOKUP($A165,집계!$B:$AD,MATCH(C$1,집계!$2:$2,0)-1,FALSE),"")</f>
        <v>최연욱</v>
      </c>
      <c r="D165" s="4">
        <f>IFERROR(VLOOKUP($A165,집계!$B:$AD,MATCH(D$1,집계!$2:$2,0)-1,FALSE),"")</f>
        <v>20420684</v>
      </c>
      <c r="E165" s="4" t="str">
        <f>IFERROR(VLOOKUP($A165,집계!$B:$AD,MATCH(E$1,집계!$2:$2,0)-1,FALSE),"")</f>
        <v>플랫폼 기반의 AI를 활용한 통합 미디어 제작 서비스</v>
      </c>
      <c r="F165" s="31">
        <f>IFERROR(VLOOKUP($A165,대상!$B:$AD,MATCH(F$1,대상!$1:$1,0)-1,FALSE),"")</f>
        <v>0</v>
      </c>
      <c r="G165" s="3">
        <f>IFERROR(VLOOKUP($A165,집계!$B:$AD,MATCH(G$1,집계!$2:$2,0)-1,FALSE),"")</f>
        <v>5</v>
      </c>
      <c r="H165" s="3">
        <f>IFERROR(VLOOKUP($A165,집계!$B:$AD,MATCH(H$1,집계!$2:$2,0)-1,FALSE),"")</f>
        <v>67</v>
      </c>
      <c r="I165" s="3">
        <f>IFERROR(VLOOKUP($A165,집계!$B:$AD,MATCH(I$1,집계!$2:$2,0)-1,FALSE),"")</f>
        <v>77</v>
      </c>
      <c r="J165" s="3">
        <f>IFERROR(VLOOKUP($A165,집계!$B:$AD,MATCH(J$1,집계!$2:$2,0)-1,FALSE),"")</f>
        <v>76</v>
      </c>
      <c r="K165" s="3">
        <f>IFERROR(VLOOKUP($A165,집계!$B:$AD,MATCH(K$1,집계!$2:$2,0)-1,FALSE),"")</f>
        <v>74</v>
      </c>
      <c r="L165" s="3">
        <f>IFERROR(VLOOKUP($A165,집계!$B:$AD,MATCH(L$1,집계!$2:$2,0)-1,FALSE),"")</f>
        <v>80</v>
      </c>
      <c r="M165" s="16">
        <f>IFERROR(VLOOKUP($A165,집계!$B:$AD,MATCH(M$1,집계!$2:$2,0)-1,FALSE),"")</f>
        <v>75.666666666666671</v>
      </c>
      <c r="N165" s="16">
        <f>IFERROR(VLOOKUP($A165,집계!$B:$AD,MATCH(N$1,집계!$2:$2,0)-1,FALSE),"")</f>
        <v>0</v>
      </c>
      <c r="O165" s="16">
        <f>IFERROR(VLOOKUP($A165,집계!$B:$AD,MATCH(O$1,집계!$2:$2,0)-1,FALSE),"")</f>
        <v>75.666666666666671</v>
      </c>
      <c r="P165" s="31" t="str">
        <f>IFERROR(VLOOKUP($A165,집계!$B:$AD,MATCH(P$1,집계!$2:$2,0)-1,FALSE),"")</f>
        <v/>
      </c>
    </row>
    <row r="166" spans="1:16" ht="17.100000000000001" customHeight="1" x14ac:dyDescent="0.35">
      <c r="A166" s="2">
        <v>20408339</v>
      </c>
      <c r="B166" s="4">
        <f>IFERROR(VLOOKUP($A166,집계!$B:$AD,MATCH(B$1,집계!$2:$2,0)-1,FALSE),"")</f>
        <v>82</v>
      </c>
      <c r="C166" s="4" t="str">
        <f>IFERROR(VLOOKUP($A166,집계!$B:$AD,MATCH(C$1,집계!$2:$2,0)-1,FALSE),"")</f>
        <v>오승준</v>
      </c>
      <c r="D166" s="4">
        <f>IFERROR(VLOOKUP($A166,집계!$B:$AD,MATCH(D$1,집계!$2:$2,0)-1,FALSE),"")</f>
        <v>20408339</v>
      </c>
      <c r="E166" s="4" t="str">
        <f>IFERROR(VLOOKUP($A166,집계!$B:$AD,MATCH(E$1,집계!$2:$2,0)-1,FALSE),"")</f>
        <v>&amp;quot;AI를 활용한 전통주 큐레이션 및 온오프라인  전통주 통합 플랫폼, ‘술며든다’&amp;quot;</v>
      </c>
      <c r="F166" s="31">
        <f>IFERROR(VLOOKUP($A166,대상!$B:$AD,MATCH(F$1,대상!$1:$1,0)-1,FALSE),"")</f>
        <v>0</v>
      </c>
      <c r="G166" s="3">
        <f>IFERROR(VLOOKUP($A166,집계!$B:$AD,MATCH(G$1,집계!$2:$2,0)-1,FALSE),"")</f>
        <v>5</v>
      </c>
      <c r="H166" s="3">
        <f>IFERROR(VLOOKUP($A166,집계!$B:$AD,MATCH(H$1,집계!$2:$2,0)-1,FALSE),"")</f>
        <v>67</v>
      </c>
      <c r="I166" s="3">
        <f>IFERROR(VLOOKUP($A166,집계!$B:$AD,MATCH(I$1,집계!$2:$2,0)-1,FALSE),"")</f>
        <v>79</v>
      </c>
      <c r="J166" s="3">
        <f>IFERROR(VLOOKUP($A166,집계!$B:$AD,MATCH(J$1,집계!$2:$2,0)-1,FALSE),"")</f>
        <v>78</v>
      </c>
      <c r="K166" s="3">
        <f>IFERROR(VLOOKUP($A166,집계!$B:$AD,MATCH(K$1,집계!$2:$2,0)-1,FALSE),"")</f>
        <v>73</v>
      </c>
      <c r="L166" s="3">
        <f>IFERROR(VLOOKUP($A166,집계!$B:$AD,MATCH(L$1,집계!$2:$2,0)-1,FALSE),"")</f>
        <v>78</v>
      </c>
      <c r="M166" s="16">
        <f>IFERROR(VLOOKUP($A166,집계!$B:$AD,MATCH(M$1,집계!$2:$2,0)-1,FALSE),"")</f>
        <v>76.333333333333329</v>
      </c>
      <c r="N166" s="16">
        <f>IFERROR(VLOOKUP($A166,집계!$B:$AD,MATCH(N$1,집계!$2:$2,0)-1,FALSE),"")</f>
        <v>0</v>
      </c>
      <c r="O166" s="16">
        <f>IFERROR(VLOOKUP($A166,집계!$B:$AD,MATCH(O$1,집계!$2:$2,0)-1,FALSE),"")</f>
        <v>76.333333333333329</v>
      </c>
      <c r="P166" s="31" t="str">
        <f>IFERROR(VLOOKUP($A166,집계!$B:$AD,MATCH(P$1,집계!$2:$2,0)-1,FALSE),"")</f>
        <v/>
      </c>
    </row>
    <row r="167" spans="1:16" ht="17.100000000000001" customHeight="1" x14ac:dyDescent="0.35">
      <c r="A167" s="2">
        <v>20421076</v>
      </c>
      <c r="B167" s="4">
        <f>IFERROR(VLOOKUP($A167,집계!$B:$AD,MATCH(B$1,집계!$2:$2,0)-1,FALSE),"")</f>
        <v>67</v>
      </c>
      <c r="C167" s="4" t="str">
        <f>IFERROR(VLOOKUP($A167,집계!$B:$AD,MATCH(C$1,집계!$2:$2,0)-1,FALSE),"")</f>
        <v>장현준</v>
      </c>
      <c r="D167" s="4">
        <f>IFERROR(VLOOKUP($A167,집계!$B:$AD,MATCH(D$1,집계!$2:$2,0)-1,FALSE),"")</f>
        <v>20421076</v>
      </c>
      <c r="E167" s="4" t="str">
        <f>IFERROR(VLOOKUP($A167,집계!$B:$AD,MATCH(E$1,집계!$2:$2,0)-1,FALSE),"")</f>
        <v>꼬리잡기 추론 기반 멀티플랫폼 사회적 추론 게임 ‘귀귀살전’</v>
      </c>
      <c r="F167" s="31">
        <f>IFERROR(VLOOKUP($A167,대상!$B:$AD,MATCH(F$1,대상!$1:$1,0)-1,FALSE),"")</f>
        <v>0</v>
      </c>
      <c r="G167" s="3">
        <f>IFERROR(VLOOKUP($A167,집계!$B:$AD,MATCH(G$1,집계!$2:$2,0)-1,FALSE),"")</f>
        <v>5</v>
      </c>
      <c r="H167" s="3">
        <f>IFERROR(VLOOKUP($A167,집계!$B:$AD,MATCH(H$1,집계!$2:$2,0)-1,FALSE),"")</f>
        <v>73</v>
      </c>
      <c r="I167" s="3">
        <f>IFERROR(VLOOKUP($A167,집계!$B:$AD,MATCH(I$1,집계!$2:$2,0)-1,FALSE),"")</f>
        <v>85</v>
      </c>
      <c r="J167" s="3">
        <f>IFERROR(VLOOKUP($A167,집계!$B:$AD,MATCH(J$1,집계!$2:$2,0)-1,FALSE),"")</f>
        <v>79</v>
      </c>
      <c r="K167" s="3">
        <f>IFERROR(VLOOKUP($A167,집계!$B:$AD,MATCH(K$1,집계!$2:$2,0)-1,FALSE),"")</f>
        <v>79</v>
      </c>
      <c r="L167" s="3">
        <f>IFERROR(VLOOKUP($A167,집계!$B:$AD,MATCH(L$1,집계!$2:$2,0)-1,FALSE),"")</f>
        <v>75</v>
      </c>
      <c r="M167" s="16">
        <f>IFERROR(VLOOKUP($A167,집계!$B:$AD,MATCH(M$1,집계!$2:$2,0)-1,FALSE),"")</f>
        <v>77.666666666666671</v>
      </c>
      <c r="N167" s="16">
        <f>IFERROR(VLOOKUP($A167,집계!$B:$AD,MATCH(N$1,집계!$2:$2,0)-1,FALSE),"")</f>
        <v>0</v>
      </c>
      <c r="O167" s="16">
        <f>IFERROR(VLOOKUP($A167,집계!$B:$AD,MATCH(O$1,집계!$2:$2,0)-1,FALSE),"")</f>
        <v>77.666666666666671</v>
      </c>
      <c r="P167" s="31" t="str">
        <f>IFERROR(VLOOKUP($A167,집계!$B:$AD,MATCH(P$1,집계!$2:$2,0)-1,FALSE),"")</f>
        <v/>
      </c>
    </row>
    <row r="168" spans="1:16" ht="17.100000000000001" customHeight="1" x14ac:dyDescent="0.35">
      <c r="A168" s="2">
        <v>20427970</v>
      </c>
      <c r="B168" s="4">
        <f>IFERROR(VLOOKUP($A168,집계!$B:$AD,MATCH(B$1,집계!$2:$2,0)-1,FALSE),"")</f>
        <v>49</v>
      </c>
      <c r="C168" s="4" t="str">
        <f>IFERROR(VLOOKUP($A168,집계!$B:$AD,MATCH(C$1,집계!$2:$2,0)-1,FALSE),"")</f>
        <v>문성훈</v>
      </c>
      <c r="D168" s="4">
        <f>IFERROR(VLOOKUP($A168,집계!$B:$AD,MATCH(D$1,집계!$2:$2,0)-1,FALSE),"")</f>
        <v>20427970</v>
      </c>
      <c r="E168" s="4" t="str">
        <f>IFERROR(VLOOKUP($A168,집계!$B:$AD,MATCH(E$1,집계!$2:$2,0)-1,FALSE),"")</f>
        <v>LLM을 적용한 마케팅 성과 자동 분석 및 리포팅 기능을 제공하는 비즈니스 통합 마케팅 AI 에이전트, 핀즈 그로스</v>
      </c>
      <c r="F168" s="31">
        <f>IFERROR(VLOOKUP($A168,대상!$B:$AD,MATCH(F$1,대상!$1:$1,0)-1,FALSE),"")</f>
        <v>0</v>
      </c>
      <c r="G168" s="3">
        <f>IFERROR(VLOOKUP($A168,집계!$B:$AD,MATCH(G$1,집계!$2:$2,0)-1,FALSE),"")</f>
        <v>5</v>
      </c>
      <c r="H168" s="3">
        <f>IFERROR(VLOOKUP($A168,집계!$B:$AD,MATCH(H$1,집계!$2:$2,0)-1,FALSE),"")</f>
        <v>80</v>
      </c>
      <c r="I168" s="3">
        <f>IFERROR(VLOOKUP($A168,집계!$B:$AD,MATCH(I$1,집계!$2:$2,0)-1,FALSE),"")</f>
        <v>82</v>
      </c>
      <c r="J168" s="3">
        <f>IFERROR(VLOOKUP($A168,집계!$B:$AD,MATCH(J$1,집계!$2:$2,0)-1,FALSE),"")</f>
        <v>79</v>
      </c>
      <c r="K168" s="3">
        <f>IFERROR(VLOOKUP($A168,집계!$B:$AD,MATCH(K$1,집계!$2:$2,0)-1,FALSE),"")</f>
        <v>78</v>
      </c>
      <c r="L168" s="3">
        <f>IFERROR(VLOOKUP($A168,집계!$B:$AD,MATCH(L$1,집계!$2:$2,0)-1,FALSE),"")</f>
        <v>77</v>
      </c>
      <c r="M168" s="16">
        <f>IFERROR(VLOOKUP($A168,집계!$B:$AD,MATCH(M$1,집계!$2:$2,0)-1,FALSE),"")</f>
        <v>79</v>
      </c>
      <c r="N168" s="16">
        <f>IFERROR(VLOOKUP($A168,집계!$B:$AD,MATCH(N$1,집계!$2:$2,0)-1,FALSE),"")</f>
        <v>0</v>
      </c>
      <c r="O168" s="16">
        <f>IFERROR(VLOOKUP($A168,집계!$B:$AD,MATCH(O$1,집계!$2:$2,0)-1,FALSE),"")</f>
        <v>79</v>
      </c>
      <c r="P168" s="31" t="str">
        <f>IFERROR(VLOOKUP($A168,집계!$B:$AD,MATCH(P$1,집계!$2:$2,0)-1,FALSE),"")</f>
        <v/>
      </c>
    </row>
    <row r="169" spans="1:16" ht="17.100000000000001" customHeight="1" x14ac:dyDescent="0.35">
      <c r="A169" s="2">
        <v>20401786</v>
      </c>
      <c r="B169" s="4">
        <f>IFERROR(VLOOKUP($A169,집계!$B:$AD,MATCH(B$1,집계!$2:$2,0)-1,FALSE),"")</f>
        <v>92</v>
      </c>
      <c r="C169" s="4" t="str">
        <f>IFERROR(VLOOKUP($A169,집계!$B:$AD,MATCH(C$1,집계!$2:$2,0)-1,FALSE),"")</f>
        <v>김우종</v>
      </c>
      <c r="D169" s="4">
        <f>IFERROR(VLOOKUP($A169,집계!$B:$AD,MATCH(D$1,집계!$2:$2,0)-1,FALSE),"")</f>
        <v>20401786</v>
      </c>
      <c r="E169" s="4" t="str">
        <f>IFERROR(VLOOKUP($A169,집계!$B:$AD,MATCH(E$1,집계!$2:$2,0)-1,FALSE),"")</f>
        <v>머신비전 전용 데이터합성플랫폼 개발</v>
      </c>
      <c r="F169" s="31">
        <f>IFERROR(VLOOKUP($A169,대상!$B:$AD,MATCH(F$1,대상!$1:$1,0)-1,FALSE),"")</f>
        <v>0</v>
      </c>
      <c r="G169" s="3">
        <f>IFERROR(VLOOKUP($A169,집계!$B:$AD,MATCH(G$1,집계!$2:$2,0)-1,FALSE),"")</f>
        <v>5</v>
      </c>
      <c r="H169" s="3">
        <f>IFERROR(VLOOKUP($A169,집계!$B:$AD,MATCH(H$1,집계!$2:$2,0)-1,FALSE),"")</f>
        <v>66</v>
      </c>
      <c r="I169" s="3">
        <f>IFERROR(VLOOKUP($A169,집계!$B:$AD,MATCH(I$1,집계!$2:$2,0)-1,FALSE),"")</f>
        <v>74</v>
      </c>
      <c r="J169" s="3">
        <f>IFERROR(VLOOKUP($A169,집계!$B:$AD,MATCH(J$1,집계!$2:$2,0)-1,FALSE),"")</f>
        <v>79</v>
      </c>
      <c r="K169" s="3">
        <f>IFERROR(VLOOKUP($A169,집계!$B:$AD,MATCH(K$1,집계!$2:$2,0)-1,FALSE),"")</f>
        <v>78</v>
      </c>
      <c r="L169" s="3">
        <f>IFERROR(VLOOKUP($A169,집계!$B:$AD,MATCH(L$1,집계!$2:$2,0)-1,FALSE),"")</f>
        <v>75</v>
      </c>
      <c r="M169" s="16">
        <f>IFERROR(VLOOKUP($A169,집계!$B:$AD,MATCH(M$1,집계!$2:$2,0)-1,FALSE),"")</f>
        <v>75.666666666666671</v>
      </c>
      <c r="N169" s="16">
        <f>IFERROR(VLOOKUP($A169,집계!$B:$AD,MATCH(N$1,집계!$2:$2,0)-1,FALSE),"")</f>
        <v>0</v>
      </c>
      <c r="O169" s="16">
        <f>IFERROR(VLOOKUP($A169,집계!$B:$AD,MATCH(O$1,집계!$2:$2,0)-1,FALSE),"")</f>
        <v>75.666666666666671</v>
      </c>
      <c r="P169" s="31" t="str">
        <f>IFERROR(VLOOKUP($A169,집계!$B:$AD,MATCH(P$1,집계!$2:$2,0)-1,FALSE),"")</f>
        <v/>
      </c>
    </row>
    <row r="170" spans="1:16" ht="17.100000000000001" customHeight="1" x14ac:dyDescent="0.35">
      <c r="A170" s="2">
        <v>20427772</v>
      </c>
      <c r="B170" s="4">
        <f>IFERROR(VLOOKUP($A170,집계!$B:$AD,MATCH(B$1,집계!$2:$2,0)-1,FALSE),"")</f>
        <v>146</v>
      </c>
      <c r="C170" s="4" t="str">
        <f>IFERROR(VLOOKUP($A170,집계!$B:$AD,MATCH(C$1,집계!$2:$2,0)-1,FALSE),"")</f>
        <v>노혁진</v>
      </c>
      <c r="D170" s="4">
        <f>IFERROR(VLOOKUP($A170,집계!$B:$AD,MATCH(D$1,집계!$2:$2,0)-1,FALSE),"")</f>
        <v>20427772</v>
      </c>
      <c r="E170" s="4" t="str">
        <f>IFERROR(VLOOKUP($A170,집계!$B:$AD,MATCH(E$1,집계!$2:$2,0)-1,FALSE),"")</f>
        <v>부동산 매물 탐색의 기획노동 해소를 위한 초실감 체험 거점 설치 및 공인중개사 방문일정 통합관리 플랫폼</v>
      </c>
      <c r="F170" s="31">
        <f>IFERROR(VLOOKUP($A170,대상!$B:$AD,MATCH(F$1,대상!$1:$1,0)-1,FALSE),"")</f>
        <v>0</v>
      </c>
      <c r="G170" s="3">
        <f>IFERROR(VLOOKUP($A170,집계!$B:$AD,MATCH(G$1,집계!$2:$2,0)-1,FALSE),"")</f>
        <v>5</v>
      </c>
      <c r="H170" s="3">
        <f>IFERROR(VLOOKUP($A170,집계!$B:$AD,MATCH(H$1,집계!$2:$2,0)-1,FALSE),"")</f>
        <v>66</v>
      </c>
      <c r="I170" s="3">
        <f>IFERROR(VLOOKUP($A170,집계!$B:$AD,MATCH(I$1,집계!$2:$2,0)-1,FALSE),"")</f>
        <v>67</v>
      </c>
      <c r="J170" s="3">
        <f>IFERROR(VLOOKUP($A170,집계!$B:$AD,MATCH(J$1,집계!$2:$2,0)-1,FALSE),"")</f>
        <v>79</v>
      </c>
      <c r="K170" s="3">
        <f>IFERROR(VLOOKUP($A170,집계!$B:$AD,MATCH(K$1,집계!$2:$2,0)-1,FALSE),"")</f>
        <v>75</v>
      </c>
      <c r="L170" s="3">
        <f>IFERROR(VLOOKUP($A170,집계!$B:$AD,MATCH(L$1,집계!$2:$2,0)-1,FALSE),"")</f>
        <v>74</v>
      </c>
      <c r="M170" s="16">
        <f>IFERROR(VLOOKUP($A170,집계!$B:$AD,MATCH(M$1,집계!$2:$2,0)-1,FALSE),"")</f>
        <v>72</v>
      </c>
      <c r="N170" s="16">
        <f>IFERROR(VLOOKUP($A170,집계!$B:$AD,MATCH(N$1,집계!$2:$2,0)-1,FALSE),"")</f>
        <v>0</v>
      </c>
      <c r="O170" s="16">
        <f>IFERROR(VLOOKUP($A170,집계!$B:$AD,MATCH(O$1,집계!$2:$2,0)-1,FALSE),"")</f>
        <v>72</v>
      </c>
      <c r="P170" s="31" t="str">
        <f>IFERROR(VLOOKUP($A170,집계!$B:$AD,MATCH(P$1,집계!$2:$2,0)-1,FALSE),"")</f>
        <v/>
      </c>
    </row>
    <row r="171" spans="1:16" ht="17.100000000000001" customHeight="1" x14ac:dyDescent="0.35">
      <c r="A171" s="2">
        <v>20410693</v>
      </c>
      <c r="B171" s="4">
        <f>IFERROR(VLOOKUP($A171,집계!$B:$AD,MATCH(B$1,집계!$2:$2,0)-1,FALSE),"")</f>
        <v>177</v>
      </c>
      <c r="C171" s="4" t="str">
        <f>IFERROR(VLOOKUP($A171,집계!$B:$AD,MATCH(C$1,집계!$2:$2,0)-1,FALSE),"")</f>
        <v>강한묵</v>
      </c>
      <c r="D171" s="4">
        <f>IFERROR(VLOOKUP($A171,집계!$B:$AD,MATCH(D$1,집계!$2:$2,0)-1,FALSE),"")</f>
        <v>20410693</v>
      </c>
      <c r="E171" s="4" t="str">
        <f>IFERROR(VLOOKUP($A171,집계!$B:$AD,MATCH(E$1,집계!$2:$2,0)-1,FALSE),"")</f>
        <v>AI기술이 적용된 마트의 할인정보를 쉽게 비교하고 미끼상품을 알려 소비자의 오프라인 방문을 유도하는 지역형마트 고객유입플랫폼</v>
      </c>
      <c r="F171" s="31">
        <f>IFERROR(VLOOKUP($A171,대상!$B:$AD,MATCH(F$1,대상!$1:$1,0)-1,FALSE),"")</f>
        <v>0</v>
      </c>
      <c r="G171" s="3">
        <f>IFERROR(VLOOKUP($A171,집계!$B:$AD,MATCH(G$1,집계!$2:$2,0)-1,FALSE),"")</f>
        <v>5</v>
      </c>
      <c r="H171" s="3">
        <f>IFERROR(VLOOKUP($A171,집계!$B:$AD,MATCH(H$1,집계!$2:$2,0)-1,FALSE),"")</f>
        <v>73</v>
      </c>
      <c r="I171" s="3">
        <f>IFERROR(VLOOKUP($A171,집계!$B:$AD,MATCH(I$1,집계!$2:$2,0)-1,FALSE),"")</f>
        <v>67</v>
      </c>
      <c r="J171" s="3">
        <f>IFERROR(VLOOKUP($A171,집계!$B:$AD,MATCH(J$1,집계!$2:$2,0)-1,FALSE),"")</f>
        <v>69</v>
      </c>
      <c r="K171" s="3">
        <f>IFERROR(VLOOKUP($A171,집계!$B:$AD,MATCH(K$1,집계!$2:$2,0)-1,FALSE),"")</f>
        <v>73</v>
      </c>
      <c r="L171" s="3">
        <f>IFERROR(VLOOKUP($A171,집계!$B:$AD,MATCH(L$1,집계!$2:$2,0)-1,FALSE),"")</f>
        <v>66</v>
      </c>
      <c r="M171" s="16">
        <f>IFERROR(VLOOKUP($A171,집계!$B:$AD,MATCH(M$1,집계!$2:$2,0)-1,FALSE),"")</f>
        <v>69.666666666666671</v>
      </c>
      <c r="N171" s="16">
        <f>IFERROR(VLOOKUP($A171,집계!$B:$AD,MATCH(N$1,집계!$2:$2,0)-1,FALSE),"")</f>
        <v>0</v>
      </c>
      <c r="O171" s="16">
        <f>IFERROR(VLOOKUP($A171,집계!$B:$AD,MATCH(O$1,집계!$2:$2,0)-1,FALSE),"")</f>
        <v>69.666666666666671</v>
      </c>
      <c r="P171" s="31" t="str">
        <f>IFERROR(VLOOKUP($A171,집계!$B:$AD,MATCH(P$1,집계!$2:$2,0)-1,FALSE),"")</f>
        <v/>
      </c>
    </row>
    <row r="172" spans="1:16" ht="17.100000000000001" customHeight="1" x14ac:dyDescent="0.35">
      <c r="A172" s="2">
        <v>20431207</v>
      </c>
      <c r="B172" s="4">
        <f>IFERROR(VLOOKUP($A172,집계!$B:$AD,MATCH(B$1,집계!$2:$2,0)-1,FALSE),"")</f>
        <v>138</v>
      </c>
      <c r="C172" s="4" t="str">
        <f>IFERROR(VLOOKUP($A172,집계!$B:$AD,MATCH(C$1,집계!$2:$2,0)-1,FALSE),"")</f>
        <v>김운성</v>
      </c>
      <c r="D172" s="4">
        <f>IFERROR(VLOOKUP($A172,집계!$B:$AD,MATCH(D$1,집계!$2:$2,0)-1,FALSE),"")</f>
        <v>20431207</v>
      </c>
      <c r="E172" s="4" t="str">
        <f>IFERROR(VLOOKUP($A172,집계!$B:$AD,MATCH(E$1,집계!$2:$2,0)-1,FALSE),"")</f>
        <v>QR 주문기반 POS 연동형 외식매장 AI시스템 ‘Xorder’</v>
      </c>
      <c r="F172" s="31">
        <f>IFERROR(VLOOKUP($A172,대상!$B:$AD,MATCH(F$1,대상!$1:$1,0)-1,FALSE),"")</f>
        <v>0</v>
      </c>
      <c r="G172" s="3">
        <f>IFERROR(VLOOKUP($A172,집계!$B:$AD,MATCH(G$1,집계!$2:$2,0)-1,FALSE),"")</f>
        <v>5</v>
      </c>
      <c r="H172" s="3">
        <f>IFERROR(VLOOKUP($A172,집계!$B:$AD,MATCH(H$1,집계!$2:$2,0)-1,FALSE),"")</f>
        <v>67</v>
      </c>
      <c r="I172" s="3">
        <f>IFERROR(VLOOKUP($A172,집계!$B:$AD,MATCH(I$1,집계!$2:$2,0)-1,FALSE),"")</f>
        <v>72</v>
      </c>
      <c r="J172" s="3">
        <f>IFERROR(VLOOKUP($A172,집계!$B:$AD,MATCH(J$1,집계!$2:$2,0)-1,FALSE),"")</f>
        <v>65</v>
      </c>
      <c r="K172" s="3">
        <f>IFERROR(VLOOKUP($A172,집계!$B:$AD,MATCH(K$1,집계!$2:$2,0)-1,FALSE),"")</f>
        <v>79</v>
      </c>
      <c r="L172" s="3">
        <f>IFERROR(VLOOKUP($A172,집계!$B:$AD,MATCH(L$1,집계!$2:$2,0)-1,FALSE),"")</f>
        <v>80</v>
      </c>
      <c r="M172" s="16">
        <f>IFERROR(VLOOKUP($A172,집계!$B:$AD,MATCH(M$1,집계!$2:$2,0)-1,FALSE),"")</f>
        <v>72.666666666666671</v>
      </c>
      <c r="N172" s="16">
        <f>IFERROR(VLOOKUP($A172,집계!$B:$AD,MATCH(N$1,집계!$2:$2,0)-1,FALSE),"")</f>
        <v>0</v>
      </c>
      <c r="O172" s="16">
        <f>IFERROR(VLOOKUP($A172,집계!$B:$AD,MATCH(O$1,집계!$2:$2,0)-1,FALSE),"")</f>
        <v>72.666666666666671</v>
      </c>
      <c r="P172" s="31" t="str">
        <f>IFERROR(VLOOKUP($A172,집계!$B:$AD,MATCH(P$1,집계!$2:$2,0)-1,FALSE),"")</f>
        <v/>
      </c>
    </row>
    <row r="173" spans="1:16" ht="17.100000000000001" customHeight="1" x14ac:dyDescent="0.35">
      <c r="A173" s="2">
        <v>20414636</v>
      </c>
      <c r="B173" s="4">
        <f>IFERROR(VLOOKUP($A173,집계!$B:$AD,MATCH(B$1,집계!$2:$2,0)-1,FALSE),"")</f>
        <v>146</v>
      </c>
      <c r="C173" s="4" t="str">
        <f>IFERROR(VLOOKUP($A173,집계!$B:$AD,MATCH(C$1,집계!$2:$2,0)-1,FALSE),"")</f>
        <v>박민수</v>
      </c>
      <c r="D173" s="4">
        <f>IFERROR(VLOOKUP($A173,집계!$B:$AD,MATCH(D$1,집계!$2:$2,0)-1,FALSE),"")</f>
        <v>20414636</v>
      </c>
      <c r="E173" s="4" t="str">
        <f>IFERROR(VLOOKUP($A173,집계!$B:$AD,MATCH(E$1,집계!$2:$2,0)-1,FALSE),"")</f>
        <v>AI 에이전트 기반, 로스터리 카페 생산-구매-재고 통합 운영관리 플랫폼</v>
      </c>
      <c r="F173" s="31">
        <f>IFERROR(VLOOKUP($A173,대상!$B:$AD,MATCH(F$1,대상!$1:$1,0)-1,FALSE),"")</f>
        <v>0</v>
      </c>
      <c r="G173" s="3">
        <f>IFERROR(VLOOKUP($A173,집계!$B:$AD,MATCH(G$1,집계!$2:$2,0)-1,FALSE),"")</f>
        <v>5</v>
      </c>
      <c r="H173" s="3">
        <f>IFERROR(VLOOKUP($A173,집계!$B:$AD,MATCH(H$1,집계!$2:$2,0)-1,FALSE),"")</f>
        <v>73</v>
      </c>
      <c r="I173" s="3">
        <f>IFERROR(VLOOKUP($A173,집계!$B:$AD,MATCH(I$1,집계!$2:$2,0)-1,FALSE),"")</f>
        <v>68</v>
      </c>
      <c r="J173" s="3">
        <f>IFERROR(VLOOKUP($A173,집계!$B:$AD,MATCH(J$1,집계!$2:$2,0)-1,FALSE),"")</f>
        <v>79</v>
      </c>
      <c r="K173" s="3">
        <f>IFERROR(VLOOKUP($A173,집계!$B:$AD,MATCH(K$1,집계!$2:$2,0)-1,FALSE),"")</f>
        <v>69</v>
      </c>
      <c r="L173" s="3">
        <f>IFERROR(VLOOKUP($A173,집계!$B:$AD,MATCH(L$1,집계!$2:$2,0)-1,FALSE),"")</f>
        <v>74</v>
      </c>
      <c r="M173" s="16">
        <f>IFERROR(VLOOKUP($A173,집계!$B:$AD,MATCH(M$1,집계!$2:$2,0)-1,FALSE),"")</f>
        <v>72</v>
      </c>
      <c r="N173" s="16">
        <f>IFERROR(VLOOKUP($A173,집계!$B:$AD,MATCH(N$1,집계!$2:$2,0)-1,FALSE),"")</f>
        <v>0</v>
      </c>
      <c r="O173" s="16">
        <f>IFERROR(VLOOKUP($A173,집계!$B:$AD,MATCH(O$1,집계!$2:$2,0)-1,FALSE),"")</f>
        <v>72</v>
      </c>
      <c r="P173" s="31" t="str">
        <f>IFERROR(VLOOKUP($A173,집계!$B:$AD,MATCH(P$1,집계!$2:$2,0)-1,FALSE),"")</f>
        <v/>
      </c>
    </row>
    <row r="174" spans="1:16" ht="17.100000000000001" customHeight="1" x14ac:dyDescent="0.35">
      <c r="A174" s="2">
        <v>20438934</v>
      </c>
      <c r="B174" s="4">
        <f>IFERROR(VLOOKUP($A174,집계!$B:$AD,MATCH(B$1,집계!$2:$2,0)-1,FALSE),"")</f>
        <v>169</v>
      </c>
      <c r="C174" s="4" t="str">
        <f>IFERROR(VLOOKUP($A174,집계!$B:$AD,MATCH(C$1,집계!$2:$2,0)-1,FALSE),"")</f>
        <v>김지희</v>
      </c>
      <c r="D174" s="4">
        <f>IFERROR(VLOOKUP($A174,집계!$B:$AD,MATCH(D$1,집계!$2:$2,0)-1,FALSE),"")</f>
        <v>20438934</v>
      </c>
      <c r="E174" s="4" t="str">
        <f>IFERROR(VLOOKUP($A174,집계!$B:$AD,MATCH(E$1,집계!$2:$2,0)-1,FALSE),"")</f>
        <v>콕(KoK)</v>
      </c>
      <c r="F174" s="31">
        <f>IFERROR(VLOOKUP($A174,대상!$B:$AD,MATCH(F$1,대상!$1:$1,0)-1,FALSE),"")</f>
        <v>0</v>
      </c>
      <c r="G174" s="3">
        <f>IFERROR(VLOOKUP($A174,집계!$B:$AD,MATCH(G$1,집계!$2:$2,0)-1,FALSE),"")</f>
        <v>5</v>
      </c>
      <c r="H174" s="3">
        <f>IFERROR(VLOOKUP($A174,집계!$B:$AD,MATCH(H$1,집계!$2:$2,0)-1,FALSE),"")</f>
        <v>66</v>
      </c>
      <c r="I174" s="3">
        <f>IFERROR(VLOOKUP($A174,집계!$B:$AD,MATCH(I$1,집계!$2:$2,0)-1,FALSE),"")</f>
        <v>68</v>
      </c>
      <c r="J174" s="3">
        <f>IFERROR(VLOOKUP($A174,집계!$B:$AD,MATCH(J$1,집계!$2:$2,0)-1,FALSE),"")</f>
        <v>65</v>
      </c>
      <c r="K174" s="3">
        <f>IFERROR(VLOOKUP($A174,집계!$B:$AD,MATCH(K$1,집계!$2:$2,0)-1,FALSE),"")</f>
        <v>72</v>
      </c>
      <c r="L174" s="3">
        <f>IFERROR(VLOOKUP($A174,집계!$B:$AD,MATCH(L$1,집계!$2:$2,0)-1,FALSE),"")</f>
        <v>74</v>
      </c>
      <c r="M174" s="16">
        <f>IFERROR(VLOOKUP($A174,집계!$B:$AD,MATCH(M$1,집계!$2:$2,0)-1,FALSE),"")</f>
        <v>68.666666666666671</v>
      </c>
      <c r="N174" s="16">
        <f>IFERROR(VLOOKUP($A174,집계!$B:$AD,MATCH(N$1,집계!$2:$2,0)-1,FALSE),"")</f>
        <v>2</v>
      </c>
      <c r="O174" s="16">
        <f>IFERROR(VLOOKUP($A174,집계!$B:$AD,MATCH(O$1,집계!$2:$2,0)-1,FALSE),"")</f>
        <v>70.666666666666671</v>
      </c>
      <c r="P174" s="31" t="str">
        <f>IFERROR(VLOOKUP($A174,집계!$B:$AD,MATCH(P$1,집계!$2:$2,0)-1,FALSE),"")</f>
        <v/>
      </c>
    </row>
    <row r="175" spans="1:16" ht="17.100000000000001" customHeight="1" x14ac:dyDescent="0.35">
      <c r="A175" s="2">
        <v>20417844</v>
      </c>
      <c r="B175" s="4">
        <f>IFERROR(VLOOKUP($A175,집계!$B:$AD,MATCH(B$1,집계!$2:$2,0)-1,FALSE),"")</f>
        <v>122</v>
      </c>
      <c r="C175" s="4" t="str">
        <f>IFERROR(VLOOKUP($A175,집계!$B:$AD,MATCH(C$1,집계!$2:$2,0)-1,FALSE),"")</f>
        <v>한승엽</v>
      </c>
      <c r="D175" s="4">
        <f>IFERROR(VLOOKUP($A175,집계!$B:$AD,MATCH(D$1,집계!$2:$2,0)-1,FALSE),"")</f>
        <v>20417844</v>
      </c>
      <c r="E175" s="4" t="str">
        <f>IFERROR(VLOOKUP($A175,집계!$B:$AD,MATCH(E$1,집계!$2:$2,0)-1,FALSE),"")</f>
        <v>국제 표준 정량 데이터를 학습한 AI 기반 커피 향미 설계 및 원두 공급 · 추출 통합 솔루션, 브루와이(BrewAI)</v>
      </c>
      <c r="F175" s="31">
        <f>IFERROR(VLOOKUP($A175,대상!$B:$AD,MATCH(F$1,대상!$1:$1,0)-1,FALSE),"")</f>
        <v>0</v>
      </c>
      <c r="G175" s="3">
        <f>IFERROR(VLOOKUP($A175,집계!$B:$AD,MATCH(G$1,집계!$2:$2,0)-1,FALSE),"")</f>
        <v>5</v>
      </c>
      <c r="H175" s="3">
        <f>IFERROR(VLOOKUP($A175,집계!$B:$AD,MATCH(H$1,집계!$2:$2,0)-1,FALSE),"")</f>
        <v>73</v>
      </c>
      <c r="I175" s="3">
        <f>IFERROR(VLOOKUP($A175,집계!$B:$AD,MATCH(I$1,집계!$2:$2,0)-1,FALSE),"")</f>
        <v>70</v>
      </c>
      <c r="J175" s="3">
        <f>IFERROR(VLOOKUP($A175,집계!$B:$AD,MATCH(J$1,집계!$2:$2,0)-1,FALSE),"")</f>
        <v>77</v>
      </c>
      <c r="K175" s="3">
        <f>IFERROR(VLOOKUP($A175,집계!$B:$AD,MATCH(K$1,집계!$2:$2,0)-1,FALSE),"")</f>
        <v>75</v>
      </c>
      <c r="L175" s="3">
        <f>IFERROR(VLOOKUP($A175,집계!$B:$AD,MATCH(L$1,집계!$2:$2,0)-1,FALSE),"")</f>
        <v>73</v>
      </c>
      <c r="M175" s="16">
        <f>IFERROR(VLOOKUP($A175,집계!$B:$AD,MATCH(M$1,집계!$2:$2,0)-1,FALSE),"")</f>
        <v>73.666666666666671</v>
      </c>
      <c r="N175" s="16">
        <f>IFERROR(VLOOKUP($A175,집계!$B:$AD,MATCH(N$1,집계!$2:$2,0)-1,FALSE),"")</f>
        <v>0</v>
      </c>
      <c r="O175" s="16">
        <f>IFERROR(VLOOKUP($A175,집계!$B:$AD,MATCH(O$1,집계!$2:$2,0)-1,FALSE),"")</f>
        <v>73.666666666666671</v>
      </c>
      <c r="P175" s="31" t="str">
        <f>IFERROR(VLOOKUP($A175,집계!$B:$AD,MATCH(P$1,집계!$2:$2,0)-1,FALSE),"")</f>
        <v/>
      </c>
    </row>
    <row r="176" spans="1:16" ht="17.100000000000001" customHeight="1" x14ac:dyDescent="0.35">
      <c r="A176" s="2">
        <v>20415420</v>
      </c>
      <c r="B176" s="4" t="str">
        <f>IFERROR(VLOOKUP($A176,집계!$B:$AD,MATCH(B$1,집계!$2:$2,0)-1,FALSE),"")</f>
        <v/>
      </c>
      <c r="C176" s="4" t="str">
        <f>IFERROR(VLOOKUP($A176,집계!$B:$AD,MATCH(C$1,집계!$2:$2,0)-1,FALSE),"")</f>
        <v>안은진</v>
      </c>
      <c r="D176" s="4">
        <f>IFERROR(VLOOKUP($A176,집계!$B:$AD,MATCH(D$1,집계!$2:$2,0)-1,FALSE),"")</f>
        <v>20415420</v>
      </c>
      <c r="E176" s="4" t="str">
        <f>IFERROR(VLOOKUP($A176,집계!$B:$AD,MATCH(E$1,집계!$2:$2,0)-1,FALSE),"")</f>
        <v>1인창업</v>
      </c>
      <c r="F176" s="31" t="str">
        <f>IFERROR(VLOOKUP($A176,대상!$B:$AD,MATCH(F$1,대상!$1:$1,0)-1,FALSE),"")</f>
        <v>요건탈락</v>
      </c>
      <c r="G176" s="3">
        <f>IFERROR(VLOOKUP($A176,집계!$B:$AD,MATCH(G$1,집계!$2:$2,0)-1,FALSE),"")</f>
        <v>5</v>
      </c>
      <c r="H176" s="3" t="str">
        <f>IFERROR(VLOOKUP($A176,집계!$B:$AD,MATCH(H$1,집계!$2:$2,0)-1,FALSE),"")</f>
        <v/>
      </c>
      <c r="I176" s="3" t="str">
        <f>IFERROR(VLOOKUP($A176,집계!$B:$AD,MATCH(I$1,집계!$2:$2,0)-1,FALSE),"")</f>
        <v/>
      </c>
      <c r="J176" s="3" t="str">
        <f>IFERROR(VLOOKUP($A176,집계!$B:$AD,MATCH(J$1,집계!$2:$2,0)-1,FALSE),"")</f>
        <v/>
      </c>
      <c r="K176" s="3" t="str">
        <f>IFERROR(VLOOKUP($A176,집계!$B:$AD,MATCH(K$1,집계!$2:$2,0)-1,FALSE),"")</f>
        <v/>
      </c>
      <c r="L176" s="3" t="str">
        <f>IFERROR(VLOOKUP($A176,집계!$B:$AD,MATCH(L$1,집계!$2:$2,0)-1,FALSE),"")</f>
        <v/>
      </c>
      <c r="M176" s="16">
        <f>IFERROR(VLOOKUP($A176,집계!$B:$AD,MATCH(M$1,집계!$2:$2,0)-1,FALSE),"")</f>
        <v>0</v>
      </c>
      <c r="N176" s="16">
        <f>IFERROR(VLOOKUP($A176,집계!$B:$AD,MATCH(N$1,집계!$2:$2,0)-1,FALSE),"")</f>
        <v>0</v>
      </c>
      <c r="O176" s="16">
        <f>IFERROR(VLOOKUP($A176,집계!$B:$AD,MATCH(O$1,집계!$2:$2,0)-1,FALSE),"")</f>
        <v>0</v>
      </c>
      <c r="P176" s="31" t="str">
        <f>IFERROR(VLOOKUP($A176,집계!$B:$AD,MATCH(P$1,집계!$2:$2,0)-1,FALSE),"")</f>
        <v/>
      </c>
    </row>
    <row r="177" spans="1:16" ht="17.100000000000001" customHeight="1" x14ac:dyDescent="0.35">
      <c r="A177" s="2">
        <v>20402217</v>
      </c>
      <c r="B177" s="4">
        <f>IFERROR(VLOOKUP($A177,집계!$B:$AD,MATCH(B$1,집계!$2:$2,0)-1,FALSE),"")</f>
        <v>84</v>
      </c>
      <c r="C177" s="4" t="str">
        <f>IFERROR(VLOOKUP($A177,집계!$B:$AD,MATCH(C$1,집계!$2:$2,0)-1,FALSE),"")</f>
        <v>박성훈</v>
      </c>
      <c r="D177" s="4">
        <f>IFERROR(VLOOKUP($A177,집계!$B:$AD,MATCH(D$1,집계!$2:$2,0)-1,FALSE),"")</f>
        <v>20402217</v>
      </c>
      <c r="E177" s="4" t="str">
        <f>IFERROR(VLOOKUP($A177,집계!$B:$AD,MATCH(E$1,집계!$2:$2,0)-1,FALSE),"")</f>
        <v>삼육대학교 앱북 플랫폼(SU Libaray)</v>
      </c>
      <c r="F177" s="31">
        <f>IFERROR(VLOOKUP($A177,대상!$B:$AD,MATCH(F$1,대상!$1:$1,0)-1,FALSE),"")</f>
        <v>0</v>
      </c>
      <c r="G177" s="3">
        <f>IFERROR(VLOOKUP($A177,집계!$B:$AD,MATCH(G$1,집계!$2:$2,0)-1,FALSE),"")</f>
        <v>5</v>
      </c>
      <c r="H177" s="3">
        <f>IFERROR(VLOOKUP($A177,집계!$B:$AD,MATCH(H$1,집계!$2:$2,0)-1,FALSE),"")</f>
        <v>74</v>
      </c>
      <c r="I177" s="3">
        <f>IFERROR(VLOOKUP($A177,집계!$B:$AD,MATCH(I$1,집계!$2:$2,0)-1,FALSE),"")</f>
        <v>71</v>
      </c>
      <c r="J177" s="3">
        <f>IFERROR(VLOOKUP($A177,집계!$B:$AD,MATCH(J$1,집계!$2:$2,0)-1,FALSE),"")</f>
        <v>86</v>
      </c>
      <c r="K177" s="3">
        <f>IFERROR(VLOOKUP($A177,집계!$B:$AD,MATCH(K$1,집계!$2:$2,0)-1,FALSE),"")</f>
        <v>75</v>
      </c>
      <c r="L177" s="3">
        <f>IFERROR(VLOOKUP($A177,집계!$B:$AD,MATCH(L$1,집계!$2:$2,0)-1,FALSE),"")</f>
        <v>79</v>
      </c>
      <c r="M177" s="16">
        <f>IFERROR(VLOOKUP($A177,집계!$B:$AD,MATCH(M$1,집계!$2:$2,0)-1,FALSE),"")</f>
        <v>76</v>
      </c>
      <c r="N177" s="16">
        <f>IFERROR(VLOOKUP($A177,집계!$B:$AD,MATCH(N$1,집계!$2:$2,0)-1,FALSE),"")</f>
        <v>0</v>
      </c>
      <c r="O177" s="16">
        <f>IFERROR(VLOOKUP($A177,집계!$B:$AD,MATCH(O$1,집계!$2:$2,0)-1,FALSE),"")</f>
        <v>76</v>
      </c>
      <c r="P177" s="31" t="str">
        <f>IFERROR(VLOOKUP($A177,집계!$B:$AD,MATCH(P$1,집계!$2:$2,0)-1,FALSE),"")</f>
        <v/>
      </c>
    </row>
    <row r="178" spans="1:16" ht="17.100000000000001" customHeight="1" x14ac:dyDescent="0.35">
      <c r="A178" s="2">
        <v>20411962</v>
      </c>
      <c r="B178" s="4">
        <f>IFERROR(VLOOKUP($A178,집계!$B:$AD,MATCH(B$1,집계!$2:$2,0)-1,FALSE),"")</f>
        <v>23</v>
      </c>
      <c r="C178" s="4" t="str">
        <f>IFERROR(VLOOKUP($A178,집계!$B:$AD,MATCH(C$1,집계!$2:$2,0)-1,FALSE),"")</f>
        <v>김선주</v>
      </c>
      <c r="D178" s="4">
        <f>IFERROR(VLOOKUP($A178,집계!$B:$AD,MATCH(D$1,집계!$2:$2,0)-1,FALSE),"")</f>
        <v>20411962</v>
      </c>
      <c r="E178" s="4" t="str">
        <f>IFERROR(VLOOKUP($A178,집계!$B:$AD,MATCH(E$1,집계!$2:$2,0)-1,FALSE),"")</f>
        <v>다이내믹 프라이싱 및 JTT 엔진 기반의 골프 티타임 RWA 트레이딩 플랫폼, ‘티스닥(TeeSDAQ)’</v>
      </c>
      <c r="F178" s="31">
        <f>IFERROR(VLOOKUP($A178,대상!$B:$AD,MATCH(F$1,대상!$1:$1,0)-1,FALSE),"")</f>
        <v>0</v>
      </c>
      <c r="G178" s="3">
        <f>IFERROR(VLOOKUP($A178,집계!$B:$AD,MATCH(G$1,집계!$2:$2,0)-1,FALSE),"")</f>
        <v>5</v>
      </c>
      <c r="H178" s="3">
        <f>IFERROR(VLOOKUP($A178,집계!$B:$AD,MATCH(H$1,집계!$2:$2,0)-1,FALSE),"")</f>
        <v>74</v>
      </c>
      <c r="I178" s="3">
        <f>IFERROR(VLOOKUP($A178,집계!$B:$AD,MATCH(I$1,집계!$2:$2,0)-1,FALSE),"")</f>
        <v>86</v>
      </c>
      <c r="J178" s="3">
        <f>IFERROR(VLOOKUP($A178,집계!$B:$AD,MATCH(J$1,집계!$2:$2,0)-1,FALSE),"")</f>
        <v>89</v>
      </c>
      <c r="K178" s="3">
        <f>IFERROR(VLOOKUP($A178,집계!$B:$AD,MATCH(K$1,집계!$2:$2,0)-1,FALSE),"")</f>
        <v>75</v>
      </c>
      <c r="L178" s="3">
        <f>IFERROR(VLOOKUP($A178,집계!$B:$AD,MATCH(L$1,집계!$2:$2,0)-1,FALSE),"")</f>
        <v>86</v>
      </c>
      <c r="M178" s="16">
        <f>IFERROR(VLOOKUP($A178,집계!$B:$AD,MATCH(M$1,집계!$2:$2,0)-1,FALSE),"")</f>
        <v>82.333333333333329</v>
      </c>
      <c r="N178" s="16">
        <f>IFERROR(VLOOKUP($A178,집계!$B:$AD,MATCH(N$1,집계!$2:$2,0)-1,FALSE),"")</f>
        <v>0</v>
      </c>
      <c r="O178" s="16">
        <f>IFERROR(VLOOKUP($A178,집계!$B:$AD,MATCH(O$1,집계!$2:$2,0)-1,FALSE),"")</f>
        <v>82.333333333333329</v>
      </c>
      <c r="P178" s="31" t="str">
        <f>IFERROR(VLOOKUP($A178,집계!$B:$AD,MATCH(P$1,집계!$2:$2,0)-1,FALSE),"")</f>
        <v/>
      </c>
    </row>
    <row r="179" spans="1:16" ht="17.100000000000001" customHeight="1" x14ac:dyDescent="0.35">
      <c r="A179" s="2">
        <v>20425300</v>
      </c>
      <c r="B179" s="4">
        <f>IFERROR(VLOOKUP($A179,집계!$B:$AD,MATCH(B$1,집계!$2:$2,0)-1,FALSE),"")</f>
        <v>158</v>
      </c>
      <c r="C179" s="4" t="str">
        <f>IFERROR(VLOOKUP($A179,집계!$B:$AD,MATCH(C$1,집계!$2:$2,0)-1,FALSE),"")</f>
        <v>오세정</v>
      </c>
      <c r="D179" s="4">
        <f>IFERROR(VLOOKUP($A179,집계!$B:$AD,MATCH(D$1,집계!$2:$2,0)-1,FALSE),"")</f>
        <v>20425300</v>
      </c>
      <c r="E179" s="4" t="str">
        <f>IFERROR(VLOOKUP($A179,집계!$B:$AD,MATCH(E$1,집계!$2:$2,0)-1,FALSE),"")</f>
        <v>단기임대 운영자를 위한 소모품 통합관리 및 자동발주 플랫폼 ‘Whimstay’</v>
      </c>
      <c r="F179" s="31">
        <f>IFERROR(VLOOKUP($A179,대상!$B:$AD,MATCH(F$1,대상!$1:$1,0)-1,FALSE),"")</f>
        <v>0</v>
      </c>
      <c r="G179" s="3">
        <f>IFERROR(VLOOKUP($A179,집계!$B:$AD,MATCH(G$1,집계!$2:$2,0)-1,FALSE),"")</f>
        <v>5</v>
      </c>
      <c r="H179" s="3">
        <f>IFERROR(VLOOKUP($A179,집계!$B:$AD,MATCH(H$1,집계!$2:$2,0)-1,FALSE),"")</f>
        <v>68</v>
      </c>
      <c r="I179" s="3">
        <f>IFERROR(VLOOKUP($A179,집계!$B:$AD,MATCH(I$1,집계!$2:$2,0)-1,FALSE),"")</f>
        <v>72</v>
      </c>
      <c r="J179" s="3">
        <f>IFERROR(VLOOKUP($A179,집계!$B:$AD,MATCH(J$1,집계!$2:$2,0)-1,FALSE),"")</f>
        <v>79</v>
      </c>
      <c r="K179" s="3">
        <f>IFERROR(VLOOKUP($A179,집계!$B:$AD,MATCH(K$1,집계!$2:$2,0)-1,FALSE),"")</f>
        <v>63</v>
      </c>
      <c r="L179" s="3">
        <f>IFERROR(VLOOKUP($A179,집계!$B:$AD,MATCH(L$1,집계!$2:$2,0)-1,FALSE),"")</f>
        <v>74</v>
      </c>
      <c r="M179" s="16">
        <f>IFERROR(VLOOKUP($A179,집계!$B:$AD,MATCH(M$1,집계!$2:$2,0)-1,FALSE),"")</f>
        <v>71.333333333333329</v>
      </c>
      <c r="N179" s="16">
        <f>IFERROR(VLOOKUP($A179,집계!$B:$AD,MATCH(N$1,집계!$2:$2,0)-1,FALSE),"")</f>
        <v>0</v>
      </c>
      <c r="O179" s="16">
        <f>IFERROR(VLOOKUP($A179,집계!$B:$AD,MATCH(O$1,집계!$2:$2,0)-1,FALSE),"")</f>
        <v>71.333333333333329</v>
      </c>
      <c r="P179" s="31" t="str">
        <f>IFERROR(VLOOKUP($A179,집계!$B:$AD,MATCH(P$1,집계!$2:$2,0)-1,FALSE),"")</f>
        <v/>
      </c>
    </row>
    <row r="180" spans="1:16" ht="17.100000000000001" customHeight="1" x14ac:dyDescent="0.35">
      <c r="A180" s="2">
        <v>20415120</v>
      </c>
      <c r="B180" s="4">
        <f>IFERROR(VLOOKUP($A180,집계!$B:$AD,MATCH(B$1,집계!$2:$2,0)-1,FALSE),"")</f>
        <v>101</v>
      </c>
      <c r="C180" s="4" t="str">
        <f>IFERROR(VLOOKUP($A180,집계!$B:$AD,MATCH(C$1,집계!$2:$2,0)-1,FALSE),"")</f>
        <v>임태형</v>
      </c>
      <c r="D180" s="4">
        <f>IFERROR(VLOOKUP($A180,집계!$B:$AD,MATCH(D$1,집계!$2:$2,0)-1,FALSE),"")</f>
        <v>20415120</v>
      </c>
      <c r="E180" s="4" t="str">
        <f>IFERROR(VLOOKUP($A180,집계!$B:$AD,MATCH(E$1,집계!$2:$2,0)-1,FALSE),"")</f>
        <v>멀티 에이전트(A2A) 기반 단톡방 문맥 개입형 하이퍼로컬 O2O 송객 비서 ‘Concierge’</v>
      </c>
      <c r="F180" s="31">
        <f>IFERROR(VLOOKUP($A180,대상!$B:$AD,MATCH(F$1,대상!$1:$1,0)-1,FALSE),"")</f>
        <v>0</v>
      </c>
      <c r="G180" s="3">
        <f>IFERROR(VLOOKUP($A180,집계!$B:$AD,MATCH(G$1,집계!$2:$2,0)-1,FALSE),"")</f>
        <v>5</v>
      </c>
      <c r="H180" s="3">
        <f>IFERROR(VLOOKUP($A180,집계!$B:$AD,MATCH(H$1,집계!$2:$2,0)-1,FALSE),"")</f>
        <v>68</v>
      </c>
      <c r="I180" s="3">
        <f>IFERROR(VLOOKUP($A180,집계!$B:$AD,MATCH(I$1,집계!$2:$2,0)-1,FALSE),"")</f>
        <v>76</v>
      </c>
      <c r="J180" s="3">
        <f>IFERROR(VLOOKUP($A180,집계!$B:$AD,MATCH(J$1,집계!$2:$2,0)-1,FALSE),"")</f>
        <v>82</v>
      </c>
      <c r="K180" s="3">
        <f>IFERROR(VLOOKUP($A180,집계!$B:$AD,MATCH(K$1,집계!$2:$2,0)-1,FALSE),"")</f>
        <v>66</v>
      </c>
      <c r="L180" s="3">
        <f>IFERROR(VLOOKUP($A180,집계!$B:$AD,MATCH(L$1,집계!$2:$2,0)-1,FALSE),"")</f>
        <v>93</v>
      </c>
      <c r="M180" s="16">
        <f>IFERROR(VLOOKUP($A180,집계!$B:$AD,MATCH(M$1,집계!$2:$2,0)-1,FALSE),"")</f>
        <v>75.333333333333329</v>
      </c>
      <c r="N180" s="16">
        <f>IFERROR(VLOOKUP($A180,집계!$B:$AD,MATCH(N$1,집계!$2:$2,0)-1,FALSE),"")</f>
        <v>0</v>
      </c>
      <c r="O180" s="16">
        <f>IFERROR(VLOOKUP($A180,집계!$B:$AD,MATCH(O$1,집계!$2:$2,0)-1,FALSE),"")</f>
        <v>75.333333333333329</v>
      </c>
      <c r="P180" s="31" t="str">
        <f>IFERROR(VLOOKUP($A180,집계!$B:$AD,MATCH(P$1,집계!$2:$2,0)-1,FALSE),"")</f>
        <v/>
      </c>
    </row>
    <row r="181" spans="1:16" ht="17.100000000000001" customHeight="1" x14ac:dyDescent="0.35">
      <c r="A181" s="4">
        <v>20427634</v>
      </c>
      <c r="B181" s="4">
        <f>IFERROR(VLOOKUP($A181,집계!$B:$AD,MATCH(B$1,집계!$2:$2,0)-1,FALSE),"")</f>
        <v>101</v>
      </c>
      <c r="C181" s="4" t="str">
        <f>IFERROR(VLOOKUP($A181,집계!$B:$AD,MATCH(C$1,집계!$2:$2,0)-1,FALSE),"")</f>
        <v>허재강</v>
      </c>
      <c r="D181" s="4">
        <f>IFERROR(VLOOKUP($A181,집계!$B:$AD,MATCH(D$1,집계!$2:$2,0)-1,FALSE),"")</f>
        <v>20427634</v>
      </c>
      <c r="E181" s="4" t="str">
        <f>IFERROR(VLOOKUP($A181,집계!$B:$AD,MATCH(E$1,집계!$2:$2,0)-1,FALSE),"")</f>
        <v>해외 중소형 증권사를 위한 AI 기반 맞춤형 투자 인사이트 플랫폼 : 고객 거래 데이터를 분석해 투자 생존기간을 늘리고, 증권사 수익을 극대화하는 솔루션</v>
      </c>
      <c r="F181" s="31">
        <f>IFERROR(VLOOKUP($A181,대상!$B:$AD,MATCH(F$1,대상!$1:$1,0)-1,FALSE),"")</f>
        <v>0</v>
      </c>
      <c r="G181" s="3">
        <f>IFERROR(VLOOKUP($A181,집계!$B:$AD,MATCH(G$1,집계!$2:$2,0)-1,FALSE),"")</f>
        <v>5</v>
      </c>
      <c r="H181" s="3">
        <f>IFERROR(VLOOKUP($A181,집계!$B:$AD,MATCH(H$1,집계!$2:$2,0)-1,FALSE),"")</f>
        <v>67</v>
      </c>
      <c r="I181" s="3">
        <f>IFERROR(VLOOKUP($A181,집계!$B:$AD,MATCH(I$1,집계!$2:$2,0)-1,FALSE),"")</f>
        <v>86</v>
      </c>
      <c r="J181" s="3">
        <f>IFERROR(VLOOKUP($A181,집계!$B:$AD,MATCH(J$1,집계!$2:$2,0)-1,FALSE),"")</f>
        <v>82</v>
      </c>
      <c r="K181" s="3">
        <f>IFERROR(VLOOKUP($A181,집계!$B:$AD,MATCH(K$1,집계!$2:$2,0)-1,FALSE),"")</f>
        <v>65</v>
      </c>
      <c r="L181" s="3">
        <f>IFERROR(VLOOKUP($A181,집계!$B:$AD,MATCH(L$1,집계!$2:$2,0)-1,FALSE),"")</f>
        <v>77</v>
      </c>
      <c r="M181" s="16">
        <f>IFERROR(VLOOKUP($A181,집계!$B:$AD,MATCH(M$1,집계!$2:$2,0)-1,FALSE),"")</f>
        <v>75.333333333333329</v>
      </c>
      <c r="N181" s="16">
        <f>IFERROR(VLOOKUP($A181,집계!$B:$AD,MATCH(N$1,집계!$2:$2,0)-1,FALSE),"")</f>
        <v>0</v>
      </c>
      <c r="O181" s="16">
        <f>IFERROR(VLOOKUP($A181,집계!$B:$AD,MATCH(O$1,집계!$2:$2,0)-1,FALSE),"")</f>
        <v>75.333333333333329</v>
      </c>
      <c r="P181" s="31" t="str">
        <f>IFERROR(VLOOKUP($A181,집계!$B:$AD,MATCH(P$1,집계!$2:$2,0)-1,FALSE),"")</f>
        <v/>
      </c>
    </row>
    <row r="182" spans="1:16" ht="17.100000000000001" customHeight="1" x14ac:dyDescent="0.35">
      <c r="A182" s="2">
        <v>20426671</v>
      </c>
      <c r="B182" s="4">
        <f>IFERROR(VLOOKUP($A182,집계!$B:$AD,MATCH(B$1,집계!$2:$2,0)-1,FALSE),"")</f>
        <v>4</v>
      </c>
      <c r="C182" s="4" t="str">
        <f>IFERROR(VLOOKUP($A182,집계!$B:$AD,MATCH(C$1,집계!$2:$2,0)-1,FALSE),"")</f>
        <v>이해섭</v>
      </c>
      <c r="D182" s="4">
        <f>IFERROR(VLOOKUP($A182,집계!$B:$AD,MATCH(D$1,집계!$2:$2,0)-1,FALSE),"")</f>
        <v>20426671</v>
      </c>
      <c r="E182" s="4" t="str">
        <f>IFERROR(VLOOKUP($A182,집계!$B:$AD,MATCH(E$1,집계!$2:$2,0)-1,FALSE),"")</f>
        <v>모아블 OS — 비아파트 주거공간 AI 관리 자동화 플랫폼 (Agent as a Service)</v>
      </c>
      <c r="F182" s="31">
        <f>IFERROR(VLOOKUP($A182,대상!$B:$AD,MATCH(F$1,대상!$1:$1,0)-1,FALSE),"")</f>
        <v>0</v>
      </c>
      <c r="G182" s="3">
        <f>IFERROR(VLOOKUP($A182,집계!$B:$AD,MATCH(G$1,집계!$2:$2,0)-1,FALSE),"")</f>
        <v>5</v>
      </c>
      <c r="H182" s="3">
        <f>IFERROR(VLOOKUP($A182,집계!$B:$AD,MATCH(H$1,집계!$2:$2,0)-1,FALSE),"")</f>
        <v>90</v>
      </c>
      <c r="I182" s="3">
        <f>IFERROR(VLOOKUP($A182,집계!$B:$AD,MATCH(I$1,집계!$2:$2,0)-1,FALSE),"")</f>
        <v>95</v>
      </c>
      <c r="J182" s="3">
        <f>IFERROR(VLOOKUP($A182,집계!$B:$AD,MATCH(J$1,집계!$2:$2,0)-1,FALSE),"")</f>
        <v>93</v>
      </c>
      <c r="K182" s="3">
        <f>IFERROR(VLOOKUP($A182,집계!$B:$AD,MATCH(K$1,집계!$2:$2,0)-1,FALSE),"")</f>
        <v>90</v>
      </c>
      <c r="L182" s="3">
        <f>IFERROR(VLOOKUP($A182,집계!$B:$AD,MATCH(L$1,집계!$2:$2,0)-1,FALSE),"")</f>
        <v>81</v>
      </c>
      <c r="M182" s="16">
        <f>IFERROR(VLOOKUP($A182,집계!$B:$AD,MATCH(M$1,집계!$2:$2,0)-1,FALSE),"")</f>
        <v>91</v>
      </c>
      <c r="N182" s="16">
        <f>IFERROR(VLOOKUP($A182,집계!$B:$AD,MATCH(N$1,집계!$2:$2,0)-1,FALSE),"")</f>
        <v>0</v>
      </c>
      <c r="O182" s="16">
        <f>IFERROR(VLOOKUP($A182,집계!$B:$AD,MATCH(O$1,집계!$2:$2,0)-1,FALSE),"")</f>
        <v>91</v>
      </c>
      <c r="P182" s="31" t="str">
        <f>IFERROR(VLOOKUP($A182,집계!$B:$AD,MATCH(P$1,집계!$2:$2,0)-1,FALSE),"")</f>
        <v/>
      </c>
    </row>
    <row r="183" spans="1:16" ht="17.100000000000001" customHeight="1" x14ac:dyDescent="0.35">
      <c r="A183" s="2">
        <v>20433279</v>
      </c>
      <c r="B183" s="4">
        <f>IFERROR(VLOOKUP($A183,집계!$B:$AD,MATCH(B$1,집계!$2:$2,0)-1,FALSE),"")</f>
        <v>13</v>
      </c>
      <c r="C183" s="4" t="str">
        <f>IFERROR(VLOOKUP($A183,집계!$B:$AD,MATCH(C$1,집계!$2:$2,0)-1,FALSE),"")</f>
        <v>허명현</v>
      </c>
      <c r="D183" s="4">
        <f>IFERROR(VLOOKUP($A183,집계!$B:$AD,MATCH(D$1,집계!$2:$2,0)-1,FALSE),"")</f>
        <v>20433279</v>
      </c>
      <c r="E183" s="4" t="str">
        <f>IFERROR(VLOOKUP($A183,집계!$B:$AD,MATCH(E$1,집계!$2:$2,0)-1,FALSE),"")</f>
        <v>산업용 모빌리티를 위한 합성데이터 기반 초경량 Edge AI 안전 시스템</v>
      </c>
      <c r="F183" s="31">
        <f>IFERROR(VLOOKUP($A183,대상!$B:$AD,MATCH(F$1,대상!$1:$1,0)-1,FALSE),"")</f>
        <v>0</v>
      </c>
      <c r="G183" s="3">
        <f>IFERROR(VLOOKUP($A183,집계!$B:$AD,MATCH(G$1,집계!$2:$2,0)-1,FALSE),"")</f>
        <v>5</v>
      </c>
      <c r="H183" s="3">
        <f>IFERROR(VLOOKUP($A183,집계!$B:$AD,MATCH(H$1,집계!$2:$2,0)-1,FALSE),"")</f>
        <v>84</v>
      </c>
      <c r="I183" s="3">
        <f>IFERROR(VLOOKUP($A183,집계!$B:$AD,MATCH(I$1,집계!$2:$2,0)-1,FALSE),"")</f>
        <v>80</v>
      </c>
      <c r="J183" s="3">
        <f>IFERROR(VLOOKUP($A183,집계!$B:$AD,MATCH(J$1,집계!$2:$2,0)-1,FALSE),"")</f>
        <v>88</v>
      </c>
      <c r="K183" s="3">
        <f>IFERROR(VLOOKUP($A183,집계!$B:$AD,MATCH(K$1,집계!$2:$2,0)-1,FALSE),"")</f>
        <v>86</v>
      </c>
      <c r="L183" s="3">
        <f>IFERROR(VLOOKUP($A183,집계!$B:$AD,MATCH(L$1,집계!$2:$2,0)-1,FALSE),"")</f>
        <v>82</v>
      </c>
      <c r="M183" s="16">
        <f>IFERROR(VLOOKUP($A183,집계!$B:$AD,MATCH(M$1,집계!$2:$2,0)-1,FALSE),"")</f>
        <v>84</v>
      </c>
      <c r="N183" s="16">
        <f>IFERROR(VLOOKUP($A183,집계!$B:$AD,MATCH(N$1,집계!$2:$2,0)-1,FALSE),"")</f>
        <v>0</v>
      </c>
      <c r="O183" s="16">
        <f>IFERROR(VLOOKUP($A183,집계!$B:$AD,MATCH(O$1,집계!$2:$2,0)-1,FALSE),"")</f>
        <v>84</v>
      </c>
      <c r="P183" s="31" t="str">
        <f>IFERROR(VLOOKUP($A183,집계!$B:$AD,MATCH(P$1,집계!$2:$2,0)-1,FALSE),"")</f>
        <v/>
      </c>
    </row>
    <row r="184" spans="1:16" ht="17.100000000000001" customHeight="1" x14ac:dyDescent="0.35">
      <c r="A184" s="2">
        <v>20417287</v>
      </c>
      <c r="B184" s="4">
        <f>IFERROR(VLOOKUP($A184,집계!$B:$AD,MATCH(B$1,집계!$2:$2,0)-1,FALSE),"")</f>
        <v>20</v>
      </c>
      <c r="C184" s="4" t="str">
        <f>IFERROR(VLOOKUP($A184,집계!$B:$AD,MATCH(C$1,집계!$2:$2,0)-1,FALSE),"")</f>
        <v>우종하</v>
      </c>
      <c r="D184" s="4">
        <f>IFERROR(VLOOKUP($A184,집계!$B:$AD,MATCH(D$1,집계!$2:$2,0)-1,FALSE),"")</f>
        <v>20417287</v>
      </c>
      <c r="E184" s="4" t="str">
        <f>IFERROR(VLOOKUP($A184,집계!$B:$AD,MATCH(E$1,집계!$2:$2,0)-1,FALSE),"")</f>
        <v>소셜 캐릭터챗 기반 IP 창작 플랫폼, 레플리</v>
      </c>
      <c r="F184" s="31">
        <f>IFERROR(VLOOKUP($A184,대상!$B:$AD,MATCH(F$1,대상!$1:$1,0)-1,FALSE),"")</f>
        <v>0</v>
      </c>
      <c r="G184" s="3">
        <f>IFERROR(VLOOKUP($A184,집계!$B:$AD,MATCH(G$1,집계!$2:$2,0)-1,FALSE),"")</f>
        <v>5</v>
      </c>
      <c r="H184" s="3">
        <f>IFERROR(VLOOKUP($A184,집계!$B:$AD,MATCH(H$1,집계!$2:$2,0)-1,FALSE),"")</f>
        <v>86</v>
      </c>
      <c r="I184" s="3">
        <f>IFERROR(VLOOKUP($A184,집계!$B:$AD,MATCH(I$1,집계!$2:$2,0)-1,FALSE),"")</f>
        <v>78</v>
      </c>
      <c r="J184" s="3">
        <f>IFERROR(VLOOKUP($A184,집계!$B:$AD,MATCH(J$1,집계!$2:$2,0)-1,FALSE),"")</f>
        <v>85</v>
      </c>
      <c r="K184" s="3">
        <f>IFERROR(VLOOKUP($A184,집계!$B:$AD,MATCH(K$1,집계!$2:$2,0)-1,FALSE),"")</f>
        <v>81</v>
      </c>
      <c r="L184" s="3">
        <f>IFERROR(VLOOKUP($A184,집계!$B:$AD,MATCH(L$1,집계!$2:$2,0)-1,FALSE),"")</f>
        <v>82</v>
      </c>
      <c r="M184" s="16">
        <f>IFERROR(VLOOKUP($A184,집계!$B:$AD,MATCH(M$1,집계!$2:$2,0)-1,FALSE),"")</f>
        <v>82.666666666666671</v>
      </c>
      <c r="N184" s="16">
        <f>IFERROR(VLOOKUP($A184,집계!$B:$AD,MATCH(N$1,집계!$2:$2,0)-1,FALSE),"")</f>
        <v>0</v>
      </c>
      <c r="O184" s="16">
        <f>IFERROR(VLOOKUP($A184,집계!$B:$AD,MATCH(O$1,집계!$2:$2,0)-1,FALSE),"")</f>
        <v>82.666666666666671</v>
      </c>
      <c r="P184" s="31" t="str">
        <f>IFERROR(VLOOKUP($A184,집계!$B:$AD,MATCH(P$1,집계!$2:$2,0)-1,FALSE),"")</f>
        <v/>
      </c>
    </row>
    <row r="185" spans="1:16" ht="17.100000000000001" customHeight="1" x14ac:dyDescent="0.35">
      <c r="A185" s="2">
        <v>20426845</v>
      </c>
      <c r="B185" s="4">
        <f>IFERROR(VLOOKUP($A185,집계!$B:$AD,MATCH(B$1,집계!$2:$2,0)-1,FALSE),"")</f>
        <v>84</v>
      </c>
      <c r="C185" s="4" t="str">
        <f>IFERROR(VLOOKUP($A185,집계!$B:$AD,MATCH(C$1,집계!$2:$2,0)-1,FALSE),"")</f>
        <v>정용현</v>
      </c>
      <c r="D185" s="4">
        <f>IFERROR(VLOOKUP($A185,집계!$B:$AD,MATCH(D$1,집계!$2:$2,0)-1,FALSE),"")</f>
        <v>20426845</v>
      </c>
      <c r="E185" s="4" t="str">
        <f>IFERROR(VLOOKUP($A185,집계!$B:$AD,MATCH(E$1,집계!$2:$2,0)-1,FALSE),"")</f>
        <v>프로야구 팀스피릿 매니저</v>
      </c>
      <c r="F185" s="31">
        <f>IFERROR(VLOOKUP($A185,대상!$B:$AD,MATCH(F$1,대상!$1:$1,0)-1,FALSE),"")</f>
        <v>0</v>
      </c>
      <c r="G185" s="3">
        <f>IFERROR(VLOOKUP($A185,집계!$B:$AD,MATCH(G$1,집계!$2:$2,0)-1,FALSE),"")</f>
        <v>5</v>
      </c>
      <c r="H185" s="3">
        <f>IFERROR(VLOOKUP($A185,집계!$B:$AD,MATCH(H$1,집계!$2:$2,0)-1,FALSE),"")</f>
        <v>73</v>
      </c>
      <c r="I185" s="3">
        <f>IFERROR(VLOOKUP($A185,집계!$B:$AD,MATCH(I$1,집계!$2:$2,0)-1,FALSE),"")</f>
        <v>76</v>
      </c>
      <c r="J185" s="3">
        <f>IFERROR(VLOOKUP($A185,집계!$B:$AD,MATCH(J$1,집계!$2:$2,0)-1,FALSE),"")</f>
        <v>79</v>
      </c>
      <c r="K185" s="3">
        <f>IFERROR(VLOOKUP($A185,집계!$B:$AD,MATCH(K$1,집계!$2:$2,0)-1,FALSE),"")</f>
        <v>72</v>
      </c>
      <c r="L185" s="3">
        <f>IFERROR(VLOOKUP($A185,집계!$B:$AD,MATCH(L$1,집계!$2:$2,0)-1,FALSE),"")</f>
        <v>92</v>
      </c>
      <c r="M185" s="16">
        <f>IFERROR(VLOOKUP($A185,집계!$B:$AD,MATCH(M$1,집계!$2:$2,0)-1,FALSE),"")</f>
        <v>76</v>
      </c>
      <c r="N185" s="16">
        <f>IFERROR(VLOOKUP($A185,집계!$B:$AD,MATCH(N$1,집계!$2:$2,0)-1,FALSE),"")</f>
        <v>0</v>
      </c>
      <c r="O185" s="16">
        <f>IFERROR(VLOOKUP($A185,집계!$B:$AD,MATCH(O$1,집계!$2:$2,0)-1,FALSE),"")</f>
        <v>76</v>
      </c>
      <c r="P185" s="31" t="str">
        <f>IFERROR(VLOOKUP($A185,집계!$B:$AD,MATCH(P$1,집계!$2:$2,0)-1,FALSE),"")</f>
        <v/>
      </c>
    </row>
    <row r="186" spans="1:16" ht="17.100000000000001" customHeight="1" x14ac:dyDescent="0.35">
      <c r="A186" s="2">
        <v>20400322</v>
      </c>
      <c r="B186" s="4">
        <f>IFERROR(VLOOKUP($A186,집계!$B:$AD,MATCH(B$1,집계!$2:$2,0)-1,FALSE),"")</f>
        <v>109</v>
      </c>
      <c r="C186" s="4" t="str">
        <f>IFERROR(VLOOKUP($A186,집계!$B:$AD,MATCH(C$1,집계!$2:$2,0)-1,FALSE),"")</f>
        <v>주이나</v>
      </c>
      <c r="D186" s="4">
        <f>IFERROR(VLOOKUP($A186,집계!$B:$AD,MATCH(D$1,집계!$2:$2,0)-1,FALSE),"")</f>
        <v>20400322</v>
      </c>
      <c r="E186" s="4" t="str">
        <f>IFERROR(VLOOKUP($A186,집계!$B:$AD,MATCH(E$1,집계!$2:$2,0)-1,FALSE),"")</f>
        <v>AI 비전 인식 기반 시니어 신체 데이터 분석을 통한 개인 맞춤형 방문 이미용 케어 플랫폼</v>
      </c>
      <c r="F186" s="31">
        <f>IFERROR(VLOOKUP($A186,대상!$B:$AD,MATCH(F$1,대상!$1:$1,0)-1,FALSE),"")</f>
        <v>0</v>
      </c>
      <c r="G186" s="3">
        <f>IFERROR(VLOOKUP($A186,집계!$B:$AD,MATCH(G$1,집계!$2:$2,0)-1,FALSE),"")</f>
        <v>5</v>
      </c>
      <c r="H186" s="3">
        <f>IFERROR(VLOOKUP($A186,집계!$B:$AD,MATCH(H$1,집계!$2:$2,0)-1,FALSE),"")</f>
        <v>68</v>
      </c>
      <c r="I186" s="3">
        <f>IFERROR(VLOOKUP($A186,집계!$B:$AD,MATCH(I$1,집계!$2:$2,0)-1,FALSE),"")</f>
        <v>72</v>
      </c>
      <c r="J186" s="3">
        <f>IFERROR(VLOOKUP($A186,집계!$B:$AD,MATCH(J$1,집계!$2:$2,0)-1,FALSE),"")</f>
        <v>88</v>
      </c>
      <c r="K186" s="3">
        <f>IFERROR(VLOOKUP($A186,집계!$B:$AD,MATCH(K$1,집계!$2:$2,0)-1,FALSE),"")</f>
        <v>73</v>
      </c>
      <c r="L186" s="3">
        <f>IFERROR(VLOOKUP($A186,집계!$B:$AD,MATCH(L$1,집계!$2:$2,0)-1,FALSE),"")</f>
        <v>79</v>
      </c>
      <c r="M186" s="16">
        <f>IFERROR(VLOOKUP($A186,집계!$B:$AD,MATCH(M$1,집계!$2:$2,0)-1,FALSE),"")</f>
        <v>74.666666666666671</v>
      </c>
      <c r="N186" s="16">
        <f>IFERROR(VLOOKUP($A186,집계!$B:$AD,MATCH(N$1,집계!$2:$2,0)-1,FALSE),"")</f>
        <v>0</v>
      </c>
      <c r="O186" s="16">
        <f>IFERROR(VLOOKUP($A186,집계!$B:$AD,MATCH(O$1,집계!$2:$2,0)-1,FALSE),"")</f>
        <v>74.666666666666671</v>
      </c>
      <c r="P186" s="31" t="str">
        <f>IFERROR(VLOOKUP($A186,집계!$B:$AD,MATCH(P$1,집계!$2:$2,0)-1,FALSE),"")</f>
        <v/>
      </c>
    </row>
    <row r="187" spans="1:16" ht="17.100000000000001" customHeight="1" x14ac:dyDescent="0.35">
      <c r="A187" s="2">
        <v>20428346</v>
      </c>
      <c r="B187" s="4">
        <f>IFERROR(VLOOKUP($A187,집계!$B:$AD,MATCH(B$1,집계!$2:$2,0)-1,FALSE),"")</f>
        <v>11</v>
      </c>
      <c r="C187" s="4" t="str">
        <f>IFERROR(VLOOKUP($A187,집계!$B:$AD,MATCH(C$1,집계!$2:$2,0)-1,FALSE),"")</f>
        <v>김태겸</v>
      </c>
      <c r="D187" s="4">
        <f>IFERROR(VLOOKUP($A187,집계!$B:$AD,MATCH(D$1,집계!$2:$2,0)-1,FALSE),"")</f>
        <v>20428346</v>
      </c>
      <c r="E187" s="4" t="str">
        <f>IFERROR(VLOOKUP($A187,집계!$B:$AD,MATCH(E$1,집계!$2:$2,0)-1,FALSE),"")</f>
        <v>실시간 멀티플레이어 LBE AIoT 플랫폼 고도화</v>
      </c>
      <c r="F187" s="31">
        <f>IFERROR(VLOOKUP($A187,대상!$B:$AD,MATCH(F$1,대상!$1:$1,0)-1,FALSE),"")</f>
        <v>0</v>
      </c>
      <c r="G187" s="3">
        <f>IFERROR(VLOOKUP($A187,집계!$B:$AD,MATCH(G$1,집계!$2:$2,0)-1,FALSE),"")</f>
        <v>5</v>
      </c>
      <c r="H187" s="3">
        <f>IFERROR(VLOOKUP($A187,집계!$B:$AD,MATCH(H$1,집계!$2:$2,0)-1,FALSE),"")</f>
        <v>90</v>
      </c>
      <c r="I187" s="3">
        <f>IFERROR(VLOOKUP($A187,집계!$B:$AD,MATCH(I$1,집계!$2:$2,0)-1,FALSE),"")</f>
        <v>90</v>
      </c>
      <c r="J187" s="3">
        <f>IFERROR(VLOOKUP($A187,집계!$B:$AD,MATCH(J$1,집계!$2:$2,0)-1,FALSE),"")</f>
        <v>93</v>
      </c>
      <c r="K187" s="3">
        <f>IFERROR(VLOOKUP($A187,집계!$B:$AD,MATCH(K$1,집계!$2:$2,0)-1,FALSE),"")</f>
        <v>91</v>
      </c>
      <c r="L187" s="3">
        <f>IFERROR(VLOOKUP($A187,집계!$B:$AD,MATCH(L$1,집계!$2:$2,0)-1,FALSE),"")</f>
        <v>79</v>
      </c>
      <c r="M187" s="16">
        <f>IFERROR(VLOOKUP($A187,집계!$B:$AD,MATCH(M$1,집계!$2:$2,0)-1,FALSE),"")</f>
        <v>90.333333333333329</v>
      </c>
      <c r="N187" s="16">
        <f>IFERROR(VLOOKUP($A187,집계!$B:$AD,MATCH(N$1,집계!$2:$2,0)-1,FALSE),"")</f>
        <v>0</v>
      </c>
      <c r="O187" s="16">
        <f>IFERROR(VLOOKUP($A187,집계!$B:$AD,MATCH(O$1,집계!$2:$2,0)-1,FALSE),"")</f>
        <v>90.333333333333329</v>
      </c>
      <c r="P187" s="31" t="str">
        <f>IFERROR(VLOOKUP($A187,집계!$B:$AD,MATCH(P$1,집계!$2:$2,0)-1,FALSE),"")</f>
        <v/>
      </c>
    </row>
    <row r="188" spans="1:16" ht="17.100000000000001" customHeight="1" x14ac:dyDescent="0.35">
      <c r="A188" s="2">
        <v>20425933</v>
      </c>
      <c r="B188" s="4">
        <f>IFERROR(VLOOKUP($A188,집계!$B:$AD,MATCH(B$1,집계!$2:$2,0)-1,FALSE),"")</f>
        <v>61</v>
      </c>
      <c r="C188" s="4" t="str">
        <f>IFERROR(VLOOKUP($A188,집계!$B:$AD,MATCH(C$1,집계!$2:$2,0)-1,FALSE),"")</f>
        <v>박준호</v>
      </c>
      <c r="D188" s="4">
        <f>IFERROR(VLOOKUP($A188,집계!$B:$AD,MATCH(D$1,집계!$2:$2,0)-1,FALSE),"")</f>
        <v>20425933</v>
      </c>
      <c r="E188" s="4" t="str">
        <f>IFERROR(VLOOKUP($A188,집계!$B:$AD,MATCH(E$1,집계!$2:$2,0)-1,FALSE),"")</f>
        <v>AI 심사역 ‘루트’를 활용한 스타트업 벤처투자 시뮬레이션 SaaS 플랫폼 ‘VC-Route’</v>
      </c>
      <c r="F188" s="31">
        <f>IFERROR(VLOOKUP($A188,대상!$B:$AD,MATCH(F$1,대상!$1:$1,0)-1,FALSE),"")</f>
        <v>0</v>
      </c>
      <c r="G188" s="3">
        <f>IFERROR(VLOOKUP($A188,집계!$B:$AD,MATCH(G$1,집계!$2:$2,0)-1,FALSE),"")</f>
        <v>5</v>
      </c>
      <c r="H188" s="3">
        <f>IFERROR(VLOOKUP($A188,집계!$B:$AD,MATCH(H$1,집계!$2:$2,0)-1,FALSE),"")</f>
        <v>73</v>
      </c>
      <c r="I188" s="3">
        <f>IFERROR(VLOOKUP($A188,집계!$B:$AD,MATCH(I$1,집계!$2:$2,0)-1,FALSE),"")</f>
        <v>80</v>
      </c>
      <c r="J188" s="3">
        <f>IFERROR(VLOOKUP($A188,집계!$B:$AD,MATCH(J$1,집계!$2:$2,0)-1,FALSE),"")</f>
        <v>88</v>
      </c>
      <c r="K188" s="3">
        <f>IFERROR(VLOOKUP($A188,집계!$B:$AD,MATCH(K$1,집계!$2:$2,0)-1,FALSE),"")</f>
        <v>68</v>
      </c>
      <c r="L188" s="3">
        <f>IFERROR(VLOOKUP($A188,집계!$B:$AD,MATCH(L$1,집계!$2:$2,0)-1,FALSE),"")</f>
        <v>81</v>
      </c>
      <c r="M188" s="16">
        <f>IFERROR(VLOOKUP($A188,집계!$B:$AD,MATCH(M$1,집계!$2:$2,0)-1,FALSE),"")</f>
        <v>78</v>
      </c>
      <c r="N188" s="16">
        <f>IFERROR(VLOOKUP($A188,집계!$B:$AD,MATCH(N$1,집계!$2:$2,0)-1,FALSE),"")</f>
        <v>0</v>
      </c>
      <c r="O188" s="16">
        <f>IFERROR(VLOOKUP($A188,집계!$B:$AD,MATCH(O$1,집계!$2:$2,0)-1,FALSE),"")</f>
        <v>78</v>
      </c>
      <c r="P188" s="31" t="str">
        <f>IFERROR(VLOOKUP($A188,집계!$B:$AD,MATCH(P$1,집계!$2:$2,0)-1,FALSE),"")</f>
        <v/>
      </c>
    </row>
    <row r="189" spans="1:16" ht="17.100000000000001" customHeight="1" x14ac:dyDescent="0.35">
      <c r="A189" s="2">
        <v>20422134</v>
      </c>
      <c r="B189" s="4">
        <f>IFERROR(VLOOKUP($A189,집계!$B:$AD,MATCH(B$1,집계!$2:$2,0)-1,FALSE),"")</f>
        <v>126</v>
      </c>
      <c r="C189" s="4" t="str">
        <f>IFERROR(VLOOKUP($A189,집계!$B:$AD,MATCH(C$1,집계!$2:$2,0)-1,FALSE),"")</f>
        <v>김재문</v>
      </c>
      <c r="D189" s="4">
        <f>IFERROR(VLOOKUP($A189,집계!$B:$AD,MATCH(D$1,집계!$2:$2,0)-1,FALSE),"")</f>
        <v>20422134</v>
      </c>
      <c r="E189" s="4" t="str">
        <f>IFERROR(VLOOKUP($A189,집계!$B:$AD,MATCH(E$1,집계!$2:$2,0)-1,FALSE),"")</f>
        <v>외국인 장기체류형 K-로드트립 올인원 예약 플랫폼 - AI 컨시어지 기반 캠핑카 공유 모빌리티</v>
      </c>
      <c r="F189" s="31">
        <f>IFERROR(VLOOKUP($A189,대상!$B:$AD,MATCH(F$1,대상!$1:$1,0)-1,FALSE),"")</f>
        <v>0</v>
      </c>
      <c r="G189" s="3">
        <f>IFERROR(VLOOKUP($A189,집계!$B:$AD,MATCH(G$1,집계!$2:$2,0)-1,FALSE),"")</f>
        <v>5</v>
      </c>
      <c r="H189" s="3">
        <f>IFERROR(VLOOKUP($A189,집계!$B:$AD,MATCH(H$1,집계!$2:$2,0)-1,FALSE),"")</f>
        <v>73</v>
      </c>
      <c r="I189" s="3">
        <f>IFERROR(VLOOKUP($A189,집계!$B:$AD,MATCH(I$1,집계!$2:$2,0)-1,FALSE),"")</f>
        <v>68</v>
      </c>
      <c r="J189" s="3">
        <f>IFERROR(VLOOKUP($A189,집계!$B:$AD,MATCH(J$1,집계!$2:$2,0)-1,FALSE),"")</f>
        <v>84</v>
      </c>
      <c r="K189" s="3">
        <f>IFERROR(VLOOKUP($A189,집계!$B:$AD,MATCH(K$1,집계!$2:$2,0)-1,FALSE),"")</f>
        <v>72</v>
      </c>
      <c r="L189" s="3">
        <f>IFERROR(VLOOKUP($A189,집계!$B:$AD,MATCH(L$1,집계!$2:$2,0)-1,FALSE),"")</f>
        <v>75</v>
      </c>
      <c r="M189" s="16">
        <f>IFERROR(VLOOKUP($A189,집계!$B:$AD,MATCH(M$1,집계!$2:$2,0)-1,FALSE),"")</f>
        <v>73.333333333333329</v>
      </c>
      <c r="N189" s="16">
        <f>IFERROR(VLOOKUP($A189,집계!$B:$AD,MATCH(N$1,집계!$2:$2,0)-1,FALSE),"")</f>
        <v>0</v>
      </c>
      <c r="O189" s="16">
        <f>IFERROR(VLOOKUP($A189,집계!$B:$AD,MATCH(O$1,집계!$2:$2,0)-1,FALSE),"")</f>
        <v>73.333333333333329</v>
      </c>
      <c r="P189" s="31" t="str">
        <f>IFERROR(VLOOKUP($A189,집계!$B:$AD,MATCH(P$1,집계!$2:$2,0)-1,FALSE),"")</f>
        <v/>
      </c>
    </row>
    <row r="190" spans="1:16" ht="17.100000000000001" customHeight="1" x14ac:dyDescent="0.35">
      <c r="A190" s="2">
        <v>20432101</v>
      </c>
      <c r="B190" s="4">
        <f>IFERROR(VLOOKUP($A190,집계!$B:$AD,MATCH(B$1,집계!$2:$2,0)-1,FALSE),"")</f>
        <v>122</v>
      </c>
      <c r="C190" s="4" t="str">
        <f>IFERROR(VLOOKUP($A190,집계!$B:$AD,MATCH(C$1,집계!$2:$2,0)-1,FALSE),"")</f>
        <v>박상준</v>
      </c>
      <c r="D190" s="4">
        <f>IFERROR(VLOOKUP($A190,집계!$B:$AD,MATCH(D$1,집계!$2:$2,0)-1,FALSE),"")</f>
        <v>20432101</v>
      </c>
      <c r="E190" s="4" t="str">
        <f>IFERROR(VLOOKUP($A190,집계!$B:$AD,MATCH(E$1,집계!$2:$2,0)-1,FALSE),"")</f>
        <v>노어 고도화를 통한 웹·앱 구축 생산성 향상 및 구조 표준화 프레임워크 구축</v>
      </c>
      <c r="F190" s="31">
        <f>IFERROR(VLOOKUP($A190,대상!$B:$AD,MATCH(F$1,대상!$1:$1,0)-1,FALSE),"")</f>
        <v>0</v>
      </c>
      <c r="G190" s="3">
        <f>IFERROR(VLOOKUP($A190,집계!$B:$AD,MATCH(G$1,집계!$2:$2,0)-1,FALSE),"")</f>
        <v>5</v>
      </c>
      <c r="H190" s="3">
        <f>IFERROR(VLOOKUP($A190,집계!$B:$AD,MATCH(H$1,집계!$2:$2,0)-1,FALSE),"")</f>
        <v>80</v>
      </c>
      <c r="I190" s="3">
        <f>IFERROR(VLOOKUP($A190,집계!$B:$AD,MATCH(I$1,집계!$2:$2,0)-1,FALSE),"")</f>
        <v>67</v>
      </c>
      <c r="J190" s="3">
        <f>IFERROR(VLOOKUP($A190,집계!$B:$AD,MATCH(J$1,집계!$2:$2,0)-1,FALSE),"")</f>
        <v>88</v>
      </c>
      <c r="K190" s="3">
        <f>IFERROR(VLOOKUP($A190,집계!$B:$AD,MATCH(K$1,집계!$2:$2,0)-1,FALSE),"")</f>
        <v>66</v>
      </c>
      <c r="L190" s="3">
        <f>IFERROR(VLOOKUP($A190,집계!$B:$AD,MATCH(L$1,집계!$2:$2,0)-1,FALSE),"")</f>
        <v>74</v>
      </c>
      <c r="M190" s="16">
        <f>IFERROR(VLOOKUP($A190,집계!$B:$AD,MATCH(M$1,집계!$2:$2,0)-1,FALSE),"")</f>
        <v>73.666666666666671</v>
      </c>
      <c r="N190" s="16">
        <f>IFERROR(VLOOKUP($A190,집계!$B:$AD,MATCH(N$1,집계!$2:$2,0)-1,FALSE),"")</f>
        <v>0</v>
      </c>
      <c r="O190" s="16">
        <f>IFERROR(VLOOKUP($A190,집계!$B:$AD,MATCH(O$1,집계!$2:$2,0)-1,FALSE),"")</f>
        <v>73.666666666666671</v>
      </c>
      <c r="P190" s="31" t="str">
        <f>IFERROR(VLOOKUP($A190,집계!$B:$AD,MATCH(P$1,집계!$2:$2,0)-1,FALSE),"")</f>
        <v/>
      </c>
    </row>
    <row r="191" spans="1:16" ht="17.100000000000001" customHeight="1" x14ac:dyDescent="0.35">
      <c r="A191" s="2">
        <v>20416461</v>
      </c>
      <c r="B191" s="4">
        <f>IFERROR(VLOOKUP($A191,집계!$B:$AD,MATCH(B$1,집계!$2:$2,0)-1,FALSE),"")</f>
        <v>28</v>
      </c>
      <c r="C191" s="4" t="str">
        <f>IFERROR(VLOOKUP($A191,집계!$B:$AD,MATCH(C$1,집계!$2:$2,0)-1,FALSE),"")</f>
        <v>지청룡</v>
      </c>
      <c r="D191" s="4">
        <f>IFERROR(VLOOKUP($A191,집계!$B:$AD,MATCH(D$1,집계!$2:$2,0)-1,FALSE),"")</f>
        <v>20416461</v>
      </c>
      <c r="E191" s="4" t="str">
        <f>IFERROR(VLOOKUP($A191,집계!$B:$AD,MATCH(E$1,집계!$2:$2,0)-1,FALSE),"")</f>
        <v>이미지DNA 추출 및 AI 분석 기반  딥페이크·저작권 침해 콘텐츠 필터링 서비스 'Fake Sift'</v>
      </c>
      <c r="F191" s="31">
        <f>IFERROR(VLOOKUP($A191,대상!$B:$AD,MATCH(F$1,대상!$1:$1,0)-1,FALSE),"")</f>
        <v>0</v>
      </c>
      <c r="G191" s="3">
        <f>IFERROR(VLOOKUP($A191,집계!$B:$AD,MATCH(G$1,집계!$2:$2,0)-1,FALSE),"")</f>
        <v>5</v>
      </c>
      <c r="H191" s="3">
        <f>IFERROR(VLOOKUP($A191,집계!$B:$AD,MATCH(H$1,집계!$2:$2,0)-1,FALSE),"")</f>
        <v>73</v>
      </c>
      <c r="I191" s="3">
        <f>IFERROR(VLOOKUP($A191,집계!$B:$AD,MATCH(I$1,집계!$2:$2,0)-1,FALSE),"")</f>
        <v>82</v>
      </c>
      <c r="J191" s="3">
        <f>IFERROR(VLOOKUP($A191,집계!$B:$AD,MATCH(J$1,집계!$2:$2,0)-1,FALSE),"")</f>
        <v>89</v>
      </c>
      <c r="K191" s="3">
        <f>IFERROR(VLOOKUP($A191,집계!$B:$AD,MATCH(K$1,집계!$2:$2,0)-1,FALSE),"")</f>
        <v>88</v>
      </c>
      <c r="L191" s="3">
        <f>IFERROR(VLOOKUP($A191,집계!$B:$AD,MATCH(L$1,집계!$2:$2,0)-1,FALSE),"")</f>
        <v>75</v>
      </c>
      <c r="M191" s="16">
        <f>IFERROR(VLOOKUP($A191,집계!$B:$AD,MATCH(M$1,집계!$2:$2,0)-1,FALSE),"")</f>
        <v>81.666666666666671</v>
      </c>
      <c r="N191" s="16">
        <f>IFERROR(VLOOKUP($A191,집계!$B:$AD,MATCH(N$1,집계!$2:$2,0)-1,FALSE),"")</f>
        <v>0</v>
      </c>
      <c r="O191" s="16">
        <f>IFERROR(VLOOKUP($A191,집계!$B:$AD,MATCH(O$1,집계!$2:$2,0)-1,FALSE),"")</f>
        <v>81.666666666666671</v>
      </c>
      <c r="P191" s="31" t="str">
        <f>IFERROR(VLOOKUP($A191,집계!$B:$AD,MATCH(P$1,집계!$2:$2,0)-1,FALSE),"")</f>
        <v/>
      </c>
    </row>
    <row r="192" spans="1:16" ht="17.100000000000001" customHeight="1" x14ac:dyDescent="0.35">
      <c r="A192" s="2">
        <v>20425684</v>
      </c>
      <c r="B192" s="4">
        <f>IFERROR(VLOOKUP($A192,집계!$B:$AD,MATCH(B$1,집계!$2:$2,0)-1,FALSE),"")</f>
        <v>173</v>
      </c>
      <c r="C192" s="4" t="str">
        <f>IFERROR(VLOOKUP($A192,집계!$B:$AD,MATCH(C$1,집계!$2:$2,0)-1,FALSE),"")</f>
        <v>김민규</v>
      </c>
      <c r="D192" s="4">
        <f>IFERROR(VLOOKUP($A192,집계!$B:$AD,MATCH(D$1,집계!$2:$2,0)-1,FALSE),"")</f>
        <v>20425684</v>
      </c>
      <c r="E192" s="4" t="str">
        <f>IFERROR(VLOOKUP($A192,집계!$B:$AD,MATCH(E$1,집계!$2:$2,0)-1,FALSE),"")</f>
        <v>품질 관리 시스템 자동화 기반, 커스터마이징 비빔밥 브랜드 비비밀</v>
      </c>
      <c r="F192" s="31">
        <f>IFERROR(VLOOKUP($A192,대상!$B:$AD,MATCH(F$1,대상!$1:$1,0)-1,FALSE),"")</f>
        <v>0</v>
      </c>
      <c r="G192" s="3">
        <f>IFERROR(VLOOKUP($A192,집계!$B:$AD,MATCH(G$1,집계!$2:$2,0)-1,FALSE),"")</f>
        <v>5</v>
      </c>
      <c r="H192" s="3">
        <f>IFERROR(VLOOKUP($A192,집계!$B:$AD,MATCH(H$1,집계!$2:$2,0)-1,FALSE),"")</f>
        <v>68</v>
      </c>
      <c r="I192" s="3">
        <f>IFERROR(VLOOKUP($A192,집계!$B:$AD,MATCH(I$1,집계!$2:$2,0)-1,FALSE),"")</f>
        <v>69</v>
      </c>
      <c r="J192" s="3">
        <f>IFERROR(VLOOKUP($A192,집계!$B:$AD,MATCH(J$1,집계!$2:$2,0)-1,FALSE),"")</f>
        <v>84</v>
      </c>
      <c r="K192" s="3">
        <f>IFERROR(VLOOKUP($A192,집계!$B:$AD,MATCH(K$1,집계!$2:$2,0)-1,FALSE),"")</f>
        <v>69</v>
      </c>
      <c r="L192" s="3">
        <f>IFERROR(VLOOKUP($A192,집계!$B:$AD,MATCH(L$1,집계!$2:$2,0)-1,FALSE),"")</f>
        <v>72</v>
      </c>
      <c r="M192" s="16">
        <f>IFERROR(VLOOKUP($A192,집계!$B:$AD,MATCH(M$1,집계!$2:$2,0)-1,FALSE),"")</f>
        <v>70</v>
      </c>
      <c r="N192" s="16">
        <f>IFERROR(VLOOKUP($A192,집계!$B:$AD,MATCH(N$1,집계!$2:$2,0)-1,FALSE),"")</f>
        <v>0</v>
      </c>
      <c r="O192" s="16">
        <f>IFERROR(VLOOKUP($A192,집계!$B:$AD,MATCH(O$1,집계!$2:$2,0)-1,FALSE),"")</f>
        <v>70</v>
      </c>
      <c r="P192" s="31" t="str">
        <f>IFERROR(VLOOKUP($A192,집계!$B:$AD,MATCH(P$1,집계!$2:$2,0)-1,FALSE),"")</f>
        <v/>
      </c>
    </row>
    <row r="193" spans="1:16" ht="17.100000000000001" customHeight="1" x14ac:dyDescent="0.35">
      <c r="A193" s="2">
        <v>20425910</v>
      </c>
      <c r="B193" s="4">
        <f>IFERROR(VLOOKUP($A193,집계!$B:$AD,MATCH(B$1,집계!$2:$2,0)-1,FALSE),"")</f>
        <v>126</v>
      </c>
      <c r="C193" s="4" t="str">
        <f>IFERROR(VLOOKUP($A193,집계!$B:$AD,MATCH(C$1,집계!$2:$2,0)-1,FALSE),"")</f>
        <v>차소윤</v>
      </c>
      <c r="D193" s="4">
        <f>IFERROR(VLOOKUP($A193,집계!$B:$AD,MATCH(D$1,집계!$2:$2,0)-1,FALSE),"")</f>
        <v>20425910</v>
      </c>
      <c r="E193" s="4" t="str">
        <f>IFERROR(VLOOKUP($A193,집계!$B:$AD,MATCH(E$1,집계!$2:$2,0)-1,FALSE),"")</f>
        <v>AI 가디언 기반의 의사결정 최적화 및 K_컨텐츠 피지털(Phygital) 플랫폼 :  [ Fruits Galaxy]</v>
      </c>
      <c r="F193" s="31">
        <f>IFERROR(VLOOKUP($A193,대상!$B:$AD,MATCH(F$1,대상!$1:$1,0)-1,FALSE),"")</f>
        <v>0</v>
      </c>
      <c r="G193" s="3">
        <f>IFERROR(VLOOKUP($A193,집계!$B:$AD,MATCH(G$1,집계!$2:$2,0)-1,FALSE),"")</f>
        <v>5</v>
      </c>
      <c r="H193" s="3">
        <f>IFERROR(VLOOKUP($A193,집계!$B:$AD,MATCH(H$1,집계!$2:$2,0)-1,FALSE),"")</f>
        <v>67</v>
      </c>
      <c r="I193" s="3">
        <f>IFERROR(VLOOKUP($A193,집계!$B:$AD,MATCH(I$1,집계!$2:$2,0)-1,FALSE),"")</f>
        <v>83</v>
      </c>
      <c r="J193" s="3">
        <f>IFERROR(VLOOKUP($A193,집계!$B:$AD,MATCH(J$1,집계!$2:$2,0)-1,FALSE),"")</f>
        <v>79</v>
      </c>
      <c r="K193" s="3">
        <f>IFERROR(VLOOKUP($A193,집계!$B:$AD,MATCH(K$1,집계!$2:$2,0)-1,FALSE),"")</f>
        <v>62</v>
      </c>
      <c r="L193" s="3">
        <f>IFERROR(VLOOKUP($A193,집계!$B:$AD,MATCH(L$1,집계!$2:$2,0)-1,FALSE),"")</f>
        <v>74</v>
      </c>
      <c r="M193" s="16">
        <f>IFERROR(VLOOKUP($A193,집계!$B:$AD,MATCH(M$1,집계!$2:$2,0)-1,FALSE),"")</f>
        <v>73.333333333333329</v>
      </c>
      <c r="N193" s="16">
        <f>IFERROR(VLOOKUP($A193,집계!$B:$AD,MATCH(N$1,집계!$2:$2,0)-1,FALSE),"")</f>
        <v>0</v>
      </c>
      <c r="O193" s="16">
        <f>IFERROR(VLOOKUP($A193,집계!$B:$AD,MATCH(O$1,집계!$2:$2,0)-1,FALSE),"")</f>
        <v>73.333333333333329</v>
      </c>
      <c r="P193" s="31" t="str">
        <f>IFERROR(VLOOKUP($A193,집계!$B:$AD,MATCH(P$1,집계!$2:$2,0)-1,FALSE),"")</f>
        <v/>
      </c>
    </row>
    <row r="194" spans="1:16" ht="17.100000000000001" customHeight="1" x14ac:dyDescent="0.35">
      <c r="A194" s="2">
        <v>20415268</v>
      </c>
      <c r="B194" s="4">
        <f>IFERROR(VLOOKUP($A194,집계!$B:$AD,MATCH(B$1,집계!$2:$2,0)-1,FALSE),"")</f>
        <v>12</v>
      </c>
      <c r="C194" s="4" t="str">
        <f>IFERROR(VLOOKUP($A194,집계!$B:$AD,MATCH(C$1,집계!$2:$2,0)-1,FALSE),"")</f>
        <v>민진하</v>
      </c>
      <c r="D194" s="4">
        <f>IFERROR(VLOOKUP($A194,집계!$B:$AD,MATCH(D$1,집계!$2:$2,0)-1,FALSE),"")</f>
        <v>20415268</v>
      </c>
      <c r="E194" s="4" t="str">
        <f>IFERROR(VLOOKUP($A194,집계!$B:$AD,MATCH(E$1,집계!$2:$2,0)-1,FALSE),"")</f>
        <v>FortunePic</v>
      </c>
      <c r="F194" s="31">
        <f>IFERROR(VLOOKUP($A194,대상!$B:$AD,MATCH(F$1,대상!$1:$1,0)-1,FALSE),"")</f>
        <v>0</v>
      </c>
      <c r="G194" s="3">
        <f>IFERROR(VLOOKUP($A194,집계!$B:$AD,MATCH(G$1,집계!$2:$2,0)-1,FALSE),"")</f>
        <v>5</v>
      </c>
      <c r="H194" s="3">
        <f>IFERROR(VLOOKUP($A194,집계!$B:$AD,MATCH(H$1,집계!$2:$2,0)-1,FALSE),"")</f>
        <v>85</v>
      </c>
      <c r="I194" s="3">
        <f>IFERROR(VLOOKUP($A194,집계!$B:$AD,MATCH(I$1,집계!$2:$2,0)-1,FALSE),"")</f>
        <v>80</v>
      </c>
      <c r="J194" s="3">
        <f>IFERROR(VLOOKUP($A194,집계!$B:$AD,MATCH(J$1,집계!$2:$2,0)-1,FALSE),"")</f>
        <v>89</v>
      </c>
      <c r="K194" s="3">
        <f>IFERROR(VLOOKUP($A194,집계!$B:$AD,MATCH(K$1,집계!$2:$2,0)-1,FALSE),"")</f>
        <v>89</v>
      </c>
      <c r="L194" s="3">
        <f>IFERROR(VLOOKUP($A194,집계!$B:$AD,MATCH(L$1,집계!$2:$2,0)-1,FALSE),"")</f>
        <v>77</v>
      </c>
      <c r="M194" s="16">
        <f>IFERROR(VLOOKUP($A194,집계!$B:$AD,MATCH(M$1,집계!$2:$2,0)-1,FALSE),"")</f>
        <v>84.666666666666671</v>
      </c>
      <c r="N194" s="16">
        <f>IFERROR(VLOOKUP($A194,집계!$B:$AD,MATCH(N$1,집계!$2:$2,0)-1,FALSE),"")</f>
        <v>0</v>
      </c>
      <c r="O194" s="16">
        <f>IFERROR(VLOOKUP($A194,집계!$B:$AD,MATCH(O$1,집계!$2:$2,0)-1,FALSE),"")</f>
        <v>84.666666666666671</v>
      </c>
      <c r="P194" s="31" t="str">
        <f>IFERROR(VLOOKUP($A194,집계!$B:$AD,MATCH(P$1,집계!$2:$2,0)-1,FALSE),"")</f>
        <v/>
      </c>
    </row>
    <row r="195" spans="1:16" ht="17.100000000000001" customHeight="1" x14ac:dyDescent="0.35">
      <c r="A195" s="2">
        <v>20431373</v>
      </c>
      <c r="B195" s="4">
        <f>IFERROR(VLOOKUP($A195,집계!$B:$AD,MATCH(B$1,집계!$2:$2,0)-1,FALSE),"")</f>
        <v>122</v>
      </c>
      <c r="C195" s="4" t="str">
        <f>IFERROR(VLOOKUP($A195,집계!$B:$AD,MATCH(C$1,집계!$2:$2,0)-1,FALSE),"")</f>
        <v>박병준</v>
      </c>
      <c r="D195" s="4">
        <f>IFERROR(VLOOKUP($A195,집계!$B:$AD,MATCH(D$1,집계!$2:$2,0)-1,FALSE),"")</f>
        <v>20431373</v>
      </c>
      <c r="E195" s="4" t="str">
        <f>IFERROR(VLOOKUP($A195,집계!$B:$AD,MATCH(E$1,집계!$2:$2,0)-1,FALSE),"")</f>
        <v>AI 시뮬레이션 게임을 통한 아동 청소년 사회정서학습 : Global Mind School</v>
      </c>
      <c r="F195" s="31">
        <f>IFERROR(VLOOKUP($A195,대상!$B:$AD,MATCH(F$1,대상!$1:$1,0)-1,FALSE),"")</f>
        <v>0</v>
      </c>
      <c r="G195" s="3">
        <f>IFERROR(VLOOKUP($A195,집계!$B:$AD,MATCH(G$1,집계!$2:$2,0)-1,FALSE),"")</f>
        <v>5</v>
      </c>
      <c r="H195" s="3">
        <f>IFERROR(VLOOKUP($A195,집계!$B:$AD,MATCH(H$1,집계!$2:$2,0)-1,FALSE),"")</f>
        <v>68</v>
      </c>
      <c r="I195" s="3">
        <f>IFERROR(VLOOKUP($A195,집계!$B:$AD,MATCH(I$1,집계!$2:$2,0)-1,FALSE),"")</f>
        <v>80</v>
      </c>
      <c r="J195" s="3">
        <f>IFERROR(VLOOKUP($A195,집계!$B:$AD,MATCH(J$1,집계!$2:$2,0)-1,FALSE),"")</f>
        <v>79</v>
      </c>
      <c r="K195" s="3">
        <f>IFERROR(VLOOKUP($A195,집계!$B:$AD,MATCH(K$1,집계!$2:$2,0)-1,FALSE),"")</f>
        <v>64</v>
      </c>
      <c r="L195" s="3">
        <f>IFERROR(VLOOKUP($A195,집계!$B:$AD,MATCH(L$1,집계!$2:$2,0)-1,FALSE),"")</f>
        <v>74</v>
      </c>
      <c r="M195" s="16">
        <f>IFERROR(VLOOKUP($A195,집계!$B:$AD,MATCH(M$1,집계!$2:$2,0)-1,FALSE),"")</f>
        <v>73.666666666666671</v>
      </c>
      <c r="N195" s="16">
        <f>IFERROR(VLOOKUP($A195,집계!$B:$AD,MATCH(N$1,집계!$2:$2,0)-1,FALSE),"")</f>
        <v>0</v>
      </c>
      <c r="O195" s="16">
        <f>IFERROR(VLOOKUP($A195,집계!$B:$AD,MATCH(O$1,집계!$2:$2,0)-1,FALSE),"")</f>
        <v>73.666666666666671</v>
      </c>
      <c r="P195" s="31" t="str">
        <f>IFERROR(VLOOKUP($A195,집계!$B:$AD,MATCH(P$1,집계!$2:$2,0)-1,FALSE),"")</f>
        <v/>
      </c>
    </row>
    <row r="196" spans="1:16" ht="17.100000000000001" customHeight="1" x14ac:dyDescent="0.35">
      <c r="A196" s="2">
        <v>20428504</v>
      </c>
      <c r="B196" s="4">
        <f>IFERROR(VLOOKUP($A196,집계!$B:$AD,MATCH(B$1,집계!$2:$2,0)-1,FALSE),"")</f>
        <v>48</v>
      </c>
      <c r="C196" s="4" t="str">
        <f>IFERROR(VLOOKUP($A196,집계!$B:$AD,MATCH(C$1,집계!$2:$2,0)-1,FALSE),"")</f>
        <v>방빈</v>
      </c>
      <c r="D196" s="4">
        <f>IFERROR(VLOOKUP($A196,집계!$B:$AD,MATCH(D$1,집계!$2:$2,0)-1,FALSE),"")</f>
        <v>20428504</v>
      </c>
      <c r="E196" s="4" t="str">
        <f>IFERROR(VLOOKUP($A196,집계!$B:$AD,MATCH(E$1,집계!$2:$2,0)-1,FALSE),"")</f>
        <v>AI 기반 취향 분석 기술이 적용된 개인 맞춤형 의류 큐레이션 및 근거리 팝업 유통 서비스</v>
      </c>
      <c r="F196" s="31">
        <f>IFERROR(VLOOKUP($A196,대상!$B:$AD,MATCH(F$1,대상!$1:$1,0)-1,FALSE),"")</f>
        <v>0</v>
      </c>
      <c r="G196" s="3">
        <f>IFERROR(VLOOKUP($A196,집계!$B:$AD,MATCH(G$1,집계!$2:$2,0)-1,FALSE),"")</f>
        <v>5</v>
      </c>
      <c r="H196" s="3">
        <f>IFERROR(VLOOKUP($A196,집계!$B:$AD,MATCH(H$1,집계!$2:$2,0)-1,FALSE),"")</f>
        <v>84</v>
      </c>
      <c r="I196" s="3">
        <f>IFERROR(VLOOKUP($A196,집계!$B:$AD,MATCH(I$1,집계!$2:$2,0)-1,FALSE),"")</f>
        <v>81</v>
      </c>
      <c r="J196" s="3">
        <f>IFERROR(VLOOKUP($A196,집계!$B:$AD,MATCH(J$1,집계!$2:$2,0)-1,FALSE),"")</f>
        <v>79</v>
      </c>
      <c r="K196" s="3">
        <f>IFERROR(VLOOKUP($A196,집계!$B:$AD,MATCH(K$1,집계!$2:$2,0)-1,FALSE),"")</f>
        <v>67</v>
      </c>
      <c r="L196" s="3">
        <f>IFERROR(VLOOKUP($A196,집계!$B:$AD,MATCH(L$1,집계!$2:$2,0)-1,FALSE),"")</f>
        <v>78</v>
      </c>
      <c r="M196" s="16">
        <f>IFERROR(VLOOKUP($A196,집계!$B:$AD,MATCH(M$1,집계!$2:$2,0)-1,FALSE),"")</f>
        <v>79.333333333333329</v>
      </c>
      <c r="N196" s="16">
        <f>IFERROR(VLOOKUP($A196,집계!$B:$AD,MATCH(N$1,집계!$2:$2,0)-1,FALSE),"")</f>
        <v>0</v>
      </c>
      <c r="O196" s="16">
        <f>IFERROR(VLOOKUP($A196,집계!$B:$AD,MATCH(O$1,집계!$2:$2,0)-1,FALSE),"")</f>
        <v>79.333333333333329</v>
      </c>
      <c r="P196" s="31" t="str">
        <f>IFERROR(VLOOKUP($A196,집계!$B:$AD,MATCH(P$1,집계!$2:$2,0)-1,FALSE),"")</f>
        <v/>
      </c>
    </row>
    <row r="197" spans="1:16" ht="17.100000000000001" customHeight="1" x14ac:dyDescent="0.35">
      <c r="A197" s="2">
        <v>20413241</v>
      </c>
      <c r="B197" s="4">
        <f>IFERROR(VLOOKUP($A197,집계!$B:$AD,MATCH(B$1,집계!$2:$2,0)-1,FALSE),"")</f>
        <v>32</v>
      </c>
      <c r="C197" s="4" t="str">
        <f>IFERROR(VLOOKUP($A197,집계!$B:$AD,MATCH(C$1,집계!$2:$2,0)-1,FALSE),"")</f>
        <v>박미영</v>
      </c>
      <c r="D197" s="4">
        <f>IFERROR(VLOOKUP($A197,집계!$B:$AD,MATCH(D$1,집계!$2:$2,0)-1,FALSE),"")</f>
        <v>20413241</v>
      </c>
      <c r="E197" s="4" t="str">
        <f>IFERROR(VLOOKUP($A197,집계!$B:$AD,MATCH(E$1,집계!$2:$2,0)-1,FALSE),"")</f>
        <v>모바일 원격 실시간 화재감지인지 기술이 적용된  방송 제어 기능의 AI 스마트 비상방송 시스템</v>
      </c>
      <c r="F197" s="31">
        <f>IFERROR(VLOOKUP($A197,대상!$B:$AD,MATCH(F$1,대상!$1:$1,0)-1,FALSE),"")</f>
        <v>0</v>
      </c>
      <c r="G197" s="3">
        <f>IFERROR(VLOOKUP($A197,집계!$B:$AD,MATCH(G$1,집계!$2:$2,0)-1,FALSE),"")</f>
        <v>5</v>
      </c>
      <c r="H197" s="3">
        <f>IFERROR(VLOOKUP($A197,집계!$B:$AD,MATCH(H$1,집계!$2:$2,0)-1,FALSE),"")</f>
        <v>80</v>
      </c>
      <c r="I197" s="3">
        <f>IFERROR(VLOOKUP($A197,집계!$B:$AD,MATCH(I$1,집계!$2:$2,0)-1,FALSE),"")</f>
        <v>87</v>
      </c>
      <c r="J197" s="3">
        <f>IFERROR(VLOOKUP($A197,집계!$B:$AD,MATCH(J$1,집계!$2:$2,0)-1,FALSE),"")</f>
        <v>79</v>
      </c>
      <c r="K197" s="3">
        <f>IFERROR(VLOOKUP($A197,집계!$B:$AD,MATCH(K$1,집계!$2:$2,0)-1,FALSE),"")</f>
        <v>79</v>
      </c>
      <c r="L197" s="3">
        <f>IFERROR(VLOOKUP($A197,집계!$B:$AD,MATCH(L$1,집계!$2:$2,0)-1,FALSE),"")</f>
        <v>84</v>
      </c>
      <c r="M197" s="16">
        <f>IFERROR(VLOOKUP($A197,집계!$B:$AD,MATCH(M$1,집계!$2:$2,0)-1,FALSE),"")</f>
        <v>81</v>
      </c>
      <c r="N197" s="16">
        <f>IFERROR(VLOOKUP($A197,집계!$B:$AD,MATCH(N$1,집계!$2:$2,0)-1,FALSE),"")</f>
        <v>0</v>
      </c>
      <c r="O197" s="16">
        <f>IFERROR(VLOOKUP($A197,집계!$B:$AD,MATCH(O$1,집계!$2:$2,0)-1,FALSE),"")</f>
        <v>81</v>
      </c>
      <c r="P197" s="31" t="str">
        <f>IFERROR(VLOOKUP($A197,집계!$B:$AD,MATCH(P$1,집계!$2:$2,0)-1,FALSE),"")</f>
        <v/>
      </c>
    </row>
    <row r="198" spans="1:16" ht="17.100000000000001" customHeight="1" x14ac:dyDescent="0.35">
      <c r="A198" s="2">
        <v>20427362</v>
      </c>
      <c r="B198" s="4">
        <f>IFERROR(VLOOKUP($A198,집계!$B:$AD,MATCH(B$1,집계!$2:$2,0)-1,FALSE),"")</f>
        <v>67</v>
      </c>
      <c r="C198" s="4" t="str">
        <f>IFERROR(VLOOKUP($A198,집계!$B:$AD,MATCH(C$1,집계!$2:$2,0)-1,FALSE),"")</f>
        <v>김성욱</v>
      </c>
      <c r="D198" s="4">
        <f>IFERROR(VLOOKUP($A198,집계!$B:$AD,MATCH(D$1,집계!$2:$2,0)-1,FALSE),"")</f>
        <v>20427362</v>
      </c>
      <c r="E198" s="4" t="str">
        <f>IFERROR(VLOOKUP($A198,집계!$B:$AD,MATCH(E$1,집계!$2:$2,0)-1,FALSE),"")</f>
        <v>AI 기반 리서치 서비스 솔루션의 사업화 및 수출화</v>
      </c>
      <c r="F198" s="31">
        <f>IFERROR(VLOOKUP($A198,대상!$B:$AD,MATCH(F$1,대상!$1:$1,0)-1,FALSE),"")</f>
        <v>0</v>
      </c>
      <c r="G198" s="3">
        <f>IFERROR(VLOOKUP($A198,집계!$B:$AD,MATCH(G$1,집계!$2:$2,0)-1,FALSE),"")</f>
        <v>5</v>
      </c>
      <c r="H198" s="3">
        <f>IFERROR(VLOOKUP($A198,집계!$B:$AD,MATCH(H$1,집계!$2:$2,0)-1,FALSE),"")</f>
        <v>74</v>
      </c>
      <c r="I198" s="3">
        <f>IFERROR(VLOOKUP($A198,집계!$B:$AD,MATCH(I$1,집계!$2:$2,0)-1,FALSE),"")</f>
        <v>84</v>
      </c>
      <c r="J198" s="3">
        <f>IFERROR(VLOOKUP($A198,집계!$B:$AD,MATCH(J$1,집계!$2:$2,0)-1,FALSE),"")</f>
        <v>79</v>
      </c>
      <c r="K198" s="3">
        <f>IFERROR(VLOOKUP($A198,집계!$B:$AD,MATCH(K$1,집계!$2:$2,0)-1,FALSE),"")</f>
        <v>72</v>
      </c>
      <c r="L198" s="3">
        <f>IFERROR(VLOOKUP($A198,집계!$B:$AD,MATCH(L$1,집계!$2:$2,0)-1,FALSE),"")</f>
        <v>80</v>
      </c>
      <c r="M198" s="16">
        <f>IFERROR(VLOOKUP($A198,집계!$B:$AD,MATCH(M$1,집계!$2:$2,0)-1,FALSE),"")</f>
        <v>77.666666666666671</v>
      </c>
      <c r="N198" s="16">
        <f>IFERROR(VLOOKUP($A198,집계!$B:$AD,MATCH(N$1,집계!$2:$2,0)-1,FALSE),"")</f>
        <v>0</v>
      </c>
      <c r="O198" s="16">
        <f>IFERROR(VLOOKUP($A198,집계!$B:$AD,MATCH(O$1,집계!$2:$2,0)-1,FALSE),"")</f>
        <v>77.666666666666671</v>
      </c>
      <c r="P198" s="31" t="str">
        <f>IFERROR(VLOOKUP($A198,집계!$B:$AD,MATCH(P$1,집계!$2:$2,0)-1,FALSE),"")</f>
        <v/>
      </c>
    </row>
    <row r="199" spans="1:16" ht="17.100000000000001" customHeight="1" x14ac:dyDescent="0.35">
      <c r="A199" s="2">
        <v>20424102</v>
      </c>
      <c r="B199" s="4">
        <f>IFERROR(VLOOKUP($A199,집계!$B:$AD,MATCH(B$1,집계!$2:$2,0)-1,FALSE),"")</f>
        <v>23</v>
      </c>
      <c r="C199" s="4" t="str">
        <f>IFERROR(VLOOKUP($A199,집계!$B:$AD,MATCH(C$1,집계!$2:$2,0)-1,FALSE),"")</f>
        <v>이동규</v>
      </c>
      <c r="D199" s="4">
        <f>IFERROR(VLOOKUP($A199,집계!$B:$AD,MATCH(D$1,집계!$2:$2,0)-1,FALSE),"")</f>
        <v>20424102</v>
      </c>
      <c r="E199" s="4" t="str">
        <f>IFERROR(VLOOKUP($A199,집계!$B:$AD,MATCH(E$1,집계!$2:$2,0)-1,FALSE),"")</f>
        <v>센서 데이터 기반 배설 상태 자동기록 및 AI 판단 시스템 개발</v>
      </c>
      <c r="F199" s="31">
        <f>IFERROR(VLOOKUP($A199,대상!$B:$AD,MATCH(F$1,대상!$1:$1,0)-1,FALSE),"")</f>
        <v>0</v>
      </c>
      <c r="G199" s="3">
        <f>IFERROR(VLOOKUP($A199,집계!$B:$AD,MATCH(G$1,집계!$2:$2,0)-1,FALSE),"")</f>
        <v>5</v>
      </c>
      <c r="H199" s="3">
        <f>IFERROR(VLOOKUP($A199,집계!$B:$AD,MATCH(H$1,집계!$2:$2,0)-1,FALSE),"")</f>
        <v>73</v>
      </c>
      <c r="I199" s="3">
        <f>IFERROR(VLOOKUP($A199,집계!$B:$AD,MATCH(I$1,집계!$2:$2,0)-1,FALSE),"")</f>
        <v>82</v>
      </c>
      <c r="J199" s="3">
        <f>IFERROR(VLOOKUP($A199,집계!$B:$AD,MATCH(J$1,집계!$2:$2,0)-1,FALSE),"")</f>
        <v>86</v>
      </c>
      <c r="K199" s="3">
        <f>IFERROR(VLOOKUP($A199,집계!$B:$AD,MATCH(K$1,집계!$2:$2,0)-1,FALSE),"")</f>
        <v>79</v>
      </c>
      <c r="L199" s="3">
        <f>IFERROR(VLOOKUP($A199,집계!$B:$AD,MATCH(L$1,집계!$2:$2,0)-1,FALSE),"")</f>
        <v>93</v>
      </c>
      <c r="M199" s="16">
        <f>IFERROR(VLOOKUP($A199,집계!$B:$AD,MATCH(M$1,집계!$2:$2,0)-1,FALSE),"")</f>
        <v>82.333333333333329</v>
      </c>
      <c r="N199" s="16">
        <f>IFERROR(VLOOKUP($A199,집계!$B:$AD,MATCH(N$1,집계!$2:$2,0)-1,FALSE),"")</f>
        <v>0</v>
      </c>
      <c r="O199" s="16">
        <f>IFERROR(VLOOKUP($A199,집계!$B:$AD,MATCH(O$1,집계!$2:$2,0)-1,FALSE),"")</f>
        <v>82.333333333333329</v>
      </c>
      <c r="P199" s="31" t="str">
        <f>IFERROR(VLOOKUP($A199,집계!$B:$AD,MATCH(P$1,집계!$2:$2,0)-1,FALSE),"")</f>
        <v/>
      </c>
    </row>
    <row r="200" spans="1:16" ht="17.100000000000001" customHeight="1" x14ac:dyDescent="0.35">
      <c r="A200" s="2">
        <v>20414935</v>
      </c>
      <c r="B200" s="4">
        <f>IFERROR(VLOOKUP($A200,집계!$B:$AD,MATCH(B$1,집계!$2:$2,0)-1,FALSE),"")</f>
        <v>23</v>
      </c>
      <c r="C200" s="4" t="str">
        <f>IFERROR(VLOOKUP($A200,집계!$B:$AD,MATCH(C$1,집계!$2:$2,0)-1,FALSE),"")</f>
        <v>김도건</v>
      </c>
      <c r="D200" s="4">
        <f>IFERROR(VLOOKUP($A200,집계!$B:$AD,MATCH(D$1,집계!$2:$2,0)-1,FALSE),"")</f>
        <v>20414935</v>
      </c>
      <c r="E200" s="4" t="str">
        <f>IFERROR(VLOOKUP($A200,집계!$B:$AD,MATCH(E$1,집계!$2:$2,0)-1,FALSE),"")</f>
        <v>AI 기반 간호인력 커리어 플랫폼 및 병원 HR SaaS 솔루션</v>
      </c>
      <c r="F200" s="31">
        <f>IFERROR(VLOOKUP($A200,대상!$B:$AD,MATCH(F$1,대상!$1:$1,0)-1,FALSE),"")</f>
        <v>0</v>
      </c>
      <c r="G200" s="3">
        <f>IFERROR(VLOOKUP($A200,집계!$B:$AD,MATCH(G$1,집계!$2:$2,0)-1,FALSE),"")</f>
        <v>5</v>
      </c>
      <c r="H200" s="3">
        <f>IFERROR(VLOOKUP($A200,집계!$B:$AD,MATCH(H$1,집계!$2:$2,0)-1,FALSE),"")</f>
        <v>85</v>
      </c>
      <c r="I200" s="3">
        <f>IFERROR(VLOOKUP($A200,집계!$B:$AD,MATCH(I$1,집계!$2:$2,0)-1,FALSE),"")</f>
        <v>87</v>
      </c>
      <c r="J200" s="3">
        <f>IFERROR(VLOOKUP($A200,집계!$B:$AD,MATCH(J$1,집계!$2:$2,0)-1,FALSE),"")</f>
        <v>79</v>
      </c>
      <c r="K200" s="3">
        <f>IFERROR(VLOOKUP($A200,집계!$B:$AD,MATCH(K$1,집계!$2:$2,0)-1,FALSE),"")</f>
        <v>71</v>
      </c>
      <c r="L200" s="3">
        <f>IFERROR(VLOOKUP($A200,집계!$B:$AD,MATCH(L$1,집계!$2:$2,0)-1,FALSE),"")</f>
        <v>83</v>
      </c>
      <c r="M200" s="16">
        <f>IFERROR(VLOOKUP($A200,집계!$B:$AD,MATCH(M$1,집계!$2:$2,0)-1,FALSE),"")</f>
        <v>82.333333333333329</v>
      </c>
      <c r="N200" s="16">
        <f>IFERROR(VLOOKUP($A200,집계!$B:$AD,MATCH(N$1,집계!$2:$2,0)-1,FALSE),"")</f>
        <v>0</v>
      </c>
      <c r="O200" s="16">
        <f>IFERROR(VLOOKUP($A200,집계!$B:$AD,MATCH(O$1,집계!$2:$2,0)-1,FALSE),"")</f>
        <v>82.333333333333329</v>
      </c>
      <c r="P200" s="31" t="str">
        <f>IFERROR(VLOOKUP($A200,집계!$B:$AD,MATCH(P$1,집계!$2:$2,0)-1,FALSE),"")</f>
        <v/>
      </c>
    </row>
    <row r="201" spans="1:16" ht="17.100000000000001" customHeight="1" x14ac:dyDescent="0.35">
      <c r="A201" s="2">
        <v>20431043</v>
      </c>
      <c r="B201" s="4">
        <f>IFERROR(VLOOKUP($A201,집계!$B:$AD,MATCH(B$1,집계!$2:$2,0)-1,FALSE),"")</f>
        <v>4</v>
      </c>
      <c r="C201" s="4" t="str">
        <f>IFERROR(VLOOKUP($A201,집계!$B:$AD,MATCH(C$1,집계!$2:$2,0)-1,FALSE),"")</f>
        <v>유병기</v>
      </c>
      <c r="D201" s="4">
        <f>IFERROR(VLOOKUP($A201,집계!$B:$AD,MATCH(D$1,집계!$2:$2,0)-1,FALSE),"")</f>
        <v>20431043</v>
      </c>
      <c r="E201" s="4" t="str">
        <f>IFERROR(VLOOKUP($A201,집계!$B:$AD,MATCH(E$1,집계!$2:$2,0)-1,FALSE),"")</f>
        <v>로컬 LLM·RAG 기술이 적용된 보안 완결형 제조 지식검색 및 업무자동화 기능의 제조혁신형 AI SaaS</v>
      </c>
      <c r="F201" s="31">
        <f>IFERROR(VLOOKUP($A201,대상!$B:$AD,MATCH(F$1,대상!$1:$1,0)-1,FALSE),"")</f>
        <v>0</v>
      </c>
      <c r="G201" s="3">
        <f>IFERROR(VLOOKUP($A201,집계!$B:$AD,MATCH(G$1,집계!$2:$2,0)-1,FALSE),"")</f>
        <v>5</v>
      </c>
      <c r="H201" s="3">
        <f>IFERROR(VLOOKUP($A201,집계!$B:$AD,MATCH(H$1,집계!$2:$2,0)-1,FALSE),"")</f>
        <v>90</v>
      </c>
      <c r="I201" s="3">
        <f>IFERROR(VLOOKUP($A201,집계!$B:$AD,MATCH(I$1,집계!$2:$2,0)-1,FALSE),"")</f>
        <v>94</v>
      </c>
      <c r="J201" s="3">
        <f>IFERROR(VLOOKUP($A201,집계!$B:$AD,MATCH(J$1,집계!$2:$2,0)-1,FALSE),"")</f>
        <v>91</v>
      </c>
      <c r="K201" s="3">
        <f>IFERROR(VLOOKUP($A201,집계!$B:$AD,MATCH(K$1,집계!$2:$2,0)-1,FALSE),"")</f>
        <v>92</v>
      </c>
      <c r="L201" s="3">
        <f>IFERROR(VLOOKUP($A201,집계!$B:$AD,MATCH(L$1,집계!$2:$2,0)-1,FALSE),"")</f>
        <v>84</v>
      </c>
      <c r="M201" s="16">
        <f>IFERROR(VLOOKUP($A201,집계!$B:$AD,MATCH(M$1,집계!$2:$2,0)-1,FALSE),"")</f>
        <v>91</v>
      </c>
      <c r="N201" s="16">
        <f>IFERROR(VLOOKUP($A201,집계!$B:$AD,MATCH(N$1,집계!$2:$2,0)-1,FALSE),"")</f>
        <v>0</v>
      </c>
      <c r="O201" s="16">
        <f>IFERROR(VLOOKUP($A201,집계!$B:$AD,MATCH(O$1,집계!$2:$2,0)-1,FALSE),"")</f>
        <v>91</v>
      </c>
      <c r="P201" s="31" t="str">
        <f>IFERROR(VLOOKUP($A201,집계!$B:$AD,MATCH(P$1,집계!$2:$2,0)-1,FALSE),"")</f>
        <v/>
      </c>
    </row>
    <row r="202" spans="1:16" ht="17.100000000000001" customHeight="1" x14ac:dyDescent="0.35">
      <c r="A202" s="2">
        <v>20416852</v>
      </c>
      <c r="B202" s="4">
        <f>IFERROR(VLOOKUP($A202,집계!$B:$AD,MATCH(B$1,집계!$2:$2,0)-1,FALSE),"")</f>
        <v>138</v>
      </c>
      <c r="C202" s="4" t="str">
        <f>IFERROR(VLOOKUP($A202,집계!$B:$AD,MATCH(C$1,집계!$2:$2,0)-1,FALSE),"")</f>
        <v>주진수</v>
      </c>
      <c r="D202" s="4">
        <f>IFERROR(VLOOKUP($A202,집계!$B:$AD,MATCH(D$1,집계!$2:$2,0)-1,FALSE),"")</f>
        <v>20416852</v>
      </c>
      <c r="E202" s="4" t="str">
        <f>IFERROR(VLOOKUP($A202,집계!$B:$AD,MATCH(E$1,집계!$2:$2,0)-1,FALSE),"")</f>
        <v>신규 아날로그 필름 제조 및 AI 플랫폼 구축 사업</v>
      </c>
      <c r="F202" s="31">
        <f>IFERROR(VLOOKUP($A202,대상!$B:$AD,MATCH(F$1,대상!$1:$1,0)-1,FALSE),"")</f>
        <v>0</v>
      </c>
      <c r="G202" s="3">
        <f>IFERROR(VLOOKUP($A202,집계!$B:$AD,MATCH(G$1,집계!$2:$2,0)-1,FALSE),"")</f>
        <v>5</v>
      </c>
      <c r="H202" s="3">
        <f>IFERROR(VLOOKUP($A202,집계!$B:$AD,MATCH(H$1,집계!$2:$2,0)-1,FALSE),"")</f>
        <v>73</v>
      </c>
      <c r="I202" s="3">
        <f>IFERROR(VLOOKUP($A202,집계!$B:$AD,MATCH(I$1,집계!$2:$2,0)-1,FALSE),"")</f>
        <v>68</v>
      </c>
      <c r="J202" s="3">
        <f>IFERROR(VLOOKUP($A202,집계!$B:$AD,MATCH(J$1,집계!$2:$2,0)-1,FALSE),"")</f>
        <v>84</v>
      </c>
      <c r="K202" s="3">
        <f>IFERROR(VLOOKUP($A202,집계!$B:$AD,MATCH(K$1,집계!$2:$2,0)-1,FALSE),"")</f>
        <v>66</v>
      </c>
      <c r="L202" s="3">
        <f>IFERROR(VLOOKUP($A202,집계!$B:$AD,MATCH(L$1,집계!$2:$2,0)-1,FALSE),"")</f>
        <v>77</v>
      </c>
      <c r="M202" s="16">
        <f>IFERROR(VLOOKUP($A202,집계!$B:$AD,MATCH(M$1,집계!$2:$2,0)-1,FALSE),"")</f>
        <v>72.666666666666671</v>
      </c>
      <c r="N202" s="16">
        <f>IFERROR(VLOOKUP($A202,집계!$B:$AD,MATCH(N$1,집계!$2:$2,0)-1,FALSE),"")</f>
        <v>0</v>
      </c>
      <c r="O202" s="16">
        <f>IFERROR(VLOOKUP($A202,집계!$B:$AD,MATCH(O$1,집계!$2:$2,0)-1,FALSE),"")</f>
        <v>72.666666666666671</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2026-04-08T06:04:42Z</dcterms:modified>
</cp:coreProperties>
</file>