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-grams" sheetId="1" r:id="rId4"/>
    <sheet state="visible" name="tri-grams" sheetId="2" r:id="rId5"/>
    <sheet state="visible" name="derive_issue_resolution_process" sheetId="3" r:id="rId6"/>
  </sheets>
  <definedNames/>
  <calcPr/>
  <extLst>
    <ext uri="GoogleSheetsCustomDataVersion2">
      <go:sheetsCustomData xmlns:go="http://customooxmlschemas.google.com/" r:id="rId7" roundtripDataChecksum="77p+yjcj8z+JqdUqG1pHzy+OX+w7b9KdUsOoY4//rDQ="/>
    </ext>
  </extLst>
</workbook>
</file>

<file path=xl/sharedStrings.xml><?xml version="1.0" encoding="utf-8"?>
<sst xmlns="http://schemas.openxmlformats.org/spreadsheetml/2006/main" count="451" uniqueCount="177">
  <si>
    <t>Bi-gram</t>
  </si>
  <si>
    <t>A</t>
  </si>
  <si>
    <t>B</t>
  </si>
  <si>
    <t># of issues containing bi-gram</t>
  </si>
  <si>
    <t># of issues containing 1st step</t>
  </si>
  <si>
    <t># of issues containing 2nd step</t>
  </si>
  <si>
    <t># of issues containing both steps</t>
  </si>
  <si>
    <t>% of issues with both steps containing bigram</t>
  </si>
  <si>
    <t>% of issues containing both steps</t>
  </si>
  <si>
    <t>CR,IMPL</t>
  </si>
  <si>
    <t>CR</t>
  </si>
  <si>
    <t>IMPL</t>
  </si>
  <si>
    <t>CR,ISU_ANLYS</t>
  </si>
  <si>
    <t>ISU_ANLYS</t>
  </si>
  <si>
    <t>CR,SOL_DES</t>
  </si>
  <si>
    <t>SOL_DES</t>
  </si>
  <si>
    <t>CR,VER</t>
  </si>
  <si>
    <t>VER</t>
  </si>
  <si>
    <t>IMPL,CR</t>
  </si>
  <si>
    <t>IMPL,ISU_ANLYS</t>
  </si>
  <si>
    <t>IMPL,ISU_REP</t>
  </si>
  <si>
    <t>ISU_REP</t>
  </si>
  <si>
    <t>IMPL,SOL_DES</t>
  </si>
  <si>
    <t>IMPL,VER</t>
  </si>
  <si>
    <t>ISU_ANLYS,CR</t>
  </si>
  <si>
    <t>ISU_ANLYS,IMPL</t>
  </si>
  <si>
    <t>ISU_ANLYS,ISU_REP</t>
  </si>
  <si>
    <t>ISU_ANLYS,SOL_DES</t>
  </si>
  <si>
    <t>ISU_ANLYS,VER</t>
  </si>
  <si>
    <t>ISU_REP,CR</t>
  </si>
  <si>
    <t>ISU_REP,IMPL</t>
  </si>
  <si>
    <t>ISU_REP,ISU_ANLYS</t>
  </si>
  <si>
    <t>ISU_REP,SOL_DES</t>
  </si>
  <si>
    <t>ISU_REP,VER</t>
  </si>
  <si>
    <t>SOL_DES,CR</t>
  </si>
  <si>
    <t>SOL_DES,IMPL</t>
  </si>
  <si>
    <t>SOL_DES,ISU_ANLYS</t>
  </si>
  <si>
    <t>SOL_DES,ISU_REP</t>
  </si>
  <si>
    <t>SOL_DES,VER</t>
  </si>
  <si>
    <t>VER,CR</t>
  </si>
  <si>
    <t>VER,IMPL</t>
  </si>
  <si>
    <t>VER,ISU_ANLYS</t>
  </si>
  <si>
    <t>VER,ISU_REP</t>
  </si>
  <si>
    <t>VER,SOL_DES</t>
  </si>
  <si>
    <t>CR,ISU_REP</t>
  </si>
  <si>
    <t>Tri-gram</t>
  </si>
  <si>
    <t># of issues containing tri-gram</t>
  </si>
  <si>
    <t># of issues containing 3rd step</t>
  </si>
  <si>
    <t># of issues containing all three steps</t>
  </si>
  <si>
    <t>% of issues with all steps containing trigram</t>
  </si>
  <si>
    <t>% of issues containing all steps</t>
  </si>
  <si>
    <t>Total occurrences of tri-gram</t>
  </si>
  <si>
    <t>% occurrences</t>
  </si>
  <si>
    <t>IMPL,CR,IMPL</t>
  </si>
  <si>
    <t>CR,IMPL,CR</t>
  </si>
  <si>
    <t>SOL_DES,IMPL,CR</t>
  </si>
  <si>
    <t>IMPL,CR,VER</t>
  </si>
  <si>
    <t>ISU_ANLYS,IMPL,CR</t>
  </si>
  <si>
    <t>ISU_ANLYS,SOL_DES,IMPL</t>
  </si>
  <si>
    <t>CR,VER,IMPL</t>
  </si>
  <si>
    <t>CR,IMPL,VER</t>
  </si>
  <si>
    <t>IMPL,VER,IMPL</t>
  </si>
  <si>
    <t>IMPL,CR,SOL_DES</t>
  </si>
  <si>
    <t>VER,IMPL,CR</t>
  </si>
  <si>
    <t>ISU_ANLYS,ISU_REP,ISU_ANLYS</t>
  </si>
  <si>
    <t>CR,SOL_DES,IMPL</t>
  </si>
  <si>
    <t>VER,IMPL,VER</t>
  </si>
  <si>
    <t>ISU_REP,ISU_ANLYS,ISU_REP</t>
  </si>
  <si>
    <t>SOL_DES,IMPL,VER</t>
  </si>
  <si>
    <t>SOL_DES,ISU_ANLYS,SOL_DES</t>
  </si>
  <si>
    <t>ISU_ANLYS,SOL_DES,ISU_ANLYS</t>
  </si>
  <si>
    <t>SOL_DES,IMPL,SOL_DES</t>
  </si>
  <si>
    <t>IMPL,VER,CR</t>
  </si>
  <si>
    <t>ISU_REP,ISU_ANLYS,IMPL</t>
  </si>
  <si>
    <t>SOL_DES,CR,IMPL</t>
  </si>
  <si>
    <t>IMPL,SOL_DES,CR</t>
  </si>
  <si>
    <t>ISU_REP,ISU_ANLYS,SOL_DES</t>
  </si>
  <si>
    <t>SOL_DES,CR,SOL_DES</t>
  </si>
  <si>
    <t>CR,SOL_DES,CR</t>
  </si>
  <si>
    <t>ISU_REP,IMPL,CR</t>
  </si>
  <si>
    <t>SOL_DES,ISU_ANLYS,IMPL</t>
  </si>
  <si>
    <t>VER,CR,VER</t>
  </si>
  <si>
    <t>IMPL,SOL_DES,IMPL</t>
  </si>
  <si>
    <t>ISU_ANLYS,ISU_REP,IMPL</t>
  </si>
  <si>
    <t>CR,IMPL,SOL_DES</t>
  </si>
  <si>
    <t>CR,VER,SOL_DES</t>
  </si>
  <si>
    <t>IMPL,CR,ISU_ANLYS</t>
  </si>
  <si>
    <t>ISU_ANLYS,IMPL,VER</t>
  </si>
  <si>
    <t>ISU_REP,SOL_DES,IMPL</t>
  </si>
  <si>
    <t>SOL_DES,VER,IMPL</t>
  </si>
  <si>
    <t>CR,SOL_DES,VER</t>
  </si>
  <si>
    <t>CR,VER,CR</t>
  </si>
  <si>
    <t>IMPL,ISU_ANLYS,IMPL</t>
  </si>
  <si>
    <t>VER,CR,IMPL</t>
  </si>
  <si>
    <t>VER,SOL_DES,CR</t>
  </si>
  <si>
    <t>IMPL,VER,SOL_DES</t>
  </si>
  <si>
    <t>ISU_ANLYS,IMPL,ISU_ANLYS</t>
  </si>
  <si>
    <t>ISU_ANLYS,SOL_DES,VER</t>
  </si>
  <si>
    <t>ISU_REP,IMPL,VER</t>
  </si>
  <si>
    <t>SOL_DES,ISU_REP,ISU_ANLYS</t>
  </si>
  <si>
    <t>SOL_DES,ISU_REP,SOL_DES</t>
  </si>
  <si>
    <t>SOL_DES,VER,SOL_DES</t>
  </si>
  <si>
    <t>VER,SOL_DES,IMPL</t>
  </si>
  <si>
    <t>CR,SOL_DES,ISU_ANLYS</t>
  </si>
  <si>
    <t>IMPL,ISU_ANLYS,SOL_DES</t>
  </si>
  <si>
    <t>IMPL,SOL_DES,VER</t>
  </si>
  <si>
    <t>ISU_ANLYS,CR,IMPL</t>
  </si>
  <si>
    <t>ISU_ANLYS,SOL_DES,ISU_REP</t>
  </si>
  <si>
    <t>SOL_DES,ISU_REP,IMPL</t>
  </si>
  <si>
    <t>VER,CR,SOL_DES</t>
  </si>
  <si>
    <t>VER,SOL_DES,VER</t>
  </si>
  <si>
    <t>CR,IMPL,ISU_ANLYS</t>
  </si>
  <si>
    <t>CR,ISU_ANLYS,IMPL</t>
  </si>
  <si>
    <t>CR,SOL_DES,ISU_REP</t>
  </si>
  <si>
    <t>IMPL,ISU_ANLYS,CR</t>
  </si>
  <si>
    <t>IMPL,VER,ISU_ANLYS</t>
  </si>
  <si>
    <t>ISU_ANLYS,ISU_REP,VER</t>
  </si>
  <si>
    <t>ISU_ANLYS,VER,IMPL</t>
  </si>
  <si>
    <t>ISU_REP,SOL_DES,ISU_REP</t>
  </si>
  <si>
    <t>SOL_DES,CR,VER</t>
  </si>
  <si>
    <t>SOL_DES,IMPL,ISU_ANLYS</t>
  </si>
  <si>
    <t>VER,ISU_ANLYS,SOL_DES</t>
  </si>
  <si>
    <t>VER,ISU_ANLYS,VER</t>
  </si>
  <si>
    <t>CR,ISU_ANLYS,CR</t>
  </si>
  <si>
    <t>CR,ISU_ANLYS,ISU_REP</t>
  </si>
  <si>
    <t>CR,ISU_ANLYS,SOL_DES</t>
  </si>
  <si>
    <t>CR,ISU_ANLYS,VER</t>
  </si>
  <si>
    <t>CR,VER,ISU_ANLYS</t>
  </si>
  <si>
    <t>IMPL,ISU_ANLYS,ISU_REP</t>
  </si>
  <si>
    <t>IMPL,ISU_ANLYS,VER</t>
  </si>
  <si>
    <t>IMPL,ISU_REP,IMPL</t>
  </si>
  <si>
    <t>IMPL,SOL_DES,ISU_ANLYS</t>
  </si>
  <si>
    <t>ISU_ANLYS,CR,ISU_ANLYS</t>
  </si>
  <si>
    <t>ISU_ANLYS,IMPL,SOL_DES</t>
  </si>
  <si>
    <t>ISU_ANLYS,ISU_REP,CR</t>
  </si>
  <si>
    <t>ISU_ANLYS,ISU_REP,SOL_DES</t>
  </si>
  <si>
    <t>ISU_ANLYS,SOL_DES,CR</t>
  </si>
  <si>
    <t>ISU_ANLYS,VER,ISU_ANLYS</t>
  </si>
  <si>
    <t>ISU_REP,CR,VER</t>
  </si>
  <si>
    <t>ISU_REP,IMPL,ISU_REP</t>
  </si>
  <si>
    <t>ISU_REP,SOL_DES,VER</t>
  </si>
  <si>
    <t>SOL_DES,VER,CR</t>
  </si>
  <si>
    <t>SOL_DES,VER,ISU_ANLYS</t>
  </si>
  <si>
    <t>SOL_DES,VER,ISU_REP</t>
  </si>
  <si>
    <t>VER,IMPL,SOL_DES</t>
  </si>
  <si>
    <t>VER,ISU_ANLYS,CR</t>
  </si>
  <si>
    <t>VER,ISU_REP,ISU_ANLYS</t>
  </si>
  <si>
    <t>VER,SOL_DES,ISU_ANLYS</t>
  </si>
  <si>
    <t># of Issues</t>
  </si>
  <si>
    <t># of bi-gram occurences</t>
  </si>
  <si>
    <t># of issues w S-&gt;T or T-&gt;S</t>
  </si>
  <si>
    <t>Steps</t>
  </si>
  <si>
    <t>NO_TARGET</t>
  </si>
  <si>
    <t># of bi-grams w source S</t>
  </si>
  <si>
    <t>NO_SOURCE</t>
  </si>
  <si>
    <t># of bi-grams w target T</t>
  </si>
  <si>
    <t># of all bi-grams</t>
  </si>
  <si>
    <t>% of source</t>
  </si>
  <si>
    <t>% of target</t>
  </si>
  <si>
    <t>% of src &amp; tgt</t>
  </si>
  <si>
    <t>% of issues</t>
  </si>
  <si>
    <t># of S-&gt;T</t>
  </si>
  <si>
    <t>% of S-&gt;T in all bi-grams</t>
  </si>
  <si>
    <t>% of S-&gt;T in all bi-grams with source S</t>
  </si>
  <si>
    <t>% of issues w S-&gt;T or T-&gt;S among all issues</t>
  </si>
  <si>
    <t>% of S-&gt;T</t>
  </si>
  <si>
    <t>% of issues w S-&gt;T or T-&gt;S</t>
  </si>
  <si>
    <t>-</t>
  </si>
  <si>
    <t>Total # of issues</t>
  </si>
  <si>
    <t>Bigrams</t>
  </si>
  <si>
    <t>Stage</t>
  </si>
  <si>
    <t># of issues</t>
  </si>
  <si>
    <t>Source</t>
  </si>
  <si>
    <t>Traget</t>
  </si>
  <si>
    <t># of issues w S</t>
  </si>
  <si>
    <t># of issues w T</t>
  </si>
  <si>
    <t># of issues w S &amp;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</si>
</sst>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</fonts>
  <fills count="4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F9F4"/>
        <bgColor rgb="FFEFF9F4"/>
      </patternFill>
    </fill>
    <fill>
      <patternFill patternType="solid">
        <fgColor rgb="FFFBFEFD"/>
        <bgColor rgb="FFFBFEFD"/>
      </patternFill>
    </fill>
    <fill>
      <patternFill patternType="solid">
        <fgColor rgb="FFFAFDFB"/>
        <bgColor rgb="FFFAFDFB"/>
      </patternFill>
    </fill>
    <fill>
      <patternFill patternType="solid">
        <fgColor rgb="FFF1FAF5"/>
        <bgColor rgb="FFF1FAF5"/>
      </patternFill>
    </fill>
    <fill>
      <patternFill patternType="solid">
        <fgColor rgb="FFE4F5ED"/>
        <bgColor rgb="FFE4F5ED"/>
      </patternFill>
    </fill>
    <fill>
      <patternFill patternType="solid">
        <fgColor rgb="FFE2F4EB"/>
        <bgColor rgb="FFE2F4EB"/>
      </patternFill>
    </fill>
    <fill>
      <patternFill patternType="solid">
        <fgColor rgb="FFFEFFFE"/>
        <bgColor rgb="FFFEFFFE"/>
      </patternFill>
    </fill>
    <fill>
      <patternFill patternType="solid">
        <fgColor rgb="FFFDFEFD"/>
        <bgColor rgb="FFFDFEFD"/>
      </patternFill>
    </fill>
    <fill>
      <patternFill patternType="solid">
        <fgColor rgb="FFFAFDFC"/>
        <bgColor rgb="FFFAFDFC"/>
      </patternFill>
    </fill>
    <fill>
      <patternFill patternType="solid">
        <fgColor rgb="FFF5FBF9"/>
        <bgColor rgb="FFF5FBF9"/>
      </patternFill>
    </fill>
    <fill>
      <patternFill patternType="solid">
        <fgColor rgb="FFC8E9D9"/>
        <bgColor rgb="FFC8E9D9"/>
      </patternFill>
    </fill>
    <fill>
      <patternFill patternType="solid">
        <fgColor rgb="FFF5FBF8"/>
        <bgColor rgb="FFF5FBF8"/>
      </patternFill>
    </fill>
    <fill>
      <patternFill patternType="solid">
        <fgColor rgb="FFF8FCFA"/>
        <bgColor rgb="FFF8FCFA"/>
      </patternFill>
    </fill>
    <fill>
      <patternFill patternType="solid">
        <fgColor rgb="FFF9FDFB"/>
        <bgColor rgb="FFF9FDFB"/>
      </patternFill>
    </fill>
    <fill>
      <patternFill patternType="solid">
        <fgColor rgb="FF57BB8A"/>
        <bgColor rgb="FF57BB8A"/>
      </patternFill>
    </fill>
    <fill>
      <patternFill patternType="solid">
        <fgColor rgb="FFDCF1E7"/>
        <bgColor rgb="FFDCF1E7"/>
      </patternFill>
    </fill>
    <fill>
      <patternFill patternType="solid">
        <fgColor rgb="FFEEF9F4"/>
        <bgColor rgb="FFEEF9F4"/>
      </patternFill>
    </fill>
    <fill>
      <patternFill patternType="solid">
        <fgColor rgb="FFB2E0C9"/>
        <bgColor rgb="FFB2E0C9"/>
      </patternFill>
    </fill>
    <fill>
      <patternFill patternType="solid">
        <fgColor rgb="FFD8F0E4"/>
        <bgColor rgb="FFD8F0E4"/>
      </patternFill>
    </fill>
    <fill>
      <patternFill patternType="solid">
        <fgColor rgb="FFFDFFFE"/>
        <bgColor rgb="FFFDFFFE"/>
      </patternFill>
    </fill>
    <fill>
      <patternFill patternType="solid">
        <fgColor rgb="FFE1F3EA"/>
        <bgColor rgb="FFE1F3EA"/>
      </patternFill>
    </fill>
    <fill>
      <patternFill patternType="solid">
        <fgColor rgb="FFF8FDFB"/>
        <bgColor rgb="FFF8FDFB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C27BA0"/>
        <bgColor rgb="FFC27BA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1" numFmtId="0" xfId="0" applyAlignment="1" applyFill="1" applyFont="1">
      <alignment shrinkToFit="0" vertical="bottom" wrapText="1"/>
    </xf>
    <xf borderId="0" fillId="10" fontId="2" numFmtId="0" xfId="0" applyAlignment="1" applyFill="1" applyFont="1">
      <alignment vertical="bottom"/>
    </xf>
    <xf borderId="0" fillId="0" fontId="2" numFmtId="10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11" fontId="2" numFmtId="0" xfId="0" applyAlignment="1" applyBorder="1" applyFill="1" applyFont="1">
      <alignment horizontal="right" vertical="bottom"/>
    </xf>
    <xf borderId="4" fillId="12" fontId="2" numFmtId="0" xfId="0" applyAlignment="1" applyBorder="1" applyFill="1" applyFont="1">
      <alignment horizontal="right" vertical="bottom"/>
    </xf>
    <xf borderId="4" fillId="13" fontId="2" numFmtId="0" xfId="0" applyAlignment="1" applyBorder="1" applyFill="1" applyFont="1">
      <alignment horizontal="right" vertical="bottom"/>
    </xf>
    <xf borderId="4" fillId="14" fontId="2" numFmtId="0" xfId="0" applyAlignment="1" applyBorder="1" applyFill="1" applyFont="1">
      <alignment horizontal="right" vertical="bottom"/>
    </xf>
    <xf borderId="4" fillId="15" fontId="2" numFmtId="0" xfId="0" applyAlignment="1" applyBorder="1" applyFill="1" applyFont="1">
      <alignment horizontal="right" vertical="bottom"/>
    </xf>
    <xf borderId="4" fillId="16" fontId="2" numFmtId="0" xfId="0" applyAlignment="1" applyBorder="1" applyFill="1" applyFont="1">
      <alignment horizontal="right" vertical="bottom"/>
    </xf>
    <xf borderId="4" fillId="17" fontId="2" numFmtId="0" xfId="0" applyAlignment="1" applyBorder="1" applyFill="1" applyFont="1">
      <alignment horizontal="right" vertical="bottom"/>
    </xf>
    <xf borderId="4" fillId="18" fontId="2" numFmtId="0" xfId="0" applyAlignment="1" applyBorder="1" applyFill="1" applyFont="1">
      <alignment horizontal="right" vertical="bottom"/>
    </xf>
    <xf borderId="4" fillId="19" fontId="2" numFmtId="0" xfId="0" applyAlignment="1" applyBorder="1" applyFill="1" applyFont="1">
      <alignment horizontal="right" vertical="bottom"/>
    </xf>
    <xf borderId="4" fillId="20" fontId="2" numFmtId="0" xfId="0" applyAlignment="1" applyBorder="1" applyFill="1" applyFont="1">
      <alignment horizontal="right" vertical="bottom"/>
    </xf>
    <xf borderId="4" fillId="21" fontId="2" numFmtId="0" xfId="0" applyAlignment="1" applyBorder="1" applyFill="1" applyFont="1">
      <alignment horizontal="right" vertical="bottom"/>
    </xf>
    <xf borderId="4" fillId="22" fontId="2" numFmtId="0" xfId="0" applyAlignment="1" applyBorder="1" applyFill="1" applyFont="1">
      <alignment horizontal="right" vertical="bottom"/>
    </xf>
    <xf borderId="4" fillId="23" fontId="2" numFmtId="0" xfId="0" applyAlignment="1" applyBorder="1" applyFill="1" applyFont="1">
      <alignment horizontal="right" vertical="bottom"/>
    </xf>
    <xf borderId="4" fillId="24" fontId="2" numFmtId="0" xfId="0" applyAlignment="1" applyBorder="1" applyFill="1" applyFont="1">
      <alignment horizontal="right" vertical="bottom"/>
    </xf>
    <xf borderId="4" fillId="25" fontId="2" numFmtId="0" xfId="0" applyAlignment="1" applyBorder="1" applyFill="1" applyFont="1">
      <alignment horizontal="right" vertical="bottom"/>
    </xf>
    <xf borderId="4" fillId="26" fontId="2" numFmtId="0" xfId="0" applyAlignment="1" applyBorder="1" applyFill="1" applyFont="1">
      <alignment horizontal="right" vertical="bottom"/>
    </xf>
    <xf borderId="4" fillId="27" fontId="2" numFmtId="0" xfId="0" applyAlignment="1" applyBorder="1" applyFill="1" applyFont="1">
      <alignment horizontal="right" vertical="bottom"/>
    </xf>
    <xf borderId="4" fillId="28" fontId="2" numFmtId="0" xfId="0" applyAlignment="1" applyBorder="1" applyFill="1" applyFont="1">
      <alignment horizontal="right" vertical="bottom"/>
    </xf>
    <xf borderId="4" fillId="29" fontId="2" numFmtId="0" xfId="0" applyAlignment="1" applyBorder="1" applyFill="1" applyFont="1">
      <alignment horizontal="right" vertical="bottom"/>
    </xf>
    <xf borderId="4" fillId="30" fontId="2" numFmtId="0" xfId="0" applyAlignment="1" applyBorder="1" applyFill="1" applyFont="1">
      <alignment horizontal="right" vertical="bottom"/>
    </xf>
    <xf borderId="5" fillId="0" fontId="2" numFmtId="0" xfId="0" applyAlignment="1" applyBorder="1" applyFont="1">
      <alignment vertical="bottom"/>
    </xf>
    <xf borderId="5" fillId="11" fontId="2" numFmtId="0" xfId="0" applyAlignment="1" applyBorder="1" applyFont="1">
      <alignment horizontal="right" vertical="bottom"/>
    </xf>
    <xf borderId="5" fillId="31" fontId="2" numFmtId="0" xfId="0" applyAlignment="1" applyBorder="1" applyFill="1" applyFont="1">
      <alignment horizontal="right" vertical="bottom"/>
    </xf>
    <xf borderId="5" fillId="14" fontId="2" numFmtId="0" xfId="0" applyAlignment="1" applyBorder="1" applyFont="1">
      <alignment horizontal="right" vertical="bottom"/>
    </xf>
    <xf borderId="5" fillId="32" fontId="2" numFmtId="0" xfId="0" applyAlignment="1" applyBorder="1" applyFill="1" applyFont="1">
      <alignment horizontal="right" vertical="bottom"/>
    </xf>
    <xf borderId="5" fillId="33" fontId="2" numFmtId="0" xfId="0" applyAlignment="1" applyBorder="1" applyFill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vertical="bottom"/>
    </xf>
    <xf borderId="0" fillId="0" fontId="2" numFmtId="10" xfId="0" applyAlignment="1" applyFont="1" applyNumberFormat="1">
      <alignment horizontal="center" vertical="bottom"/>
    </xf>
    <xf borderId="10" fillId="0" fontId="2" numFmtId="10" xfId="0" applyAlignment="1" applyBorder="1" applyFont="1" applyNumberFormat="1">
      <alignment horizontal="center" vertical="bottom"/>
    </xf>
    <xf borderId="9" fillId="0" fontId="2" numFmtId="0" xfId="0" applyAlignment="1" applyBorder="1" applyFont="1">
      <alignment horizontal="right" vertical="bottom"/>
    </xf>
    <xf borderId="0" fillId="6" fontId="2" numFmtId="10" xfId="0" applyAlignment="1" applyFont="1" applyNumberFormat="1">
      <alignment horizontal="right" vertical="bottom"/>
    </xf>
    <xf borderId="0" fillId="2" fontId="2" numFmtId="10" xfId="0" applyAlignment="1" applyFont="1" applyNumberFormat="1">
      <alignment horizontal="right" vertical="bottom"/>
    </xf>
    <xf borderId="10" fillId="0" fontId="2" numFmtId="10" xfId="0" applyAlignment="1" applyBorder="1" applyFont="1" applyNumberFormat="1">
      <alignment horizontal="right" vertical="bottom"/>
    </xf>
    <xf borderId="9" fillId="34" fontId="2" numFmtId="0" xfId="0" applyAlignment="1" applyBorder="1" applyFill="1" applyFont="1">
      <alignment horizontal="right" vertical="bottom"/>
    </xf>
    <xf borderId="0" fillId="9" fontId="2" numFmtId="10" xfId="0" applyAlignment="1" applyFont="1" applyNumberFormat="1">
      <alignment horizontal="right" vertical="bottom"/>
    </xf>
    <xf borderId="9" fillId="7" fontId="2" numFmtId="0" xfId="0" applyAlignment="1" applyBorder="1" applyFont="1">
      <alignment horizontal="right" vertical="bottom"/>
    </xf>
    <xf borderId="0" fillId="34" fontId="2" numFmtId="10" xfId="0" applyAlignment="1" applyFont="1" applyNumberFormat="1">
      <alignment horizontal="right" vertical="bottom"/>
    </xf>
    <xf borderId="9" fillId="35" fontId="2" numFmtId="0" xfId="0" applyAlignment="1" applyBorder="1" applyFill="1" applyFont="1">
      <alignment horizontal="right" vertical="bottom"/>
    </xf>
    <xf borderId="0" fillId="34" fontId="2" numFmtId="10" xfId="0" applyAlignment="1" applyFont="1" applyNumberFormat="1">
      <alignment horizontal="center" vertical="bottom"/>
    </xf>
    <xf borderId="11" fillId="0" fontId="2" numFmtId="0" xfId="0" applyAlignment="1" applyBorder="1" applyFont="1">
      <alignment horizontal="right" vertical="bottom"/>
    </xf>
    <xf borderId="12" fillId="0" fontId="2" numFmtId="10" xfId="0" applyAlignment="1" applyBorder="1" applyFont="1" applyNumberFormat="1">
      <alignment vertical="bottom"/>
    </xf>
    <xf borderId="12" fillId="0" fontId="2" numFmtId="10" xfId="0" applyAlignment="1" applyBorder="1" applyFont="1" applyNumberFormat="1">
      <alignment horizontal="right" vertical="bottom"/>
    </xf>
    <xf borderId="12" fillId="0" fontId="2" numFmtId="0" xfId="0" applyAlignment="1" applyBorder="1" applyFont="1">
      <alignment vertical="bottom"/>
    </xf>
    <xf borderId="13" fillId="0" fontId="2" numFmtId="10" xfId="0" applyAlignment="1" applyBorder="1" applyFont="1" applyNumberFormat="1">
      <alignment horizontal="right" vertical="bottom"/>
    </xf>
    <xf borderId="12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2" numFmtId="2" xfId="0" applyAlignment="1" applyFont="1" applyNumberFormat="1">
      <alignment horizontal="right" shrinkToFit="0" vertical="bottom" wrapText="1"/>
    </xf>
    <xf borderId="0" fillId="36" fontId="2" numFmtId="0" xfId="0" applyAlignment="1" applyFill="1" applyFont="1">
      <alignment vertical="bottom"/>
    </xf>
    <xf borderId="0" fillId="34" fontId="2" numFmtId="0" xfId="0" applyAlignment="1" applyFont="1">
      <alignment vertical="bottom"/>
    </xf>
    <xf borderId="0" fillId="37" fontId="2" numFmtId="0" xfId="0" applyAlignment="1" applyFill="1" applyFont="1">
      <alignment vertical="bottom"/>
    </xf>
    <xf borderId="0" fillId="38" fontId="2" numFmtId="0" xfId="0" applyAlignment="1" applyFill="1" applyFont="1">
      <alignment vertical="bottom"/>
    </xf>
    <xf borderId="0" fillId="39" fontId="2" numFmtId="0" xfId="0" applyAlignment="1" applyFill="1" applyFont="1">
      <alignment vertical="bottom"/>
    </xf>
    <xf borderId="0" fillId="40" fontId="2" numFmtId="0" xfId="0" applyAlignment="1" applyFill="1" applyFont="1">
      <alignment vertical="bottom"/>
    </xf>
    <xf borderId="0" fillId="41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>
      <c r="A2" s="3" t="s">
        <v>9</v>
      </c>
      <c r="B2" s="2" t="s">
        <v>10</v>
      </c>
      <c r="C2" s="2" t="s">
        <v>11</v>
      </c>
      <c r="D2" s="4">
        <v>106.0</v>
      </c>
      <c r="E2" s="4">
        <v>264.0</v>
      </c>
      <c r="F2" s="4">
        <v>328.0</v>
      </c>
      <c r="G2" s="4">
        <v>264.0</v>
      </c>
      <c r="H2" s="5">
        <f t="shared" ref="H2:H30" si="1">(D2/G2)*100</f>
        <v>40.15151515</v>
      </c>
      <c r="I2" s="6">
        <f t="shared" ref="I2:I32" si="2">G2/356</f>
        <v>0.7415730337</v>
      </c>
      <c r="J2" s="7"/>
    </row>
    <row r="3">
      <c r="A3" s="2" t="s">
        <v>12</v>
      </c>
      <c r="B3" s="2" t="s">
        <v>10</v>
      </c>
      <c r="C3" s="2" t="s">
        <v>13</v>
      </c>
      <c r="D3" s="4">
        <v>6.0</v>
      </c>
      <c r="E3" s="4">
        <v>264.0</v>
      </c>
      <c r="F3" s="4">
        <v>134.0</v>
      </c>
      <c r="G3" s="4">
        <v>88.0</v>
      </c>
      <c r="H3" s="5">
        <f t="shared" si="1"/>
        <v>6.818181818</v>
      </c>
      <c r="I3" s="6">
        <f t="shared" si="2"/>
        <v>0.2471910112</v>
      </c>
      <c r="J3" s="7"/>
    </row>
    <row r="4">
      <c r="A4" s="2" t="s">
        <v>14</v>
      </c>
      <c r="B4" s="2" t="s">
        <v>10</v>
      </c>
      <c r="C4" s="2" t="s">
        <v>15</v>
      </c>
      <c r="D4" s="4">
        <v>27.0</v>
      </c>
      <c r="E4" s="4">
        <v>264.0</v>
      </c>
      <c r="F4" s="4">
        <v>150.0</v>
      </c>
      <c r="G4" s="4">
        <v>115.0</v>
      </c>
      <c r="H4" s="5">
        <f t="shared" si="1"/>
        <v>23.47826087</v>
      </c>
      <c r="I4" s="6">
        <f t="shared" si="2"/>
        <v>0.3230337079</v>
      </c>
      <c r="J4" s="7"/>
    </row>
    <row r="5">
      <c r="A5" s="8" t="s">
        <v>16</v>
      </c>
      <c r="B5" s="2" t="s">
        <v>10</v>
      </c>
      <c r="C5" s="2" t="s">
        <v>17</v>
      </c>
      <c r="D5" s="4">
        <v>81.0</v>
      </c>
      <c r="E5" s="4">
        <v>264.0</v>
      </c>
      <c r="F5" s="4">
        <v>146.0</v>
      </c>
      <c r="G5" s="4">
        <v>118.0</v>
      </c>
      <c r="H5" s="5">
        <f t="shared" si="1"/>
        <v>68.6440678</v>
      </c>
      <c r="I5" s="6">
        <f t="shared" si="2"/>
        <v>0.3314606742</v>
      </c>
      <c r="J5" s="7"/>
    </row>
    <row r="6">
      <c r="A6" s="3" t="s">
        <v>18</v>
      </c>
      <c r="B6" s="2" t="s">
        <v>11</v>
      </c>
      <c r="C6" s="2" t="s">
        <v>10</v>
      </c>
      <c r="D6" s="4">
        <v>254.0</v>
      </c>
      <c r="E6" s="4">
        <v>328.0</v>
      </c>
      <c r="F6" s="4">
        <v>264.0</v>
      </c>
      <c r="G6" s="4">
        <v>264.0</v>
      </c>
      <c r="H6" s="5">
        <f t="shared" si="1"/>
        <v>96.21212121</v>
      </c>
      <c r="I6" s="6">
        <f t="shared" si="2"/>
        <v>0.7415730337</v>
      </c>
      <c r="J6" s="7"/>
    </row>
    <row r="7">
      <c r="A7" s="9" t="s">
        <v>19</v>
      </c>
      <c r="B7" s="2" t="s">
        <v>11</v>
      </c>
      <c r="C7" s="2" t="s">
        <v>13</v>
      </c>
      <c r="D7" s="4">
        <v>14.0</v>
      </c>
      <c r="E7" s="4">
        <v>328.0</v>
      </c>
      <c r="F7" s="4">
        <v>134.0</v>
      </c>
      <c r="G7" s="4">
        <v>117.0</v>
      </c>
      <c r="H7" s="5">
        <f t="shared" si="1"/>
        <v>11.96581197</v>
      </c>
      <c r="I7" s="6">
        <f t="shared" si="2"/>
        <v>0.3286516854</v>
      </c>
      <c r="J7" s="7"/>
    </row>
    <row r="8">
      <c r="A8" s="2" t="s">
        <v>20</v>
      </c>
      <c r="B8" s="2" t="s">
        <v>11</v>
      </c>
      <c r="C8" s="2" t="s">
        <v>21</v>
      </c>
      <c r="D8" s="4">
        <v>1.0</v>
      </c>
      <c r="E8" s="4">
        <v>328.0</v>
      </c>
      <c r="F8" s="4">
        <v>47.0</v>
      </c>
      <c r="G8" s="4">
        <v>38.0</v>
      </c>
      <c r="H8" s="5">
        <f t="shared" si="1"/>
        <v>2.631578947</v>
      </c>
      <c r="I8" s="6">
        <f t="shared" si="2"/>
        <v>0.106741573</v>
      </c>
      <c r="J8" s="7"/>
    </row>
    <row r="9">
      <c r="A9" s="10" t="s">
        <v>22</v>
      </c>
      <c r="B9" s="2" t="s">
        <v>11</v>
      </c>
      <c r="C9" s="2" t="s">
        <v>15</v>
      </c>
      <c r="D9" s="4">
        <v>22.0</v>
      </c>
      <c r="E9" s="4">
        <v>328.0</v>
      </c>
      <c r="F9" s="4">
        <v>150.0</v>
      </c>
      <c r="G9" s="4">
        <v>142.0</v>
      </c>
      <c r="H9" s="5">
        <f t="shared" si="1"/>
        <v>15.49295775</v>
      </c>
      <c r="I9" s="6">
        <f t="shared" si="2"/>
        <v>0.3988764045</v>
      </c>
      <c r="J9" s="7"/>
    </row>
    <row r="10">
      <c r="A10" s="2" t="s">
        <v>23</v>
      </c>
      <c r="B10" s="2" t="s">
        <v>11</v>
      </c>
      <c r="C10" s="2" t="s">
        <v>17</v>
      </c>
      <c r="D10" s="4">
        <v>71.0</v>
      </c>
      <c r="E10" s="4">
        <v>328.0</v>
      </c>
      <c r="F10" s="4">
        <v>146.0</v>
      </c>
      <c r="G10" s="4">
        <v>137.0</v>
      </c>
      <c r="H10" s="5">
        <f t="shared" si="1"/>
        <v>51.82481752</v>
      </c>
      <c r="I10" s="6">
        <f t="shared" si="2"/>
        <v>0.3848314607</v>
      </c>
      <c r="J10" s="7"/>
    </row>
    <row r="11">
      <c r="A11" s="2" t="s">
        <v>24</v>
      </c>
      <c r="B11" s="2" t="s">
        <v>13</v>
      </c>
      <c r="C11" s="2" t="s">
        <v>10</v>
      </c>
      <c r="D11" s="4">
        <v>4.0</v>
      </c>
      <c r="E11" s="4">
        <v>134.0</v>
      </c>
      <c r="F11" s="4">
        <v>264.0</v>
      </c>
      <c r="G11" s="4">
        <v>88.0</v>
      </c>
      <c r="H11" s="5">
        <f t="shared" si="1"/>
        <v>4.545454545</v>
      </c>
      <c r="I11" s="6">
        <f t="shared" si="2"/>
        <v>0.2471910112</v>
      </c>
      <c r="J11" s="7"/>
    </row>
    <row r="12">
      <c r="A12" s="9" t="s">
        <v>25</v>
      </c>
      <c r="B12" s="2" t="s">
        <v>13</v>
      </c>
      <c r="C12" s="2" t="s">
        <v>11</v>
      </c>
      <c r="D12" s="4">
        <v>66.0</v>
      </c>
      <c r="E12" s="4">
        <v>134.0</v>
      </c>
      <c r="F12" s="4">
        <v>328.0</v>
      </c>
      <c r="G12" s="4">
        <v>117.0</v>
      </c>
      <c r="H12" s="5">
        <f t="shared" si="1"/>
        <v>56.41025641</v>
      </c>
      <c r="I12" s="6">
        <f t="shared" si="2"/>
        <v>0.3286516854</v>
      </c>
      <c r="J12" s="7"/>
    </row>
    <row r="13">
      <c r="A13" s="11" t="s">
        <v>26</v>
      </c>
      <c r="B13" s="2" t="s">
        <v>13</v>
      </c>
      <c r="C13" s="2" t="s">
        <v>21</v>
      </c>
      <c r="D13" s="4">
        <v>25.0</v>
      </c>
      <c r="E13" s="4">
        <v>134.0</v>
      </c>
      <c r="F13" s="4">
        <v>47.0</v>
      </c>
      <c r="G13" s="4">
        <v>34.0</v>
      </c>
      <c r="H13" s="5">
        <f t="shared" si="1"/>
        <v>73.52941176</v>
      </c>
      <c r="I13" s="6">
        <f t="shared" si="2"/>
        <v>0.09550561798</v>
      </c>
      <c r="J13" s="7"/>
    </row>
    <row r="14">
      <c r="A14" s="12" t="s">
        <v>27</v>
      </c>
      <c r="B14" s="2" t="s">
        <v>13</v>
      </c>
      <c r="C14" s="2" t="s">
        <v>15</v>
      </c>
      <c r="D14" s="4">
        <v>55.0</v>
      </c>
      <c r="E14" s="4">
        <v>134.0</v>
      </c>
      <c r="F14" s="4">
        <v>150.0</v>
      </c>
      <c r="G14" s="4">
        <v>69.0</v>
      </c>
      <c r="H14" s="5">
        <f t="shared" si="1"/>
        <v>79.71014493</v>
      </c>
      <c r="I14" s="6">
        <f t="shared" si="2"/>
        <v>0.1938202247</v>
      </c>
      <c r="J14" s="7"/>
    </row>
    <row r="15">
      <c r="A15" s="2" t="s">
        <v>28</v>
      </c>
      <c r="B15" s="2" t="s">
        <v>13</v>
      </c>
      <c r="C15" s="2" t="s">
        <v>17</v>
      </c>
      <c r="D15" s="4">
        <v>6.0</v>
      </c>
      <c r="E15" s="4">
        <v>134.0</v>
      </c>
      <c r="F15" s="4">
        <v>146.0</v>
      </c>
      <c r="G15" s="4">
        <v>69.0</v>
      </c>
      <c r="H15" s="5">
        <f t="shared" si="1"/>
        <v>8.695652174</v>
      </c>
      <c r="I15" s="6">
        <f t="shared" si="2"/>
        <v>0.1938202247</v>
      </c>
      <c r="J15" s="7"/>
    </row>
    <row r="16">
      <c r="A16" s="2" t="s">
        <v>29</v>
      </c>
      <c r="B16" s="2" t="s">
        <v>21</v>
      </c>
      <c r="C16" s="2" t="s">
        <v>10</v>
      </c>
      <c r="D16" s="4">
        <v>1.0</v>
      </c>
      <c r="E16" s="4">
        <v>47.0</v>
      </c>
      <c r="F16" s="4">
        <v>264.0</v>
      </c>
      <c r="G16" s="4">
        <v>30.0</v>
      </c>
      <c r="H16" s="5">
        <f t="shared" si="1"/>
        <v>3.333333333</v>
      </c>
      <c r="I16" s="6">
        <f t="shared" si="2"/>
        <v>0.08426966292</v>
      </c>
      <c r="J16" s="7"/>
    </row>
    <row r="17">
      <c r="A17" s="2" t="s">
        <v>30</v>
      </c>
      <c r="B17" s="2" t="s">
        <v>21</v>
      </c>
      <c r="C17" s="2" t="s">
        <v>11</v>
      </c>
      <c r="D17" s="4">
        <v>13.0</v>
      </c>
      <c r="E17" s="4">
        <v>47.0</v>
      </c>
      <c r="F17" s="4">
        <v>328.0</v>
      </c>
      <c r="G17" s="4">
        <v>38.0</v>
      </c>
      <c r="H17" s="5">
        <f t="shared" si="1"/>
        <v>34.21052632</v>
      </c>
      <c r="I17" s="6">
        <f t="shared" si="2"/>
        <v>0.106741573</v>
      </c>
      <c r="J17" s="7"/>
    </row>
    <row r="18">
      <c r="A18" s="11" t="s">
        <v>31</v>
      </c>
      <c r="B18" s="2" t="s">
        <v>21</v>
      </c>
      <c r="C18" s="2" t="s">
        <v>13</v>
      </c>
      <c r="D18" s="4">
        <v>24.0</v>
      </c>
      <c r="E18" s="4">
        <v>47.0</v>
      </c>
      <c r="F18" s="4">
        <v>134.0</v>
      </c>
      <c r="G18" s="4">
        <v>34.0</v>
      </c>
      <c r="H18" s="5">
        <f t="shared" si="1"/>
        <v>70.58823529</v>
      </c>
      <c r="I18" s="6">
        <f t="shared" si="2"/>
        <v>0.09550561798</v>
      </c>
      <c r="J18" s="7"/>
    </row>
    <row r="19">
      <c r="A19" s="2" t="s">
        <v>32</v>
      </c>
      <c r="B19" s="2" t="s">
        <v>21</v>
      </c>
      <c r="C19" s="2" t="s">
        <v>15</v>
      </c>
      <c r="D19" s="4">
        <v>8.0</v>
      </c>
      <c r="E19" s="4">
        <v>47.0</v>
      </c>
      <c r="F19" s="4">
        <v>150.0</v>
      </c>
      <c r="G19" s="4">
        <v>25.0</v>
      </c>
      <c r="H19" s="5">
        <f t="shared" si="1"/>
        <v>32</v>
      </c>
      <c r="I19" s="6">
        <f t="shared" si="2"/>
        <v>0.0702247191</v>
      </c>
      <c r="J19" s="7"/>
    </row>
    <row r="20">
      <c r="A20" s="2" t="s">
        <v>33</v>
      </c>
      <c r="B20" s="2" t="s">
        <v>21</v>
      </c>
      <c r="C20" s="2" t="s">
        <v>17</v>
      </c>
      <c r="D20" s="4">
        <v>2.0</v>
      </c>
      <c r="E20" s="4">
        <v>47.0</v>
      </c>
      <c r="F20" s="4">
        <v>146.0</v>
      </c>
      <c r="G20" s="4">
        <v>28.0</v>
      </c>
      <c r="H20" s="5">
        <f t="shared" si="1"/>
        <v>7.142857143</v>
      </c>
      <c r="I20" s="6">
        <f t="shared" si="2"/>
        <v>0.07865168539</v>
      </c>
      <c r="J20" s="7"/>
    </row>
    <row r="21">
      <c r="A21" s="2" t="s">
        <v>34</v>
      </c>
      <c r="B21" s="2" t="s">
        <v>15</v>
      </c>
      <c r="C21" s="2" t="s">
        <v>10</v>
      </c>
      <c r="D21" s="4">
        <v>17.0</v>
      </c>
      <c r="E21" s="4">
        <v>150.0</v>
      </c>
      <c r="F21" s="4">
        <v>264.0</v>
      </c>
      <c r="G21" s="4">
        <v>115.0</v>
      </c>
      <c r="H21" s="5">
        <f t="shared" si="1"/>
        <v>14.7826087</v>
      </c>
      <c r="I21" s="6">
        <f t="shared" si="2"/>
        <v>0.3230337079</v>
      </c>
      <c r="J21" s="7"/>
    </row>
    <row r="22">
      <c r="A22" s="10" t="s">
        <v>35</v>
      </c>
      <c r="B22" s="2" t="s">
        <v>15</v>
      </c>
      <c r="C22" s="2" t="s">
        <v>11</v>
      </c>
      <c r="D22" s="4">
        <v>114.0</v>
      </c>
      <c r="E22" s="4">
        <v>150.0</v>
      </c>
      <c r="F22" s="4">
        <v>328.0</v>
      </c>
      <c r="G22" s="4">
        <v>142.0</v>
      </c>
      <c r="H22" s="5">
        <f t="shared" si="1"/>
        <v>80.28169014</v>
      </c>
      <c r="I22" s="6">
        <f t="shared" si="2"/>
        <v>0.3988764045</v>
      </c>
      <c r="J22" s="7"/>
    </row>
    <row r="23">
      <c r="A23" s="12" t="s">
        <v>36</v>
      </c>
      <c r="B23" s="2" t="s">
        <v>15</v>
      </c>
      <c r="C23" s="2" t="s">
        <v>13</v>
      </c>
      <c r="D23" s="4">
        <v>19.0</v>
      </c>
      <c r="E23" s="4">
        <v>150.0</v>
      </c>
      <c r="F23" s="4">
        <v>134.0</v>
      </c>
      <c r="G23" s="4">
        <v>69.0</v>
      </c>
      <c r="H23" s="5">
        <f t="shared" si="1"/>
        <v>27.53623188</v>
      </c>
      <c r="I23" s="6">
        <f t="shared" si="2"/>
        <v>0.1938202247</v>
      </c>
      <c r="J23" s="7"/>
    </row>
    <row r="24">
      <c r="A24" s="2" t="s">
        <v>37</v>
      </c>
      <c r="B24" s="2" t="s">
        <v>15</v>
      </c>
      <c r="C24" s="2" t="s">
        <v>21</v>
      </c>
      <c r="D24" s="4">
        <v>11.0</v>
      </c>
      <c r="E24" s="4">
        <v>150.0</v>
      </c>
      <c r="F24" s="4">
        <v>47.0</v>
      </c>
      <c r="G24" s="4">
        <v>25.0</v>
      </c>
      <c r="H24" s="5">
        <f t="shared" si="1"/>
        <v>44</v>
      </c>
      <c r="I24" s="6">
        <f t="shared" si="2"/>
        <v>0.0702247191</v>
      </c>
      <c r="J24" s="7"/>
    </row>
    <row r="25">
      <c r="A25" s="2" t="s">
        <v>38</v>
      </c>
      <c r="B25" s="2" t="s">
        <v>15</v>
      </c>
      <c r="C25" s="2" t="s">
        <v>17</v>
      </c>
      <c r="D25" s="4">
        <v>18.0</v>
      </c>
      <c r="E25" s="4">
        <v>150.0</v>
      </c>
      <c r="F25" s="4">
        <v>146.0</v>
      </c>
      <c r="G25" s="4">
        <v>82.0</v>
      </c>
      <c r="H25" s="5">
        <f t="shared" si="1"/>
        <v>21.95121951</v>
      </c>
      <c r="I25" s="6">
        <f t="shared" si="2"/>
        <v>0.2303370787</v>
      </c>
      <c r="J25" s="7"/>
    </row>
    <row r="26">
      <c r="A26" s="8" t="s">
        <v>39</v>
      </c>
      <c r="B26" s="2" t="s">
        <v>17</v>
      </c>
      <c r="C26" s="2" t="s">
        <v>10</v>
      </c>
      <c r="D26" s="4">
        <v>15.0</v>
      </c>
      <c r="E26" s="4">
        <v>146.0</v>
      </c>
      <c r="F26" s="4">
        <v>264.0</v>
      </c>
      <c r="G26" s="4">
        <v>118.0</v>
      </c>
      <c r="H26" s="5">
        <f t="shared" si="1"/>
        <v>12.71186441</v>
      </c>
      <c r="I26" s="6">
        <f t="shared" si="2"/>
        <v>0.3314606742</v>
      </c>
      <c r="J26" s="7"/>
    </row>
    <row r="27">
      <c r="A27" s="2" t="s">
        <v>40</v>
      </c>
      <c r="B27" s="2" t="s">
        <v>17</v>
      </c>
      <c r="C27" s="2" t="s">
        <v>11</v>
      </c>
      <c r="D27" s="4">
        <v>59.0</v>
      </c>
      <c r="E27" s="4">
        <v>146.0</v>
      </c>
      <c r="F27" s="4">
        <v>328.0</v>
      </c>
      <c r="G27" s="4">
        <v>137.0</v>
      </c>
      <c r="H27" s="5">
        <f t="shared" si="1"/>
        <v>43.06569343</v>
      </c>
      <c r="I27" s="6">
        <f t="shared" si="2"/>
        <v>0.3848314607</v>
      </c>
      <c r="J27" s="7"/>
    </row>
    <row r="28">
      <c r="A28" s="2" t="s">
        <v>41</v>
      </c>
      <c r="B28" s="2" t="s">
        <v>17</v>
      </c>
      <c r="C28" s="2" t="s">
        <v>13</v>
      </c>
      <c r="D28" s="4">
        <v>5.0</v>
      </c>
      <c r="E28" s="4">
        <v>146.0</v>
      </c>
      <c r="F28" s="4">
        <v>134.0</v>
      </c>
      <c r="G28" s="4">
        <v>69.0</v>
      </c>
      <c r="H28" s="5">
        <f t="shared" si="1"/>
        <v>7.246376812</v>
      </c>
      <c r="I28" s="6">
        <f t="shared" si="2"/>
        <v>0.1938202247</v>
      </c>
      <c r="J28" s="7"/>
    </row>
    <row r="29">
      <c r="A29" s="2" t="s">
        <v>42</v>
      </c>
      <c r="B29" s="2" t="s">
        <v>17</v>
      </c>
      <c r="C29" s="2" t="s">
        <v>21</v>
      </c>
      <c r="D29" s="4">
        <v>1.0</v>
      </c>
      <c r="E29" s="4">
        <v>146.0</v>
      </c>
      <c r="F29" s="4">
        <v>47.0</v>
      </c>
      <c r="G29" s="4">
        <v>28.0</v>
      </c>
      <c r="H29" s="5">
        <f t="shared" si="1"/>
        <v>3.571428571</v>
      </c>
      <c r="I29" s="6">
        <f t="shared" si="2"/>
        <v>0.07865168539</v>
      </c>
      <c r="J29" s="7"/>
    </row>
    <row r="30">
      <c r="A30" s="2" t="s">
        <v>43</v>
      </c>
      <c r="B30" s="2" t="s">
        <v>17</v>
      </c>
      <c r="C30" s="2" t="s">
        <v>15</v>
      </c>
      <c r="D30" s="4">
        <v>11.0</v>
      </c>
      <c r="E30" s="4">
        <v>146.0</v>
      </c>
      <c r="F30" s="4">
        <v>150.0</v>
      </c>
      <c r="G30" s="4">
        <v>82.0</v>
      </c>
      <c r="H30" s="5">
        <f t="shared" si="1"/>
        <v>13.41463415</v>
      </c>
      <c r="I30" s="6">
        <f t="shared" si="2"/>
        <v>0.2303370787</v>
      </c>
      <c r="J30" s="7"/>
    </row>
    <row r="31">
      <c r="A31" s="2"/>
      <c r="B31" s="2"/>
      <c r="C31" s="2"/>
      <c r="D31" s="4">
        <f>AVERAGE(D2:D30)</f>
        <v>36.4137931</v>
      </c>
      <c r="E31" s="2"/>
      <c r="F31" s="2"/>
      <c r="G31" s="2"/>
      <c r="H31" s="4">
        <f>_xlfn.PERCENTILE.INC(H2:H30,0.75)</f>
        <v>51.82481752</v>
      </c>
      <c r="I31" s="4">
        <f t="shared" si="2"/>
        <v>0</v>
      </c>
      <c r="J31" s="2"/>
    </row>
    <row r="32">
      <c r="A32" s="2"/>
      <c r="B32" s="2"/>
      <c r="C32" s="2"/>
      <c r="D32" s="4">
        <f>MEDIAN(D2:D30)</f>
        <v>17</v>
      </c>
      <c r="E32" s="2"/>
      <c r="F32" s="2"/>
      <c r="G32" s="2"/>
      <c r="H32" s="2"/>
      <c r="I32" s="4">
        <f t="shared" si="2"/>
        <v>0</v>
      </c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13" t="s">
        <v>44</v>
      </c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45</v>
      </c>
      <c r="B1" s="1" t="s">
        <v>46</v>
      </c>
      <c r="C1" s="1" t="s">
        <v>4</v>
      </c>
      <c r="D1" s="1" t="s">
        <v>5</v>
      </c>
      <c r="E1" s="1" t="s">
        <v>47</v>
      </c>
      <c r="F1" s="14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>
      <c r="A2" s="2" t="s">
        <v>53</v>
      </c>
      <c r="B2" s="4">
        <v>97.0</v>
      </c>
      <c r="C2" s="4">
        <v>328.0</v>
      </c>
      <c r="D2" s="4">
        <v>264.0</v>
      </c>
      <c r="E2" s="4">
        <v>328.0</v>
      </c>
      <c r="F2" s="4">
        <v>264.0</v>
      </c>
      <c r="G2" s="5">
        <f t="shared" ref="G2:G96" si="1">(B2/F2)*100</f>
        <v>36.74242424</v>
      </c>
      <c r="H2" s="6">
        <f t="shared" ref="H2:H97" si="2">F2/356</f>
        <v>0.7415730337</v>
      </c>
      <c r="I2" s="4">
        <v>168.0</v>
      </c>
      <c r="J2" s="6">
        <f t="shared" ref="J2:J96" si="3">I2/$I$97</f>
        <v>0.1514878269</v>
      </c>
    </row>
    <row r="3">
      <c r="A3" s="2" t="s">
        <v>54</v>
      </c>
      <c r="B3" s="4">
        <v>61.0</v>
      </c>
      <c r="C3" s="4">
        <v>264.0</v>
      </c>
      <c r="D3" s="4">
        <v>328.0</v>
      </c>
      <c r="E3" s="4">
        <v>264.0</v>
      </c>
      <c r="F3" s="4">
        <v>264.0</v>
      </c>
      <c r="G3" s="5">
        <f t="shared" si="1"/>
        <v>23.10606061</v>
      </c>
      <c r="H3" s="6">
        <f t="shared" si="2"/>
        <v>0.7415730337</v>
      </c>
      <c r="I3" s="4">
        <v>114.0</v>
      </c>
      <c r="J3" s="6">
        <f t="shared" si="3"/>
        <v>0.1027953111</v>
      </c>
    </row>
    <row r="4">
      <c r="A4" s="10" t="s">
        <v>55</v>
      </c>
      <c r="B4" s="4">
        <v>76.0</v>
      </c>
      <c r="C4" s="4">
        <v>150.0</v>
      </c>
      <c r="D4" s="4">
        <v>328.0</v>
      </c>
      <c r="E4" s="4">
        <v>264.0</v>
      </c>
      <c r="F4" s="4">
        <v>115.0</v>
      </c>
      <c r="G4" s="5">
        <f t="shared" si="1"/>
        <v>66.08695652</v>
      </c>
      <c r="H4" s="6">
        <f t="shared" si="2"/>
        <v>0.3230337079</v>
      </c>
      <c r="I4" s="4">
        <v>85.0</v>
      </c>
      <c r="J4" s="6">
        <f t="shared" si="3"/>
        <v>0.07664562669</v>
      </c>
    </row>
    <row r="5">
      <c r="A5" s="11" t="s">
        <v>56</v>
      </c>
      <c r="B5" s="4">
        <v>74.0</v>
      </c>
      <c r="C5" s="4">
        <v>328.0</v>
      </c>
      <c r="D5" s="4">
        <v>264.0</v>
      </c>
      <c r="E5" s="4">
        <v>146.0</v>
      </c>
      <c r="F5" s="4">
        <v>118.0</v>
      </c>
      <c r="G5" s="5">
        <f t="shared" si="1"/>
        <v>62.71186441</v>
      </c>
      <c r="H5" s="6">
        <f t="shared" si="2"/>
        <v>0.3314606742</v>
      </c>
      <c r="I5" s="4">
        <v>83.0</v>
      </c>
      <c r="J5" s="6">
        <f t="shared" si="3"/>
        <v>0.07484220018</v>
      </c>
    </row>
    <row r="6">
      <c r="A6" s="10" t="s">
        <v>57</v>
      </c>
      <c r="B6" s="4">
        <v>50.0</v>
      </c>
      <c r="C6" s="4">
        <v>134.0</v>
      </c>
      <c r="D6" s="4">
        <v>328.0</v>
      </c>
      <c r="E6" s="4">
        <v>264.0</v>
      </c>
      <c r="F6" s="4">
        <v>88.0</v>
      </c>
      <c r="G6" s="5">
        <f t="shared" si="1"/>
        <v>56.81818182</v>
      </c>
      <c r="H6" s="6">
        <f t="shared" si="2"/>
        <v>0.2471910112</v>
      </c>
      <c r="I6" s="4">
        <v>51.0</v>
      </c>
      <c r="J6" s="6">
        <f t="shared" si="3"/>
        <v>0.04598737601</v>
      </c>
    </row>
    <row r="7">
      <c r="A7" s="15" t="s">
        <v>58</v>
      </c>
      <c r="B7" s="4">
        <v>40.0</v>
      </c>
      <c r="C7" s="4">
        <v>134.0</v>
      </c>
      <c r="D7" s="4">
        <v>150.0</v>
      </c>
      <c r="E7" s="4">
        <v>328.0</v>
      </c>
      <c r="F7" s="4">
        <v>65.0</v>
      </c>
      <c r="G7" s="5">
        <f t="shared" si="1"/>
        <v>61.53846154</v>
      </c>
      <c r="H7" s="6">
        <f t="shared" si="2"/>
        <v>0.1825842697</v>
      </c>
      <c r="I7" s="4">
        <v>42.0</v>
      </c>
      <c r="J7" s="6">
        <f t="shared" si="3"/>
        <v>0.03787195672</v>
      </c>
    </row>
    <row r="8">
      <c r="A8" s="2" t="s">
        <v>59</v>
      </c>
      <c r="B8" s="4">
        <v>34.0</v>
      </c>
      <c r="C8" s="4">
        <v>264.0</v>
      </c>
      <c r="D8" s="4">
        <v>146.0</v>
      </c>
      <c r="E8" s="4">
        <v>328.0</v>
      </c>
      <c r="F8" s="4">
        <v>118.0</v>
      </c>
      <c r="G8" s="5">
        <f t="shared" si="1"/>
        <v>28.81355932</v>
      </c>
      <c r="H8" s="6">
        <f t="shared" si="2"/>
        <v>0.3314606742</v>
      </c>
      <c r="I8" s="4">
        <v>34.0</v>
      </c>
      <c r="J8" s="6">
        <f t="shared" si="3"/>
        <v>0.03065825068</v>
      </c>
    </row>
    <row r="9">
      <c r="A9" s="2" t="s">
        <v>60</v>
      </c>
      <c r="B9" s="4">
        <v>30.0</v>
      </c>
      <c r="C9" s="4">
        <v>264.0</v>
      </c>
      <c r="D9" s="4">
        <v>328.0</v>
      </c>
      <c r="E9" s="4">
        <v>146.0</v>
      </c>
      <c r="F9" s="4">
        <v>118.0</v>
      </c>
      <c r="G9" s="5">
        <f t="shared" si="1"/>
        <v>25.42372881</v>
      </c>
      <c r="H9" s="6">
        <f t="shared" si="2"/>
        <v>0.3314606742</v>
      </c>
      <c r="I9" s="4">
        <v>31.0</v>
      </c>
      <c r="J9" s="6">
        <f t="shared" si="3"/>
        <v>0.02795311091</v>
      </c>
    </row>
    <row r="10">
      <c r="A10" s="2" t="s">
        <v>61</v>
      </c>
      <c r="B10" s="4">
        <v>29.0</v>
      </c>
      <c r="C10" s="4">
        <v>328.0</v>
      </c>
      <c r="D10" s="4">
        <v>146.0</v>
      </c>
      <c r="E10" s="4">
        <v>328.0</v>
      </c>
      <c r="F10" s="4">
        <v>137.0</v>
      </c>
      <c r="G10" s="5">
        <f t="shared" si="1"/>
        <v>21.16788321</v>
      </c>
      <c r="H10" s="6">
        <f t="shared" si="2"/>
        <v>0.3848314607</v>
      </c>
      <c r="I10" s="4">
        <v>31.0</v>
      </c>
      <c r="J10" s="6">
        <f t="shared" si="3"/>
        <v>0.02795311091</v>
      </c>
    </row>
    <row r="11">
      <c r="A11" s="2" t="s">
        <v>62</v>
      </c>
      <c r="B11" s="4">
        <v>23.0</v>
      </c>
      <c r="C11" s="4">
        <v>328.0</v>
      </c>
      <c r="D11" s="4">
        <v>264.0</v>
      </c>
      <c r="E11" s="4">
        <v>150.0</v>
      </c>
      <c r="F11" s="4">
        <v>115.0</v>
      </c>
      <c r="G11" s="5">
        <f t="shared" si="1"/>
        <v>20</v>
      </c>
      <c r="H11" s="6">
        <f t="shared" si="2"/>
        <v>0.3230337079</v>
      </c>
      <c r="I11" s="4">
        <v>28.0</v>
      </c>
      <c r="J11" s="6">
        <f t="shared" si="3"/>
        <v>0.02524797115</v>
      </c>
    </row>
    <row r="12">
      <c r="A12" s="2" t="s">
        <v>63</v>
      </c>
      <c r="B12" s="4">
        <v>23.0</v>
      </c>
      <c r="C12" s="4">
        <v>146.0</v>
      </c>
      <c r="D12" s="4">
        <v>328.0</v>
      </c>
      <c r="E12" s="4">
        <v>264.0</v>
      </c>
      <c r="F12" s="4">
        <v>118.0</v>
      </c>
      <c r="G12" s="5">
        <f t="shared" si="1"/>
        <v>19.49152542</v>
      </c>
      <c r="H12" s="6">
        <f t="shared" si="2"/>
        <v>0.3314606742</v>
      </c>
      <c r="I12" s="4">
        <v>24.0</v>
      </c>
      <c r="J12" s="6">
        <f t="shared" si="3"/>
        <v>0.02164111812</v>
      </c>
    </row>
    <row r="13">
      <c r="A13" s="2" t="s">
        <v>64</v>
      </c>
      <c r="B13" s="4">
        <v>15.0</v>
      </c>
      <c r="C13" s="4">
        <v>134.0</v>
      </c>
      <c r="D13" s="4">
        <v>47.0</v>
      </c>
      <c r="E13" s="4">
        <v>134.0</v>
      </c>
      <c r="F13" s="4">
        <v>34.0</v>
      </c>
      <c r="G13" s="5">
        <f t="shared" si="1"/>
        <v>44.11764706</v>
      </c>
      <c r="H13" s="6">
        <f t="shared" si="2"/>
        <v>0.09550561798</v>
      </c>
      <c r="I13" s="4">
        <v>23.0</v>
      </c>
      <c r="J13" s="6">
        <f t="shared" si="3"/>
        <v>0.02073940487</v>
      </c>
    </row>
    <row r="14">
      <c r="A14" s="2" t="s">
        <v>65</v>
      </c>
      <c r="B14" s="4">
        <v>16.0</v>
      </c>
      <c r="C14" s="4">
        <v>264.0</v>
      </c>
      <c r="D14" s="4">
        <v>150.0</v>
      </c>
      <c r="E14" s="4">
        <v>328.0</v>
      </c>
      <c r="F14" s="4">
        <v>115.0</v>
      </c>
      <c r="G14" s="5">
        <f t="shared" si="1"/>
        <v>13.91304348</v>
      </c>
      <c r="H14" s="6">
        <f t="shared" si="2"/>
        <v>0.3230337079</v>
      </c>
      <c r="I14" s="4">
        <v>22.0</v>
      </c>
      <c r="J14" s="6">
        <f t="shared" si="3"/>
        <v>0.01983769161</v>
      </c>
    </row>
    <row r="15">
      <c r="A15" s="2" t="s">
        <v>66</v>
      </c>
      <c r="B15" s="4">
        <v>18.0</v>
      </c>
      <c r="C15" s="4">
        <v>146.0</v>
      </c>
      <c r="D15" s="4">
        <v>328.0</v>
      </c>
      <c r="E15" s="4">
        <v>146.0</v>
      </c>
      <c r="F15" s="4">
        <v>137.0</v>
      </c>
      <c r="G15" s="5">
        <f t="shared" si="1"/>
        <v>13.13868613</v>
      </c>
      <c r="H15" s="6">
        <f t="shared" si="2"/>
        <v>0.3848314607</v>
      </c>
      <c r="I15" s="4">
        <v>21.0</v>
      </c>
      <c r="J15" s="6">
        <f t="shared" si="3"/>
        <v>0.01893597836</v>
      </c>
    </row>
    <row r="16">
      <c r="A16" s="2" t="s">
        <v>67</v>
      </c>
      <c r="B16" s="4">
        <v>9.0</v>
      </c>
      <c r="C16" s="4">
        <v>47.0</v>
      </c>
      <c r="D16" s="4">
        <v>134.0</v>
      </c>
      <c r="E16" s="4">
        <v>47.0</v>
      </c>
      <c r="F16" s="4">
        <v>34.0</v>
      </c>
      <c r="G16" s="5">
        <f t="shared" si="1"/>
        <v>26.47058824</v>
      </c>
      <c r="H16" s="6">
        <f t="shared" si="2"/>
        <v>0.09550561798</v>
      </c>
      <c r="I16" s="4">
        <v>17.0</v>
      </c>
      <c r="J16" s="6">
        <f t="shared" si="3"/>
        <v>0.01532912534</v>
      </c>
    </row>
    <row r="17">
      <c r="A17" s="2" t="s">
        <v>68</v>
      </c>
      <c r="B17" s="4">
        <v>17.0</v>
      </c>
      <c r="C17" s="4">
        <v>150.0</v>
      </c>
      <c r="D17" s="4">
        <v>328.0</v>
      </c>
      <c r="E17" s="4">
        <v>146.0</v>
      </c>
      <c r="F17" s="4">
        <v>79.0</v>
      </c>
      <c r="G17" s="5">
        <f t="shared" si="1"/>
        <v>21.51898734</v>
      </c>
      <c r="H17" s="6">
        <f t="shared" si="2"/>
        <v>0.2219101124</v>
      </c>
      <c r="I17" s="4">
        <v>17.0</v>
      </c>
      <c r="J17" s="6">
        <f t="shared" si="3"/>
        <v>0.01532912534</v>
      </c>
    </row>
    <row r="18">
      <c r="A18" s="2" t="s">
        <v>69</v>
      </c>
      <c r="B18" s="4">
        <v>12.0</v>
      </c>
      <c r="C18" s="4">
        <v>150.0</v>
      </c>
      <c r="D18" s="4">
        <v>134.0</v>
      </c>
      <c r="E18" s="4">
        <v>150.0</v>
      </c>
      <c r="F18" s="4">
        <v>69.0</v>
      </c>
      <c r="G18" s="5">
        <f t="shared" si="1"/>
        <v>17.39130435</v>
      </c>
      <c r="H18" s="6">
        <f t="shared" si="2"/>
        <v>0.1938202247</v>
      </c>
      <c r="I18" s="4">
        <v>14.0</v>
      </c>
      <c r="J18" s="6">
        <f t="shared" si="3"/>
        <v>0.01262398557</v>
      </c>
    </row>
    <row r="19">
      <c r="A19" s="2" t="s">
        <v>70</v>
      </c>
      <c r="B19" s="4">
        <v>11.0</v>
      </c>
      <c r="C19" s="4">
        <v>134.0</v>
      </c>
      <c r="D19" s="4">
        <v>150.0</v>
      </c>
      <c r="E19" s="4">
        <v>134.0</v>
      </c>
      <c r="F19" s="4">
        <v>69.0</v>
      </c>
      <c r="G19" s="5">
        <f t="shared" si="1"/>
        <v>15.94202899</v>
      </c>
      <c r="H19" s="6">
        <f t="shared" si="2"/>
        <v>0.1938202247</v>
      </c>
      <c r="I19" s="4">
        <v>13.0</v>
      </c>
      <c r="J19" s="6">
        <f t="shared" si="3"/>
        <v>0.01172227232</v>
      </c>
    </row>
    <row r="20">
      <c r="A20" s="2" t="s">
        <v>71</v>
      </c>
      <c r="B20" s="4">
        <v>12.0</v>
      </c>
      <c r="C20" s="4">
        <v>150.0</v>
      </c>
      <c r="D20" s="4">
        <v>328.0</v>
      </c>
      <c r="E20" s="4">
        <v>150.0</v>
      </c>
      <c r="F20" s="4">
        <v>142.0</v>
      </c>
      <c r="G20" s="5">
        <f t="shared" si="1"/>
        <v>8.450704225</v>
      </c>
      <c r="H20" s="6">
        <f t="shared" si="2"/>
        <v>0.3988764045</v>
      </c>
      <c r="I20" s="4">
        <v>13.0</v>
      </c>
      <c r="J20" s="6">
        <f t="shared" si="3"/>
        <v>0.01172227232</v>
      </c>
    </row>
    <row r="21">
      <c r="A21" s="2" t="s">
        <v>72</v>
      </c>
      <c r="B21" s="4">
        <v>11.0</v>
      </c>
      <c r="C21" s="4">
        <v>328.0</v>
      </c>
      <c r="D21" s="4">
        <v>146.0</v>
      </c>
      <c r="E21" s="4">
        <v>264.0</v>
      </c>
      <c r="F21" s="4">
        <v>118.0</v>
      </c>
      <c r="G21" s="5">
        <f t="shared" si="1"/>
        <v>9.322033898</v>
      </c>
      <c r="H21" s="6">
        <f t="shared" si="2"/>
        <v>0.3314606742</v>
      </c>
      <c r="I21" s="4">
        <v>11.0</v>
      </c>
      <c r="J21" s="6">
        <f t="shared" si="3"/>
        <v>0.009918845807</v>
      </c>
    </row>
    <row r="22">
      <c r="A22" s="2" t="s">
        <v>73</v>
      </c>
      <c r="B22" s="4">
        <v>11.0</v>
      </c>
      <c r="C22" s="4">
        <v>47.0</v>
      </c>
      <c r="D22" s="4">
        <v>134.0</v>
      </c>
      <c r="E22" s="4">
        <v>328.0</v>
      </c>
      <c r="F22" s="4">
        <v>28.0</v>
      </c>
      <c r="G22" s="5">
        <f t="shared" si="1"/>
        <v>39.28571429</v>
      </c>
      <c r="H22" s="6">
        <f t="shared" si="2"/>
        <v>0.07865168539</v>
      </c>
      <c r="I22" s="4">
        <v>11.0</v>
      </c>
      <c r="J22" s="6">
        <f t="shared" si="3"/>
        <v>0.009918845807</v>
      </c>
    </row>
    <row r="23">
      <c r="A23" s="2" t="s">
        <v>74</v>
      </c>
      <c r="B23" s="4">
        <v>10.0</v>
      </c>
      <c r="C23" s="4">
        <v>150.0</v>
      </c>
      <c r="D23" s="4">
        <v>264.0</v>
      </c>
      <c r="E23" s="4">
        <v>328.0</v>
      </c>
      <c r="F23" s="4">
        <v>115.0</v>
      </c>
      <c r="G23" s="5">
        <f t="shared" si="1"/>
        <v>8.695652174</v>
      </c>
      <c r="H23" s="6">
        <f t="shared" si="2"/>
        <v>0.3230337079</v>
      </c>
      <c r="I23" s="4">
        <v>11.0</v>
      </c>
      <c r="J23" s="6">
        <f t="shared" si="3"/>
        <v>0.009918845807</v>
      </c>
    </row>
    <row r="24">
      <c r="A24" s="2" t="s">
        <v>75</v>
      </c>
      <c r="B24" s="4">
        <v>9.0</v>
      </c>
      <c r="C24" s="4">
        <v>328.0</v>
      </c>
      <c r="D24" s="4">
        <v>150.0</v>
      </c>
      <c r="E24" s="4">
        <v>264.0</v>
      </c>
      <c r="F24" s="4">
        <v>115.0</v>
      </c>
      <c r="G24" s="5">
        <f t="shared" si="1"/>
        <v>7.826086957</v>
      </c>
      <c r="H24" s="6">
        <f t="shared" si="2"/>
        <v>0.3230337079</v>
      </c>
      <c r="I24" s="4">
        <v>10.0</v>
      </c>
      <c r="J24" s="6">
        <f t="shared" si="3"/>
        <v>0.009017132552</v>
      </c>
    </row>
    <row r="25">
      <c r="A25" s="2" t="s">
        <v>76</v>
      </c>
      <c r="B25" s="4">
        <v>9.0</v>
      </c>
      <c r="C25" s="4">
        <v>47.0</v>
      </c>
      <c r="D25" s="4">
        <v>134.0</v>
      </c>
      <c r="E25" s="4">
        <v>150.0</v>
      </c>
      <c r="F25" s="4">
        <v>17.0</v>
      </c>
      <c r="G25" s="5">
        <f t="shared" si="1"/>
        <v>52.94117647</v>
      </c>
      <c r="H25" s="6">
        <f t="shared" si="2"/>
        <v>0.04775280899</v>
      </c>
      <c r="I25" s="4">
        <v>10.0</v>
      </c>
      <c r="J25" s="6">
        <f t="shared" si="3"/>
        <v>0.009017132552</v>
      </c>
    </row>
    <row r="26">
      <c r="A26" s="2" t="s">
        <v>77</v>
      </c>
      <c r="B26" s="4">
        <v>4.0</v>
      </c>
      <c r="C26" s="4">
        <v>150.0</v>
      </c>
      <c r="D26" s="4">
        <v>264.0</v>
      </c>
      <c r="E26" s="4">
        <v>150.0</v>
      </c>
      <c r="F26" s="4">
        <v>115.0</v>
      </c>
      <c r="G26" s="5">
        <f t="shared" si="1"/>
        <v>3.47826087</v>
      </c>
      <c r="H26" s="6">
        <f t="shared" si="2"/>
        <v>0.3230337079</v>
      </c>
      <c r="I26" s="4">
        <v>10.0</v>
      </c>
      <c r="J26" s="6">
        <f t="shared" si="3"/>
        <v>0.009017132552</v>
      </c>
    </row>
    <row r="27">
      <c r="A27" s="2" t="s">
        <v>78</v>
      </c>
      <c r="B27" s="4">
        <v>4.0</v>
      </c>
      <c r="C27" s="4">
        <v>264.0</v>
      </c>
      <c r="D27" s="4">
        <v>150.0</v>
      </c>
      <c r="E27" s="4">
        <v>264.0</v>
      </c>
      <c r="F27" s="4">
        <v>115.0</v>
      </c>
      <c r="G27" s="5">
        <f t="shared" si="1"/>
        <v>3.47826087</v>
      </c>
      <c r="H27" s="6">
        <f t="shared" si="2"/>
        <v>0.3230337079</v>
      </c>
      <c r="I27" s="4">
        <v>9.0</v>
      </c>
      <c r="J27" s="6">
        <f t="shared" si="3"/>
        <v>0.008115419297</v>
      </c>
    </row>
    <row r="28">
      <c r="A28" s="2" t="s">
        <v>79</v>
      </c>
      <c r="B28" s="4">
        <v>9.0</v>
      </c>
      <c r="C28" s="4">
        <v>47.0</v>
      </c>
      <c r="D28" s="4">
        <v>328.0</v>
      </c>
      <c r="E28" s="4">
        <v>264.0</v>
      </c>
      <c r="F28" s="4">
        <v>30.0</v>
      </c>
      <c r="G28" s="5">
        <f t="shared" si="1"/>
        <v>30</v>
      </c>
      <c r="H28" s="6">
        <f t="shared" si="2"/>
        <v>0.08426966292</v>
      </c>
      <c r="I28" s="4">
        <v>9.0</v>
      </c>
      <c r="J28" s="6">
        <f t="shared" si="3"/>
        <v>0.008115419297</v>
      </c>
    </row>
    <row r="29">
      <c r="A29" s="2" t="s">
        <v>80</v>
      </c>
      <c r="B29" s="4">
        <v>9.0</v>
      </c>
      <c r="C29" s="4">
        <v>150.0</v>
      </c>
      <c r="D29" s="4">
        <v>134.0</v>
      </c>
      <c r="E29" s="4">
        <v>328.0</v>
      </c>
      <c r="F29" s="4">
        <v>65.0</v>
      </c>
      <c r="G29" s="5">
        <f t="shared" si="1"/>
        <v>13.84615385</v>
      </c>
      <c r="H29" s="6">
        <f t="shared" si="2"/>
        <v>0.1825842697</v>
      </c>
      <c r="I29" s="4">
        <v>9.0</v>
      </c>
      <c r="J29" s="6">
        <f t="shared" si="3"/>
        <v>0.008115419297</v>
      </c>
    </row>
    <row r="30">
      <c r="A30" s="2" t="s">
        <v>81</v>
      </c>
      <c r="B30" s="4">
        <v>8.0</v>
      </c>
      <c r="C30" s="4">
        <v>146.0</v>
      </c>
      <c r="D30" s="4">
        <v>264.0</v>
      </c>
      <c r="E30" s="4">
        <v>146.0</v>
      </c>
      <c r="F30" s="4">
        <v>118.0</v>
      </c>
      <c r="G30" s="5">
        <f t="shared" si="1"/>
        <v>6.779661017</v>
      </c>
      <c r="H30" s="6">
        <f t="shared" si="2"/>
        <v>0.3314606742</v>
      </c>
      <c r="I30" s="4">
        <v>8.0</v>
      </c>
      <c r="J30" s="6">
        <f t="shared" si="3"/>
        <v>0.007213706041</v>
      </c>
    </row>
    <row r="31">
      <c r="A31" s="2" t="s">
        <v>82</v>
      </c>
      <c r="B31" s="4">
        <v>7.0</v>
      </c>
      <c r="C31" s="4">
        <v>328.0</v>
      </c>
      <c r="D31" s="4">
        <v>150.0</v>
      </c>
      <c r="E31" s="4">
        <v>328.0</v>
      </c>
      <c r="F31" s="4">
        <v>142.0</v>
      </c>
      <c r="G31" s="5">
        <f t="shared" si="1"/>
        <v>4.929577465</v>
      </c>
      <c r="H31" s="6">
        <f t="shared" si="2"/>
        <v>0.3988764045</v>
      </c>
      <c r="I31" s="4">
        <v>7.0</v>
      </c>
      <c r="J31" s="6">
        <f t="shared" si="3"/>
        <v>0.006311992786</v>
      </c>
    </row>
    <row r="32">
      <c r="A32" s="2" t="s">
        <v>83</v>
      </c>
      <c r="B32" s="4">
        <v>7.0</v>
      </c>
      <c r="C32" s="4">
        <v>134.0</v>
      </c>
      <c r="D32" s="4">
        <v>47.0</v>
      </c>
      <c r="E32" s="4">
        <v>328.0</v>
      </c>
      <c r="F32" s="4">
        <v>28.0</v>
      </c>
      <c r="G32" s="5">
        <f t="shared" si="1"/>
        <v>25</v>
      </c>
      <c r="H32" s="6">
        <f t="shared" si="2"/>
        <v>0.07865168539</v>
      </c>
      <c r="I32" s="4">
        <v>7.0</v>
      </c>
      <c r="J32" s="6">
        <f t="shared" si="3"/>
        <v>0.006311992786</v>
      </c>
    </row>
    <row r="33">
      <c r="A33" s="2" t="s">
        <v>84</v>
      </c>
      <c r="B33" s="4">
        <v>6.0</v>
      </c>
      <c r="C33" s="4">
        <v>264.0</v>
      </c>
      <c r="D33" s="4">
        <v>328.0</v>
      </c>
      <c r="E33" s="4">
        <v>150.0</v>
      </c>
      <c r="F33" s="4">
        <v>115.0</v>
      </c>
      <c r="G33" s="5">
        <f t="shared" si="1"/>
        <v>5.217391304</v>
      </c>
      <c r="H33" s="6">
        <f t="shared" si="2"/>
        <v>0.3230337079</v>
      </c>
      <c r="I33" s="4">
        <v>6.0</v>
      </c>
      <c r="J33" s="6">
        <f t="shared" si="3"/>
        <v>0.005410279531</v>
      </c>
    </row>
    <row r="34">
      <c r="A34" s="2" t="s">
        <v>85</v>
      </c>
      <c r="B34" s="4">
        <v>5.0</v>
      </c>
      <c r="C34" s="4">
        <v>264.0</v>
      </c>
      <c r="D34" s="4">
        <v>146.0</v>
      </c>
      <c r="E34" s="4">
        <v>150.0</v>
      </c>
      <c r="F34" s="4">
        <v>68.0</v>
      </c>
      <c r="G34" s="5">
        <f t="shared" si="1"/>
        <v>7.352941176</v>
      </c>
      <c r="H34" s="6">
        <f t="shared" si="2"/>
        <v>0.191011236</v>
      </c>
      <c r="I34" s="4">
        <v>6.0</v>
      </c>
      <c r="J34" s="6">
        <f t="shared" si="3"/>
        <v>0.005410279531</v>
      </c>
    </row>
    <row r="35">
      <c r="A35" s="2" t="s">
        <v>86</v>
      </c>
      <c r="B35" s="4">
        <v>6.0</v>
      </c>
      <c r="C35" s="4">
        <v>328.0</v>
      </c>
      <c r="D35" s="4">
        <v>264.0</v>
      </c>
      <c r="E35" s="4">
        <v>134.0</v>
      </c>
      <c r="F35" s="4">
        <v>88.0</v>
      </c>
      <c r="G35" s="5">
        <f t="shared" si="1"/>
        <v>6.818181818</v>
      </c>
      <c r="H35" s="6">
        <f t="shared" si="2"/>
        <v>0.2471910112</v>
      </c>
      <c r="I35" s="4">
        <v>6.0</v>
      </c>
      <c r="J35" s="6">
        <f t="shared" si="3"/>
        <v>0.005410279531</v>
      </c>
    </row>
    <row r="36">
      <c r="A36" s="2" t="s">
        <v>87</v>
      </c>
      <c r="B36" s="4">
        <v>6.0</v>
      </c>
      <c r="C36" s="4">
        <v>134.0</v>
      </c>
      <c r="D36" s="4">
        <v>328.0</v>
      </c>
      <c r="E36" s="4">
        <v>146.0</v>
      </c>
      <c r="F36" s="4">
        <v>62.0</v>
      </c>
      <c r="G36" s="5">
        <f t="shared" si="1"/>
        <v>9.677419355</v>
      </c>
      <c r="H36" s="6">
        <f t="shared" si="2"/>
        <v>0.1741573034</v>
      </c>
      <c r="I36" s="4">
        <v>6.0</v>
      </c>
      <c r="J36" s="6">
        <f t="shared" si="3"/>
        <v>0.005410279531</v>
      </c>
    </row>
    <row r="37">
      <c r="A37" s="2" t="s">
        <v>88</v>
      </c>
      <c r="B37" s="4">
        <v>6.0</v>
      </c>
      <c r="C37" s="4">
        <v>47.0</v>
      </c>
      <c r="D37" s="4">
        <v>150.0</v>
      </c>
      <c r="E37" s="4">
        <v>328.0</v>
      </c>
      <c r="F37" s="4">
        <v>23.0</v>
      </c>
      <c r="G37" s="5">
        <f t="shared" si="1"/>
        <v>26.08695652</v>
      </c>
      <c r="H37" s="6">
        <f t="shared" si="2"/>
        <v>0.06460674157</v>
      </c>
      <c r="I37" s="4">
        <v>6.0</v>
      </c>
      <c r="J37" s="6">
        <f t="shared" si="3"/>
        <v>0.005410279531</v>
      </c>
    </row>
    <row r="38">
      <c r="A38" s="2" t="s">
        <v>89</v>
      </c>
      <c r="B38" s="4">
        <v>6.0</v>
      </c>
      <c r="C38" s="4">
        <v>150.0</v>
      </c>
      <c r="D38" s="4">
        <v>146.0</v>
      </c>
      <c r="E38" s="4">
        <v>328.0</v>
      </c>
      <c r="F38" s="4">
        <v>79.0</v>
      </c>
      <c r="G38" s="5">
        <f t="shared" si="1"/>
        <v>7.594936709</v>
      </c>
      <c r="H38" s="6">
        <f t="shared" si="2"/>
        <v>0.2219101124</v>
      </c>
      <c r="I38" s="4">
        <v>6.0</v>
      </c>
      <c r="J38" s="6">
        <f t="shared" si="3"/>
        <v>0.005410279531</v>
      </c>
    </row>
    <row r="39">
      <c r="A39" s="2" t="s">
        <v>90</v>
      </c>
      <c r="B39" s="4">
        <v>5.0</v>
      </c>
      <c r="C39" s="4">
        <v>264.0</v>
      </c>
      <c r="D39" s="4">
        <v>150.0</v>
      </c>
      <c r="E39" s="4">
        <v>146.0</v>
      </c>
      <c r="F39" s="4">
        <v>68.0</v>
      </c>
      <c r="G39" s="5">
        <f t="shared" si="1"/>
        <v>7.352941176</v>
      </c>
      <c r="H39" s="6">
        <f t="shared" si="2"/>
        <v>0.191011236</v>
      </c>
      <c r="I39" s="4">
        <v>5.0</v>
      </c>
      <c r="J39" s="6">
        <f t="shared" si="3"/>
        <v>0.004508566276</v>
      </c>
    </row>
    <row r="40">
      <c r="A40" s="2" t="s">
        <v>91</v>
      </c>
      <c r="B40" s="4">
        <v>4.0</v>
      </c>
      <c r="C40" s="4">
        <v>264.0</v>
      </c>
      <c r="D40" s="4">
        <v>146.0</v>
      </c>
      <c r="E40" s="4">
        <v>264.0</v>
      </c>
      <c r="F40" s="4">
        <v>118.0</v>
      </c>
      <c r="G40" s="5">
        <f t="shared" si="1"/>
        <v>3.389830508</v>
      </c>
      <c r="H40" s="6">
        <f t="shared" si="2"/>
        <v>0.3314606742</v>
      </c>
      <c r="I40" s="4">
        <v>5.0</v>
      </c>
      <c r="J40" s="6">
        <f t="shared" si="3"/>
        <v>0.004508566276</v>
      </c>
    </row>
    <row r="41">
      <c r="A41" s="2" t="s">
        <v>92</v>
      </c>
      <c r="B41" s="4">
        <v>4.0</v>
      </c>
      <c r="C41" s="4">
        <v>328.0</v>
      </c>
      <c r="D41" s="4">
        <v>134.0</v>
      </c>
      <c r="E41" s="4">
        <v>328.0</v>
      </c>
      <c r="F41" s="4">
        <v>117.0</v>
      </c>
      <c r="G41" s="5">
        <f t="shared" si="1"/>
        <v>3.418803419</v>
      </c>
      <c r="H41" s="6">
        <f t="shared" si="2"/>
        <v>0.3286516854</v>
      </c>
      <c r="I41" s="4">
        <v>5.0</v>
      </c>
      <c r="J41" s="6">
        <f t="shared" si="3"/>
        <v>0.004508566276</v>
      </c>
    </row>
    <row r="42">
      <c r="A42" s="2" t="s">
        <v>93</v>
      </c>
      <c r="B42" s="4">
        <v>5.0</v>
      </c>
      <c r="C42" s="4">
        <v>146.0</v>
      </c>
      <c r="D42" s="4">
        <v>264.0</v>
      </c>
      <c r="E42" s="4">
        <v>328.0</v>
      </c>
      <c r="F42" s="4">
        <v>118.0</v>
      </c>
      <c r="G42" s="5">
        <f t="shared" si="1"/>
        <v>4.237288136</v>
      </c>
      <c r="H42" s="6">
        <f t="shared" si="2"/>
        <v>0.3314606742</v>
      </c>
      <c r="I42" s="4">
        <v>5.0</v>
      </c>
      <c r="J42" s="6">
        <f t="shared" si="3"/>
        <v>0.004508566276</v>
      </c>
    </row>
    <row r="43">
      <c r="A43" s="2" t="s">
        <v>94</v>
      </c>
      <c r="B43" s="4">
        <v>5.0</v>
      </c>
      <c r="C43" s="4">
        <v>146.0</v>
      </c>
      <c r="D43" s="4">
        <v>150.0</v>
      </c>
      <c r="E43" s="4">
        <v>264.0</v>
      </c>
      <c r="F43" s="4">
        <v>68.0</v>
      </c>
      <c r="G43" s="5">
        <f t="shared" si="1"/>
        <v>7.352941176</v>
      </c>
      <c r="H43" s="6">
        <f t="shared" si="2"/>
        <v>0.191011236</v>
      </c>
      <c r="I43" s="4">
        <v>5.0</v>
      </c>
      <c r="J43" s="6">
        <f t="shared" si="3"/>
        <v>0.004508566276</v>
      </c>
    </row>
    <row r="44">
      <c r="A44" s="2" t="s">
        <v>95</v>
      </c>
      <c r="B44" s="4">
        <v>3.0</v>
      </c>
      <c r="C44" s="4">
        <v>328.0</v>
      </c>
      <c r="D44" s="4">
        <v>146.0</v>
      </c>
      <c r="E44" s="4">
        <v>150.0</v>
      </c>
      <c r="F44" s="4">
        <v>79.0</v>
      </c>
      <c r="G44" s="5">
        <f t="shared" si="1"/>
        <v>3.797468354</v>
      </c>
      <c r="H44" s="6">
        <f t="shared" si="2"/>
        <v>0.2219101124</v>
      </c>
      <c r="I44" s="4">
        <v>4.0</v>
      </c>
      <c r="J44" s="6">
        <f t="shared" si="3"/>
        <v>0.003606853021</v>
      </c>
    </row>
    <row r="45">
      <c r="A45" s="2" t="s">
        <v>96</v>
      </c>
      <c r="B45" s="4">
        <v>4.0</v>
      </c>
      <c r="C45" s="4">
        <v>134.0</v>
      </c>
      <c r="D45" s="4">
        <v>328.0</v>
      </c>
      <c r="E45" s="4">
        <v>134.0</v>
      </c>
      <c r="F45" s="4">
        <v>117.0</v>
      </c>
      <c r="G45" s="5">
        <f t="shared" si="1"/>
        <v>3.418803419</v>
      </c>
      <c r="H45" s="6">
        <f t="shared" si="2"/>
        <v>0.3286516854</v>
      </c>
      <c r="I45" s="4">
        <v>4.0</v>
      </c>
      <c r="J45" s="6">
        <f t="shared" si="3"/>
        <v>0.003606853021</v>
      </c>
    </row>
    <row r="46">
      <c r="A46" s="2" t="s">
        <v>97</v>
      </c>
      <c r="B46" s="4">
        <v>4.0</v>
      </c>
      <c r="C46" s="4">
        <v>134.0</v>
      </c>
      <c r="D46" s="4">
        <v>150.0</v>
      </c>
      <c r="E46" s="4">
        <v>146.0</v>
      </c>
      <c r="F46" s="4">
        <v>41.0</v>
      </c>
      <c r="G46" s="5">
        <f t="shared" si="1"/>
        <v>9.756097561</v>
      </c>
      <c r="H46" s="6">
        <f t="shared" si="2"/>
        <v>0.1151685393</v>
      </c>
      <c r="I46" s="4">
        <v>4.0</v>
      </c>
      <c r="J46" s="6">
        <f t="shared" si="3"/>
        <v>0.003606853021</v>
      </c>
    </row>
    <row r="47">
      <c r="A47" s="2" t="s">
        <v>98</v>
      </c>
      <c r="B47" s="4">
        <v>4.0</v>
      </c>
      <c r="C47" s="4">
        <v>47.0</v>
      </c>
      <c r="D47" s="4">
        <v>328.0</v>
      </c>
      <c r="E47" s="4">
        <v>146.0</v>
      </c>
      <c r="F47" s="4">
        <v>25.0</v>
      </c>
      <c r="G47" s="5">
        <f t="shared" si="1"/>
        <v>16</v>
      </c>
      <c r="H47" s="6">
        <f t="shared" si="2"/>
        <v>0.0702247191</v>
      </c>
      <c r="I47" s="4">
        <v>4.0</v>
      </c>
      <c r="J47" s="6">
        <f t="shared" si="3"/>
        <v>0.003606853021</v>
      </c>
    </row>
    <row r="48">
      <c r="A48" s="2" t="s">
        <v>99</v>
      </c>
      <c r="B48" s="4">
        <v>4.0</v>
      </c>
      <c r="C48" s="4">
        <v>150.0</v>
      </c>
      <c r="D48" s="4">
        <v>47.0</v>
      </c>
      <c r="E48" s="4">
        <v>134.0</v>
      </c>
      <c r="F48" s="4">
        <v>17.0</v>
      </c>
      <c r="G48" s="5">
        <f t="shared" si="1"/>
        <v>23.52941176</v>
      </c>
      <c r="H48" s="6">
        <f t="shared" si="2"/>
        <v>0.04775280899</v>
      </c>
      <c r="I48" s="4">
        <v>4.0</v>
      </c>
      <c r="J48" s="6">
        <f t="shared" si="3"/>
        <v>0.003606853021</v>
      </c>
    </row>
    <row r="49">
      <c r="A49" s="2" t="s">
        <v>100</v>
      </c>
      <c r="B49" s="4">
        <v>3.0</v>
      </c>
      <c r="C49" s="4">
        <v>150.0</v>
      </c>
      <c r="D49" s="4">
        <v>47.0</v>
      </c>
      <c r="E49" s="4">
        <v>150.0</v>
      </c>
      <c r="F49" s="4">
        <v>25.0</v>
      </c>
      <c r="G49" s="5">
        <f t="shared" si="1"/>
        <v>12</v>
      </c>
      <c r="H49" s="6">
        <f t="shared" si="2"/>
        <v>0.0702247191</v>
      </c>
      <c r="I49" s="4">
        <v>4.0</v>
      </c>
      <c r="J49" s="6">
        <f t="shared" si="3"/>
        <v>0.003606853021</v>
      </c>
    </row>
    <row r="50">
      <c r="A50" s="2" t="s">
        <v>101</v>
      </c>
      <c r="B50" s="4">
        <v>4.0</v>
      </c>
      <c r="C50" s="4">
        <v>150.0</v>
      </c>
      <c r="D50" s="4">
        <v>146.0</v>
      </c>
      <c r="E50" s="4">
        <v>150.0</v>
      </c>
      <c r="F50" s="4">
        <v>82.0</v>
      </c>
      <c r="G50" s="5">
        <f t="shared" si="1"/>
        <v>4.87804878</v>
      </c>
      <c r="H50" s="6">
        <f t="shared" si="2"/>
        <v>0.2303370787</v>
      </c>
      <c r="I50" s="4">
        <v>4.0</v>
      </c>
      <c r="J50" s="6">
        <f t="shared" si="3"/>
        <v>0.003606853021</v>
      </c>
    </row>
    <row r="51">
      <c r="A51" s="2" t="s">
        <v>102</v>
      </c>
      <c r="B51" s="4">
        <v>4.0</v>
      </c>
      <c r="C51" s="4">
        <v>146.0</v>
      </c>
      <c r="D51" s="4">
        <v>150.0</v>
      </c>
      <c r="E51" s="4">
        <v>328.0</v>
      </c>
      <c r="F51" s="4">
        <v>79.0</v>
      </c>
      <c r="G51" s="5">
        <f t="shared" si="1"/>
        <v>5.063291139</v>
      </c>
      <c r="H51" s="6">
        <f t="shared" si="2"/>
        <v>0.2219101124</v>
      </c>
      <c r="I51" s="4">
        <v>4.0</v>
      </c>
      <c r="J51" s="6">
        <f t="shared" si="3"/>
        <v>0.003606853021</v>
      </c>
    </row>
    <row r="52">
      <c r="A52" s="2" t="s">
        <v>103</v>
      </c>
      <c r="B52" s="4">
        <v>3.0</v>
      </c>
      <c r="C52" s="4">
        <v>264.0</v>
      </c>
      <c r="D52" s="4">
        <v>150.0</v>
      </c>
      <c r="E52" s="4">
        <v>134.0</v>
      </c>
      <c r="F52" s="4">
        <v>48.0</v>
      </c>
      <c r="G52" s="5">
        <f t="shared" si="1"/>
        <v>6.25</v>
      </c>
      <c r="H52" s="6">
        <f t="shared" si="2"/>
        <v>0.1348314607</v>
      </c>
      <c r="I52" s="4">
        <v>3.0</v>
      </c>
      <c r="J52" s="6">
        <f t="shared" si="3"/>
        <v>0.002705139766</v>
      </c>
    </row>
    <row r="53">
      <c r="A53" s="2" t="s">
        <v>104</v>
      </c>
      <c r="B53" s="4">
        <v>3.0</v>
      </c>
      <c r="C53" s="4">
        <v>328.0</v>
      </c>
      <c r="D53" s="4">
        <v>134.0</v>
      </c>
      <c r="E53" s="4">
        <v>150.0</v>
      </c>
      <c r="F53" s="4">
        <v>65.0</v>
      </c>
      <c r="G53" s="5">
        <f t="shared" si="1"/>
        <v>4.615384615</v>
      </c>
      <c r="H53" s="6">
        <f t="shared" si="2"/>
        <v>0.1825842697</v>
      </c>
      <c r="I53" s="4">
        <v>3.0</v>
      </c>
      <c r="J53" s="6">
        <f t="shared" si="3"/>
        <v>0.002705139766</v>
      </c>
    </row>
    <row r="54">
      <c r="A54" s="2" t="s">
        <v>105</v>
      </c>
      <c r="B54" s="4">
        <v>3.0</v>
      </c>
      <c r="C54" s="4">
        <v>328.0</v>
      </c>
      <c r="D54" s="4">
        <v>150.0</v>
      </c>
      <c r="E54" s="4">
        <v>146.0</v>
      </c>
      <c r="F54" s="4">
        <v>79.0</v>
      </c>
      <c r="G54" s="5">
        <f t="shared" si="1"/>
        <v>3.797468354</v>
      </c>
      <c r="H54" s="6">
        <f t="shared" si="2"/>
        <v>0.2219101124</v>
      </c>
      <c r="I54" s="4">
        <v>3.0</v>
      </c>
      <c r="J54" s="6">
        <f t="shared" si="3"/>
        <v>0.002705139766</v>
      </c>
    </row>
    <row r="55">
      <c r="A55" s="2" t="s">
        <v>106</v>
      </c>
      <c r="B55" s="4">
        <v>3.0</v>
      </c>
      <c r="C55" s="4">
        <v>134.0</v>
      </c>
      <c r="D55" s="4">
        <v>264.0</v>
      </c>
      <c r="E55" s="4">
        <v>328.0</v>
      </c>
      <c r="F55" s="4">
        <v>88.0</v>
      </c>
      <c r="G55" s="5">
        <f t="shared" si="1"/>
        <v>3.409090909</v>
      </c>
      <c r="H55" s="6">
        <f t="shared" si="2"/>
        <v>0.2471910112</v>
      </c>
      <c r="I55" s="4">
        <v>3.0</v>
      </c>
      <c r="J55" s="6">
        <f t="shared" si="3"/>
        <v>0.002705139766</v>
      </c>
    </row>
    <row r="56">
      <c r="A56" s="2" t="s">
        <v>107</v>
      </c>
      <c r="B56" s="4">
        <v>3.0</v>
      </c>
      <c r="C56" s="4">
        <v>134.0</v>
      </c>
      <c r="D56" s="4">
        <v>150.0</v>
      </c>
      <c r="E56" s="4">
        <v>47.0</v>
      </c>
      <c r="F56" s="4">
        <v>17.0</v>
      </c>
      <c r="G56" s="5">
        <f t="shared" si="1"/>
        <v>17.64705882</v>
      </c>
      <c r="H56" s="6">
        <f t="shared" si="2"/>
        <v>0.04775280899</v>
      </c>
      <c r="I56" s="4">
        <v>3.0</v>
      </c>
      <c r="J56" s="6">
        <f t="shared" si="3"/>
        <v>0.002705139766</v>
      </c>
    </row>
    <row r="57">
      <c r="A57" s="2" t="s">
        <v>108</v>
      </c>
      <c r="B57" s="4">
        <v>3.0</v>
      </c>
      <c r="C57" s="4">
        <v>150.0</v>
      </c>
      <c r="D57" s="4">
        <v>47.0</v>
      </c>
      <c r="E57" s="4">
        <v>328.0</v>
      </c>
      <c r="F57" s="4">
        <v>23.0</v>
      </c>
      <c r="G57" s="5">
        <f t="shared" si="1"/>
        <v>13.04347826</v>
      </c>
      <c r="H57" s="6">
        <f t="shared" si="2"/>
        <v>0.06460674157</v>
      </c>
      <c r="I57" s="4">
        <v>3.0</v>
      </c>
      <c r="J57" s="6">
        <f t="shared" si="3"/>
        <v>0.002705139766</v>
      </c>
    </row>
    <row r="58">
      <c r="A58" s="2" t="s">
        <v>109</v>
      </c>
      <c r="B58" s="4">
        <v>3.0</v>
      </c>
      <c r="C58" s="4">
        <v>146.0</v>
      </c>
      <c r="D58" s="4">
        <v>264.0</v>
      </c>
      <c r="E58" s="4">
        <v>150.0</v>
      </c>
      <c r="F58" s="4">
        <v>68.0</v>
      </c>
      <c r="G58" s="5">
        <f t="shared" si="1"/>
        <v>4.411764706</v>
      </c>
      <c r="H58" s="6">
        <f t="shared" si="2"/>
        <v>0.191011236</v>
      </c>
      <c r="I58" s="4">
        <v>3.0</v>
      </c>
      <c r="J58" s="6">
        <f t="shared" si="3"/>
        <v>0.002705139766</v>
      </c>
    </row>
    <row r="59">
      <c r="A59" s="2" t="s">
        <v>110</v>
      </c>
      <c r="B59" s="4">
        <v>3.0</v>
      </c>
      <c r="C59" s="4">
        <v>146.0</v>
      </c>
      <c r="D59" s="4">
        <v>150.0</v>
      </c>
      <c r="E59" s="4">
        <v>146.0</v>
      </c>
      <c r="F59" s="4">
        <v>82.0</v>
      </c>
      <c r="G59" s="5">
        <f t="shared" si="1"/>
        <v>3.658536585</v>
      </c>
      <c r="H59" s="6">
        <f t="shared" si="2"/>
        <v>0.2303370787</v>
      </c>
      <c r="I59" s="4">
        <v>3.0</v>
      </c>
      <c r="J59" s="6">
        <f t="shared" si="3"/>
        <v>0.002705139766</v>
      </c>
    </row>
    <row r="60">
      <c r="A60" s="2" t="s">
        <v>111</v>
      </c>
      <c r="B60" s="4">
        <v>2.0</v>
      </c>
      <c r="C60" s="4">
        <v>264.0</v>
      </c>
      <c r="D60" s="4">
        <v>328.0</v>
      </c>
      <c r="E60" s="4">
        <v>134.0</v>
      </c>
      <c r="F60" s="4">
        <v>88.0</v>
      </c>
      <c r="G60" s="5">
        <f t="shared" si="1"/>
        <v>2.272727273</v>
      </c>
      <c r="H60" s="6">
        <f t="shared" si="2"/>
        <v>0.2471910112</v>
      </c>
      <c r="I60" s="4">
        <v>2.0</v>
      </c>
      <c r="J60" s="6">
        <f t="shared" si="3"/>
        <v>0.00180342651</v>
      </c>
    </row>
    <row r="61">
      <c r="A61" s="2" t="s">
        <v>112</v>
      </c>
      <c r="B61" s="4">
        <v>2.0</v>
      </c>
      <c r="C61" s="4">
        <v>264.0</v>
      </c>
      <c r="D61" s="4">
        <v>134.0</v>
      </c>
      <c r="E61" s="4">
        <v>328.0</v>
      </c>
      <c r="F61" s="4">
        <v>88.0</v>
      </c>
      <c r="G61" s="5">
        <f t="shared" si="1"/>
        <v>2.272727273</v>
      </c>
      <c r="H61" s="6">
        <f t="shared" si="2"/>
        <v>0.2471910112</v>
      </c>
      <c r="I61" s="4">
        <v>2.0</v>
      </c>
      <c r="J61" s="6">
        <f t="shared" si="3"/>
        <v>0.00180342651</v>
      </c>
    </row>
    <row r="62">
      <c r="A62" s="2" t="s">
        <v>113</v>
      </c>
      <c r="B62" s="4">
        <v>2.0</v>
      </c>
      <c r="C62" s="4">
        <v>264.0</v>
      </c>
      <c r="D62" s="4">
        <v>150.0</v>
      </c>
      <c r="E62" s="4">
        <v>47.0</v>
      </c>
      <c r="F62" s="4">
        <v>18.0</v>
      </c>
      <c r="G62" s="5">
        <f t="shared" si="1"/>
        <v>11.11111111</v>
      </c>
      <c r="H62" s="6">
        <f t="shared" si="2"/>
        <v>0.05056179775</v>
      </c>
      <c r="I62" s="4">
        <v>2.0</v>
      </c>
      <c r="J62" s="6">
        <f t="shared" si="3"/>
        <v>0.00180342651</v>
      </c>
    </row>
    <row r="63">
      <c r="A63" s="2" t="s">
        <v>114</v>
      </c>
      <c r="B63" s="4">
        <v>2.0</v>
      </c>
      <c r="C63" s="4">
        <v>328.0</v>
      </c>
      <c r="D63" s="4">
        <v>134.0</v>
      </c>
      <c r="E63" s="4">
        <v>264.0</v>
      </c>
      <c r="F63" s="4">
        <v>88.0</v>
      </c>
      <c r="G63" s="5">
        <f t="shared" si="1"/>
        <v>2.272727273</v>
      </c>
      <c r="H63" s="6">
        <f t="shared" si="2"/>
        <v>0.2471910112</v>
      </c>
      <c r="I63" s="4">
        <v>2.0</v>
      </c>
      <c r="J63" s="6">
        <f t="shared" si="3"/>
        <v>0.00180342651</v>
      </c>
    </row>
    <row r="64">
      <c r="A64" s="2" t="s">
        <v>115</v>
      </c>
      <c r="B64" s="4">
        <v>2.0</v>
      </c>
      <c r="C64" s="4">
        <v>328.0</v>
      </c>
      <c r="D64" s="4">
        <v>146.0</v>
      </c>
      <c r="E64" s="4">
        <v>134.0</v>
      </c>
      <c r="F64" s="4">
        <v>62.0</v>
      </c>
      <c r="G64" s="5">
        <f t="shared" si="1"/>
        <v>3.225806452</v>
      </c>
      <c r="H64" s="6">
        <f t="shared" si="2"/>
        <v>0.1741573034</v>
      </c>
      <c r="I64" s="4">
        <v>2.0</v>
      </c>
      <c r="J64" s="6">
        <f t="shared" si="3"/>
        <v>0.00180342651</v>
      </c>
    </row>
    <row r="65">
      <c r="A65" s="2" t="s">
        <v>116</v>
      </c>
      <c r="B65" s="4">
        <v>2.0</v>
      </c>
      <c r="C65" s="4">
        <v>134.0</v>
      </c>
      <c r="D65" s="4">
        <v>47.0</v>
      </c>
      <c r="E65" s="4">
        <v>146.0</v>
      </c>
      <c r="F65" s="4">
        <v>24.0</v>
      </c>
      <c r="G65" s="5">
        <f t="shared" si="1"/>
        <v>8.333333333</v>
      </c>
      <c r="H65" s="6">
        <f t="shared" si="2"/>
        <v>0.06741573034</v>
      </c>
      <c r="I65" s="4">
        <v>2.0</v>
      </c>
      <c r="J65" s="6">
        <f t="shared" si="3"/>
        <v>0.00180342651</v>
      </c>
    </row>
    <row r="66">
      <c r="A66" s="2" t="s">
        <v>117</v>
      </c>
      <c r="B66" s="4">
        <v>2.0</v>
      </c>
      <c r="C66" s="4">
        <v>134.0</v>
      </c>
      <c r="D66" s="4">
        <v>146.0</v>
      </c>
      <c r="E66" s="4">
        <v>328.0</v>
      </c>
      <c r="F66" s="4">
        <v>62.0</v>
      </c>
      <c r="G66" s="5">
        <f t="shared" si="1"/>
        <v>3.225806452</v>
      </c>
      <c r="H66" s="6">
        <f t="shared" si="2"/>
        <v>0.1741573034</v>
      </c>
      <c r="I66" s="4">
        <v>2.0</v>
      </c>
      <c r="J66" s="6">
        <f t="shared" si="3"/>
        <v>0.00180342651</v>
      </c>
    </row>
    <row r="67">
      <c r="A67" s="2" t="s">
        <v>118</v>
      </c>
      <c r="B67" s="4">
        <v>2.0</v>
      </c>
      <c r="C67" s="4">
        <v>47.0</v>
      </c>
      <c r="D67" s="4">
        <v>150.0</v>
      </c>
      <c r="E67" s="4">
        <v>47.0</v>
      </c>
      <c r="F67" s="4">
        <v>25.0</v>
      </c>
      <c r="G67" s="5">
        <f t="shared" si="1"/>
        <v>8</v>
      </c>
      <c r="H67" s="6">
        <f t="shared" si="2"/>
        <v>0.0702247191</v>
      </c>
      <c r="I67" s="4">
        <v>2.0</v>
      </c>
      <c r="J67" s="6">
        <f t="shared" si="3"/>
        <v>0.00180342651</v>
      </c>
    </row>
    <row r="68">
      <c r="A68" s="2" t="s">
        <v>119</v>
      </c>
      <c r="B68" s="4">
        <v>2.0</v>
      </c>
      <c r="C68" s="4">
        <v>150.0</v>
      </c>
      <c r="D68" s="4">
        <v>264.0</v>
      </c>
      <c r="E68" s="4">
        <v>146.0</v>
      </c>
      <c r="F68" s="4">
        <v>68.0</v>
      </c>
      <c r="G68" s="5">
        <f t="shared" si="1"/>
        <v>2.941176471</v>
      </c>
      <c r="H68" s="6">
        <f t="shared" si="2"/>
        <v>0.191011236</v>
      </c>
      <c r="I68" s="4">
        <v>2.0</v>
      </c>
      <c r="J68" s="6">
        <f t="shared" si="3"/>
        <v>0.00180342651</v>
      </c>
    </row>
    <row r="69">
      <c r="A69" s="2" t="s">
        <v>120</v>
      </c>
      <c r="B69" s="4">
        <v>2.0</v>
      </c>
      <c r="C69" s="4">
        <v>150.0</v>
      </c>
      <c r="D69" s="4">
        <v>328.0</v>
      </c>
      <c r="E69" s="4">
        <v>134.0</v>
      </c>
      <c r="F69" s="4">
        <v>65.0</v>
      </c>
      <c r="G69" s="5">
        <f t="shared" si="1"/>
        <v>3.076923077</v>
      </c>
      <c r="H69" s="6">
        <f t="shared" si="2"/>
        <v>0.1825842697</v>
      </c>
      <c r="I69" s="4">
        <v>2.0</v>
      </c>
      <c r="J69" s="6">
        <f t="shared" si="3"/>
        <v>0.00180342651</v>
      </c>
    </row>
    <row r="70">
      <c r="A70" s="2" t="s">
        <v>121</v>
      </c>
      <c r="B70" s="4">
        <v>2.0</v>
      </c>
      <c r="C70" s="4">
        <v>146.0</v>
      </c>
      <c r="D70" s="4">
        <v>134.0</v>
      </c>
      <c r="E70" s="4">
        <v>150.0</v>
      </c>
      <c r="F70" s="4">
        <v>41.0</v>
      </c>
      <c r="G70" s="5">
        <f t="shared" si="1"/>
        <v>4.87804878</v>
      </c>
      <c r="H70" s="6">
        <f t="shared" si="2"/>
        <v>0.1151685393</v>
      </c>
      <c r="I70" s="4">
        <v>2.0</v>
      </c>
      <c r="J70" s="6">
        <f t="shared" si="3"/>
        <v>0.00180342651</v>
      </c>
    </row>
    <row r="71">
      <c r="A71" s="2" t="s">
        <v>122</v>
      </c>
      <c r="B71" s="4">
        <v>2.0</v>
      </c>
      <c r="C71" s="4">
        <v>146.0</v>
      </c>
      <c r="D71" s="4">
        <v>134.0</v>
      </c>
      <c r="E71" s="4">
        <v>146.0</v>
      </c>
      <c r="F71" s="4">
        <v>69.0</v>
      </c>
      <c r="G71" s="5">
        <f t="shared" si="1"/>
        <v>2.898550725</v>
      </c>
      <c r="H71" s="6">
        <f t="shared" si="2"/>
        <v>0.1938202247</v>
      </c>
      <c r="I71" s="4">
        <v>2.0</v>
      </c>
      <c r="J71" s="6">
        <f t="shared" si="3"/>
        <v>0.00180342651</v>
      </c>
    </row>
    <row r="72">
      <c r="A72" s="2" t="s">
        <v>123</v>
      </c>
      <c r="B72" s="4">
        <v>1.0</v>
      </c>
      <c r="C72" s="4">
        <v>264.0</v>
      </c>
      <c r="D72" s="4">
        <v>134.0</v>
      </c>
      <c r="E72" s="4">
        <v>264.0</v>
      </c>
      <c r="F72" s="4">
        <v>88.0</v>
      </c>
      <c r="G72" s="5">
        <f t="shared" si="1"/>
        <v>1.136363636</v>
      </c>
      <c r="H72" s="6">
        <f t="shared" si="2"/>
        <v>0.2471910112</v>
      </c>
      <c r="I72" s="4">
        <v>1.0</v>
      </c>
      <c r="J72" s="6">
        <f t="shared" si="3"/>
        <v>0.0009017132552</v>
      </c>
    </row>
    <row r="73">
      <c r="A73" s="2" t="s">
        <v>124</v>
      </c>
      <c r="B73" s="4">
        <v>1.0</v>
      </c>
      <c r="C73" s="4">
        <v>264.0</v>
      </c>
      <c r="D73" s="4">
        <v>134.0</v>
      </c>
      <c r="E73" s="4">
        <v>47.0</v>
      </c>
      <c r="F73" s="4">
        <v>23.0</v>
      </c>
      <c r="G73" s="5">
        <f t="shared" si="1"/>
        <v>4.347826087</v>
      </c>
      <c r="H73" s="6">
        <f t="shared" si="2"/>
        <v>0.06460674157</v>
      </c>
      <c r="I73" s="4">
        <v>1.0</v>
      </c>
      <c r="J73" s="6">
        <f t="shared" si="3"/>
        <v>0.0009017132552</v>
      </c>
    </row>
    <row r="74">
      <c r="A74" s="2" t="s">
        <v>125</v>
      </c>
      <c r="B74" s="4">
        <v>1.0</v>
      </c>
      <c r="C74" s="4">
        <v>264.0</v>
      </c>
      <c r="D74" s="4">
        <v>134.0</v>
      </c>
      <c r="E74" s="4">
        <v>150.0</v>
      </c>
      <c r="F74" s="4">
        <v>48.0</v>
      </c>
      <c r="G74" s="5">
        <f t="shared" si="1"/>
        <v>2.083333333</v>
      </c>
      <c r="H74" s="6">
        <f t="shared" si="2"/>
        <v>0.1348314607</v>
      </c>
      <c r="I74" s="4">
        <v>1.0</v>
      </c>
      <c r="J74" s="6">
        <f t="shared" si="3"/>
        <v>0.0009017132552</v>
      </c>
    </row>
    <row r="75">
      <c r="A75" s="2" t="s">
        <v>126</v>
      </c>
      <c r="B75" s="4">
        <v>1.0</v>
      </c>
      <c r="C75" s="4">
        <v>264.0</v>
      </c>
      <c r="D75" s="4">
        <v>134.0</v>
      </c>
      <c r="E75" s="4">
        <v>146.0</v>
      </c>
      <c r="F75" s="4">
        <v>49.0</v>
      </c>
      <c r="G75" s="5">
        <f t="shared" si="1"/>
        <v>2.040816327</v>
      </c>
      <c r="H75" s="6">
        <f t="shared" si="2"/>
        <v>0.1376404494</v>
      </c>
      <c r="I75" s="4">
        <v>1.0</v>
      </c>
      <c r="J75" s="6">
        <f t="shared" si="3"/>
        <v>0.0009017132552</v>
      </c>
    </row>
    <row r="76">
      <c r="A76" s="2" t="s">
        <v>127</v>
      </c>
      <c r="B76" s="4">
        <v>1.0</v>
      </c>
      <c r="C76" s="4">
        <v>264.0</v>
      </c>
      <c r="D76" s="4">
        <v>146.0</v>
      </c>
      <c r="E76" s="4">
        <v>134.0</v>
      </c>
      <c r="F76" s="4">
        <v>49.0</v>
      </c>
      <c r="G76" s="5">
        <f t="shared" si="1"/>
        <v>2.040816327</v>
      </c>
      <c r="H76" s="6">
        <f t="shared" si="2"/>
        <v>0.1376404494</v>
      </c>
      <c r="I76" s="4">
        <v>1.0</v>
      </c>
      <c r="J76" s="6">
        <f t="shared" si="3"/>
        <v>0.0009017132552</v>
      </c>
    </row>
    <row r="77">
      <c r="A77" s="2" t="s">
        <v>128</v>
      </c>
      <c r="B77" s="4">
        <v>1.0</v>
      </c>
      <c r="C77" s="4">
        <v>328.0</v>
      </c>
      <c r="D77" s="4">
        <v>134.0</v>
      </c>
      <c r="E77" s="4">
        <v>47.0</v>
      </c>
      <c r="F77" s="4">
        <v>28.0</v>
      </c>
      <c r="G77" s="5">
        <f t="shared" si="1"/>
        <v>3.571428571</v>
      </c>
      <c r="H77" s="6">
        <f t="shared" si="2"/>
        <v>0.07865168539</v>
      </c>
      <c r="I77" s="4">
        <v>1.0</v>
      </c>
      <c r="J77" s="6">
        <f t="shared" si="3"/>
        <v>0.0009017132552</v>
      </c>
    </row>
    <row r="78">
      <c r="A78" s="2" t="s">
        <v>129</v>
      </c>
      <c r="B78" s="4">
        <v>1.0</v>
      </c>
      <c r="C78" s="4">
        <v>328.0</v>
      </c>
      <c r="D78" s="4">
        <v>134.0</v>
      </c>
      <c r="E78" s="4">
        <v>146.0</v>
      </c>
      <c r="F78" s="4">
        <v>62.0</v>
      </c>
      <c r="G78" s="5">
        <f t="shared" si="1"/>
        <v>1.612903226</v>
      </c>
      <c r="H78" s="6">
        <f t="shared" si="2"/>
        <v>0.1741573034</v>
      </c>
      <c r="I78" s="4">
        <v>1.0</v>
      </c>
      <c r="J78" s="6">
        <f t="shared" si="3"/>
        <v>0.0009017132552</v>
      </c>
    </row>
    <row r="79">
      <c r="A79" s="2" t="s">
        <v>130</v>
      </c>
      <c r="B79" s="4">
        <v>1.0</v>
      </c>
      <c r="C79" s="4">
        <v>328.0</v>
      </c>
      <c r="D79" s="4">
        <v>47.0</v>
      </c>
      <c r="E79" s="4">
        <v>328.0</v>
      </c>
      <c r="F79" s="4">
        <v>38.0</v>
      </c>
      <c r="G79" s="5">
        <f t="shared" si="1"/>
        <v>2.631578947</v>
      </c>
      <c r="H79" s="6">
        <f t="shared" si="2"/>
        <v>0.106741573</v>
      </c>
      <c r="I79" s="4">
        <v>1.0</v>
      </c>
      <c r="J79" s="6">
        <f t="shared" si="3"/>
        <v>0.0009017132552</v>
      </c>
    </row>
    <row r="80">
      <c r="A80" s="2" t="s">
        <v>131</v>
      </c>
      <c r="B80" s="4">
        <v>1.0</v>
      </c>
      <c r="C80" s="4">
        <v>328.0</v>
      </c>
      <c r="D80" s="4">
        <v>150.0</v>
      </c>
      <c r="E80" s="4">
        <v>134.0</v>
      </c>
      <c r="F80" s="4">
        <v>65.0</v>
      </c>
      <c r="G80" s="5">
        <f t="shared" si="1"/>
        <v>1.538461538</v>
      </c>
      <c r="H80" s="6">
        <f t="shared" si="2"/>
        <v>0.1825842697</v>
      </c>
      <c r="I80" s="4">
        <v>1.0</v>
      </c>
      <c r="J80" s="6">
        <f t="shared" si="3"/>
        <v>0.0009017132552</v>
      </c>
    </row>
    <row r="81">
      <c r="A81" s="2" t="s">
        <v>132</v>
      </c>
      <c r="B81" s="4">
        <v>1.0</v>
      </c>
      <c r="C81" s="4">
        <v>134.0</v>
      </c>
      <c r="D81" s="4">
        <v>264.0</v>
      </c>
      <c r="E81" s="4">
        <v>134.0</v>
      </c>
      <c r="F81" s="4">
        <v>88.0</v>
      </c>
      <c r="G81" s="5">
        <f t="shared" si="1"/>
        <v>1.136363636</v>
      </c>
      <c r="H81" s="6">
        <f t="shared" si="2"/>
        <v>0.2471910112</v>
      </c>
      <c r="I81" s="4">
        <v>1.0</v>
      </c>
      <c r="J81" s="6">
        <f t="shared" si="3"/>
        <v>0.0009017132552</v>
      </c>
    </row>
    <row r="82">
      <c r="A82" s="2" t="s">
        <v>133</v>
      </c>
      <c r="B82" s="4">
        <v>1.0</v>
      </c>
      <c r="C82" s="4">
        <v>134.0</v>
      </c>
      <c r="D82" s="4">
        <v>328.0</v>
      </c>
      <c r="E82" s="4">
        <v>150.0</v>
      </c>
      <c r="F82" s="4">
        <v>65.0</v>
      </c>
      <c r="G82" s="5">
        <f t="shared" si="1"/>
        <v>1.538461538</v>
      </c>
      <c r="H82" s="6">
        <f t="shared" si="2"/>
        <v>0.1825842697</v>
      </c>
      <c r="I82" s="4">
        <v>1.0</v>
      </c>
      <c r="J82" s="6">
        <f t="shared" si="3"/>
        <v>0.0009017132552</v>
      </c>
    </row>
    <row r="83">
      <c r="A83" s="2" t="s">
        <v>134</v>
      </c>
      <c r="B83" s="4">
        <v>1.0</v>
      </c>
      <c r="C83" s="4">
        <v>134.0</v>
      </c>
      <c r="D83" s="4">
        <v>47.0</v>
      </c>
      <c r="E83" s="4">
        <v>264.0</v>
      </c>
      <c r="F83" s="4">
        <v>23.0</v>
      </c>
      <c r="G83" s="5">
        <f t="shared" si="1"/>
        <v>4.347826087</v>
      </c>
      <c r="H83" s="6">
        <f t="shared" si="2"/>
        <v>0.06460674157</v>
      </c>
      <c r="I83" s="4">
        <v>1.0</v>
      </c>
      <c r="J83" s="6">
        <f t="shared" si="3"/>
        <v>0.0009017132552</v>
      </c>
    </row>
    <row r="84">
      <c r="A84" s="2" t="s">
        <v>135</v>
      </c>
      <c r="B84" s="4">
        <v>1.0</v>
      </c>
      <c r="C84" s="4">
        <v>134.0</v>
      </c>
      <c r="D84" s="4">
        <v>47.0</v>
      </c>
      <c r="E84" s="4">
        <v>150.0</v>
      </c>
      <c r="F84" s="4">
        <v>17.0</v>
      </c>
      <c r="G84" s="5">
        <f t="shared" si="1"/>
        <v>5.882352941</v>
      </c>
      <c r="H84" s="6">
        <f t="shared" si="2"/>
        <v>0.04775280899</v>
      </c>
      <c r="I84" s="4">
        <v>1.0</v>
      </c>
      <c r="J84" s="6">
        <f t="shared" si="3"/>
        <v>0.0009017132552</v>
      </c>
    </row>
    <row r="85">
      <c r="A85" s="2" t="s">
        <v>136</v>
      </c>
      <c r="B85" s="4">
        <v>1.0</v>
      </c>
      <c r="C85" s="4">
        <v>134.0</v>
      </c>
      <c r="D85" s="4">
        <v>150.0</v>
      </c>
      <c r="E85" s="4">
        <v>264.0</v>
      </c>
      <c r="F85" s="4">
        <v>48.0</v>
      </c>
      <c r="G85" s="5">
        <f t="shared" si="1"/>
        <v>2.083333333</v>
      </c>
      <c r="H85" s="6">
        <f t="shared" si="2"/>
        <v>0.1348314607</v>
      </c>
      <c r="I85" s="4">
        <v>1.0</v>
      </c>
      <c r="J85" s="6">
        <f t="shared" si="3"/>
        <v>0.0009017132552</v>
      </c>
    </row>
    <row r="86">
      <c r="A86" s="2" t="s">
        <v>137</v>
      </c>
      <c r="B86" s="4">
        <v>1.0</v>
      </c>
      <c r="C86" s="4">
        <v>134.0</v>
      </c>
      <c r="D86" s="4">
        <v>146.0</v>
      </c>
      <c r="E86" s="4">
        <v>134.0</v>
      </c>
      <c r="F86" s="4">
        <v>69.0</v>
      </c>
      <c r="G86" s="5">
        <f t="shared" si="1"/>
        <v>1.449275362</v>
      </c>
      <c r="H86" s="6">
        <f t="shared" si="2"/>
        <v>0.1938202247</v>
      </c>
      <c r="I86" s="4">
        <v>1.0</v>
      </c>
      <c r="J86" s="6">
        <f t="shared" si="3"/>
        <v>0.0009017132552</v>
      </c>
    </row>
    <row r="87">
      <c r="A87" s="2" t="s">
        <v>138</v>
      </c>
      <c r="B87" s="4">
        <v>1.0</v>
      </c>
      <c r="C87" s="4">
        <v>47.0</v>
      </c>
      <c r="D87" s="4">
        <v>264.0</v>
      </c>
      <c r="E87" s="4">
        <v>146.0</v>
      </c>
      <c r="F87" s="4">
        <v>20.0</v>
      </c>
      <c r="G87" s="5">
        <f t="shared" si="1"/>
        <v>5</v>
      </c>
      <c r="H87" s="6">
        <f t="shared" si="2"/>
        <v>0.05617977528</v>
      </c>
      <c r="I87" s="4">
        <v>1.0</v>
      </c>
      <c r="J87" s="6">
        <f t="shared" si="3"/>
        <v>0.0009017132552</v>
      </c>
    </row>
    <row r="88">
      <c r="A88" s="2" t="s">
        <v>139</v>
      </c>
      <c r="B88" s="4">
        <v>1.0</v>
      </c>
      <c r="C88" s="4">
        <v>47.0</v>
      </c>
      <c r="D88" s="4">
        <v>328.0</v>
      </c>
      <c r="E88" s="4">
        <v>47.0</v>
      </c>
      <c r="F88" s="4">
        <v>38.0</v>
      </c>
      <c r="G88" s="5">
        <f t="shared" si="1"/>
        <v>2.631578947</v>
      </c>
      <c r="H88" s="6">
        <f t="shared" si="2"/>
        <v>0.106741573</v>
      </c>
      <c r="I88" s="4">
        <v>1.0</v>
      </c>
      <c r="J88" s="6">
        <f t="shared" si="3"/>
        <v>0.0009017132552</v>
      </c>
    </row>
    <row r="89">
      <c r="A89" s="2" t="s">
        <v>140</v>
      </c>
      <c r="B89" s="4">
        <v>1.0</v>
      </c>
      <c r="C89" s="4">
        <v>47.0</v>
      </c>
      <c r="D89" s="4">
        <v>150.0</v>
      </c>
      <c r="E89" s="4">
        <v>146.0</v>
      </c>
      <c r="F89" s="4">
        <v>15.0</v>
      </c>
      <c r="G89" s="5">
        <f t="shared" si="1"/>
        <v>6.666666667</v>
      </c>
      <c r="H89" s="6">
        <f t="shared" si="2"/>
        <v>0.04213483146</v>
      </c>
      <c r="I89" s="4">
        <v>1.0</v>
      </c>
      <c r="J89" s="6">
        <f t="shared" si="3"/>
        <v>0.0009017132552</v>
      </c>
    </row>
    <row r="90">
      <c r="A90" s="2" t="s">
        <v>141</v>
      </c>
      <c r="B90" s="4">
        <v>1.0</v>
      </c>
      <c r="C90" s="4">
        <v>150.0</v>
      </c>
      <c r="D90" s="4">
        <v>146.0</v>
      </c>
      <c r="E90" s="4">
        <v>264.0</v>
      </c>
      <c r="F90" s="4">
        <v>68.0</v>
      </c>
      <c r="G90" s="5">
        <f t="shared" si="1"/>
        <v>1.470588235</v>
      </c>
      <c r="H90" s="6">
        <f t="shared" si="2"/>
        <v>0.191011236</v>
      </c>
      <c r="I90" s="4">
        <v>1.0</v>
      </c>
      <c r="J90" s="6">
        <f t="shared" si="3"/>
        <v>0.0009017132552</v>
      </c>
    </row>
    <row r="91">
      <c r="A91" s="2" t="s">
        <v>142</v>
      </c>
      <c r="B91" s="4">
        <v>1.0</v>
      </c>
      <c r="C91" s="4">
        <v>150.0</v>
      </c>
      <c r="D91" s="4">
        <v>146.0</v>
      </c>
      <c r="E91" s="4">
        <v>134.0</v>
      </c>
      <c r="F91" s="4">
        <v>41.0</v>
      </c>
      <c r="G91" s="5">
        <f t="shared" si="1"/>
        <v>2.43902439</v>
      </c>
      <c r="H91" s="6">
        <f t="shared" si="2"/>
        <v>0.1151685393</v>
      </c>
      <c r="I91" s="4">
        <v>1.0</v>
      </c>
      <c r="J91" s="6">
        <f t="shared" si="3"/>
        <v>0.0009017132552</v>
      </c>
    </row>
    <row r="92">
      <c r="A92" s="2" t="s">
        <v>143</v>
      </c>
      <c r="B92" s="4">
        <v>1.0</v>
      </c>
      <c r="C92" s="4">
        <v>150.0</v>
      </c>
      <c r="D92" s="4">
        <v>146.0</v>
      </c>
      <c r="E92" s="4">
        <v>47.0</v>
      </c>
      <c r="F92" s="4">
        <v>15.0</v>
      </c>
      <c r="G92" s="5">
        <f t="shared" si="1"/>
        <v>6.666666667</v>
      </c>
      <c r="H92" s="6">
        <f t="shared" si="2"/>
        <v>0.04213483146</v>
      </c>
      <c r="I92" s="4">
        <v>1.0</v>
      </c>
      <c r="J92" s="6">
        <f t="shared" si="3"/>
        <v>0.0009017132552</v>
      </c>
    </row>
    <row r="93">
      <c r="A93" s="2" t="s">
        <v>144</v>
      </c>
      <c r="B93" s="4">
        <v>1.0</v>
      </c>
      <c r="C93" s="4">
        <v>146.0</v>
      </c>
      <c r="D93" s="4">
        <v>328.0</v>
      </c>
      <c r="E93" s="4">
        <v>150.0</v>
      </c>
      <c r="F93" s="4">
        <v>79.0</v>
      </c>
      <c r="G93" s="5">
        <f t="shared" si="1"/>
        <v>1.265822785</v>
      </c>
      <c r="H93" s="6">
        <f t="shared" si="2"/>
        <v>0.2219101124</v>
      </c>
      <c r="I93" s="4">
        <v>1.0</v>
      </c>
      <c r="J93" s="6">
        <f t="shared" si="3"/>
        <v>0.0009017132552</v>
      </c>
    </row>
    <row r="94">
      <c r="A94" s="2" t="s">
        <v>145</v>
      </c>
      <c r="B94" s="4">
        <v>1.0</v>
      </c>
      <c r="C94" s="4">
        <v>146.0</v>
      </c>
      <c r="D94" s="4">
        <v>134.0</v>
      </c>
      <c r="E94" s="4">
        <v>264.0</v>
      </c>
      <c r="F94" s="4">
        <v>49.0</v>
      </c>
      <c r="G94" s="5">
        <f t="shared" si="1"/>
        <v>2.040816327</v>
      </c>
      <c r="H94" s="6">
        <f t="shared" si="2"/>
        <v>0.1376404494</v>
      </c>
      <c r="I94" s="4">
        <v>1.0</v>
      </c>
      <c r="J94" s="6">
        <f t="shared" si="3"/>
        <v>0.0009017132552</v>
      </c>
    </row>
    <row r="95">
      <c r="A95" s="2" t="s">
        <v>146</v>
      </c>
      <c r="B95" s="4">
        <v>1.0</v>
      </c>
      <c r="C95" s="4">
        <v>146.0</v>
      </c>
      <c r="D95" s="4">
        <v>47.0</v>
      </c>
      <c r="E95" s="4">
        <v>134.0</v>
      </c>
      <c r="F95" s="4">
        <v>24.0</v>
      </c>
      <c r="G95" s="5">
        <f t="shared" si="1"/>
        <v>4.166666667</v>
      </c>
      <c r="H95" s="6">
        <f t="shared" si="2"/>
        <v>0.06741573034</v>
      </c>
      <c r="I95" s="4">
        <v>1.0</v>
      </c>
      <c r="J95" s="6">
        <f t="shared" si="3"/>
        <v>0.0009017132552</v>
      </c>
    </row>
    <row r="96">
      <c r="A96" s="2" t="s">
        <v>147</v>
      </c>
      <c r="B96" s="4">
        <v>1.0</v>
      </c>
      <c r="C96" s="4">
        <v>146.0</v>
      </c>
      <c r="D96" s="4">
        <v>150.0</v>
      </c>
      <c r="E96" s="4">
        <v>134.0</v>
      </c>
      <c r="F96" s="4">
        <v>41.0</v>
      </c>
      <c r="G96" s="5">
        <f t="shared" si="1"/>
        <v>2.43902439</v>
      </c>
      <c r="H96" s="6">
        <f t="shared" si="2"/>
        <v>0.1151685393</v>
      </c>
      <c r="I96" s="4">
        <v>1.0</v>
      </c>
      <c r="J96" s="6">
        <f t="shared" si="3"/>
        <v>0.0009017132552</v>
      </c>
    </row>
    <row r="97">
      <c r="A97" s="2"/>
      <c r="B97" s="4">
        <f>AVERAGE(B2:B96)</f>
        <v>9.536842105</v>
      </c>
      <c r="C97" s="2"/>
      <c r="D97" s="2"/>
      <c r="E97" s="2"/>
      <c r="F97" s="2"/>
      <c r="G97" s="4">
        <f>_xlfn.PERCENTILE.INC(G2:G96,0.75)</f>
        <v>14.92753623</v>
      </c>
      <c r="H97" s="6">
        <f t="shared" si="2"/>
        <v>0</v>
      </c>
      <c r="I97" s="4">
        <f>SUM(I2:I96)</f>
        <v>1109</v>
      </c>
      <c r="J97" s="16"/>
    </row>
    <row r="98">
      <c r="A98" s="2"/>
      <c r="B98" s="4">
        <f>MEDIAN(B2:B96)</f>
        <v>4</v>
      </c>
      <c r="C98" s="2"/>
      <c r="D98" s="2"/>
      <c r="E98" s="2"/>
      <c r="F98" s="2"/>
      <c r="G98" s="2"/>
      <c r="H98" s="2"/>
      <c r="I98" s="2"/>
      <c r="J9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148</v>
      </c>
      <c r="B1" s="18"/>
      <c r="C1" s="18"/>
      <c r="D1" s="18"/>
      <c r="E1" s="18"/>
      <c r="F1" s="18"/>
      <c r="G1" s="18"/>
      <c r="H1" s="19"/>
      <c r="I1" s="2"/>
      <c r="J1" s="2"/>
      <c r="K1" s="2"/>
      <c r="L1" s="17" t="s">
        <v>149</v>
      </c>
      <c r="M1" s="20"/>
      <c r="N1" s="20"/>
      <c r="O1" s="20"/>
      <c r="P1" s="20"/>
      <c r="Q1" s="20"/>
      <c r="R1" s="21"/>
      <c r="S1" s="2"/>
      <c r="T1" s="2"/>
      <c r="U1" s="17" t="s">
        <v>150</v>
      </c>
      <c r="V1" s="20"/>
      <c r="W1" s="20"/>
      <c r="X1" s="20"/>
      <c r="Y1" s="20"/>
      <c r="Z1" s="20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>
      <c r="A2" s="22" t="s">
        <v>151</v>
      </c>
      <c r="B2" s="22" t="s">
        <v>21</v>
      </c>
      <c r="C2" s="22" t="s">
        <v>13</v>
      </c>
      <c r="D2" s="22" t="s">
        <v>15</v>
      </c>
      <c r="E2" s="22" t="s">
        <v>11</v>
      </c>
      <c r="F2" s="22" t="s">
        <v>10</v>
      </c>
      <c r="G2" s="22" t="s">
        <v>17</v>
      </c>
      <c r="H2" s="22" t="s">
        <v>152</v>
      </c>
      <c r="I2" s="2"/>
      <c r="J2" s="2"/>
      <c r="K2" s="2"/>
      <c r="L2" s="22" t="s">
        <v>151</v>
      </c>
      <c r="M2" s="22" t="s">
        <v>21</v>
      </c>
      <c r="N2" s="22" t="s">
        <v>13</v>
      </c>
      <c r="O2" s="22" t="s">
        <v>15</v>
      </c>
      <c r="P2" s="22" t="s">
        <v>11</v>
      </c>
      <c r="Q2" s="22" t="s">
        <v>10</v>
      </c>
      <c r="R2" s="22" t="s">
        <v>17</v>
      </c>
      <c r="S2" s="23" t="s">
        <v>153</v>
      </c>
      <c r="T2" s="2"/>
      <c r="U2" s="24" t="s">
        <v>151</v>
      </c>
      <c r="V2" s="24" t="s">
        <v>21</v>
      </c>
      <c r="W2" s="24" t="s">
        <v>13</v>
      </c>
      <c r="X2" s="24" t="s">
        <v>15</v>
      </c>
      <c r="Y2" s="24" t="s">
        <v>11</v>
      </c>
      <c r="Z2" s="24" t="s">
        <v>10</v>
      </c>
      <c r="AA2" s="24" t="s">
        <v>17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4" t="s">
        <v>21</v>
      </c>
      <c r="B3" s="25">
        <v>0.0</v>
      </c>
      <c r="C3" s="25">
        <v>24.0</v>
      </c>
      <c r="D3" s="25">
        <v>8.0</v>
      </c>
      <c r="E3" s="25">
        <v>13.0</v>
      </c>
      <c r="F3" s="25">
        <v>1.0</v>
      </c>
      <c r="G3" s="25">
        <v>2.0</v>
      </c>
      <c r="H3" s="25">
        <v>2.0</v>
      </c>
      <c r="I3" s="2"/>
      <c r="J3" s="2"/>
      <c r="K3" s="2"/>
      <c r="L3" s="24" t="s">
        <v>21</v>
      </c>
      <c r="M3" s="26">
        <v>0.0</v>
      </c>
      <c r="N3" s="27">
        <v>40.0</v>
      </c>
      <c r="O3" s="28">
        <v>10.0</v>
      </c>
      <c r="P3" s="29">
        <v>14.0</v>
      </c>
      <c r="Q3" s="26">
        <v>1.0</v>
      </c>
      <c r="R3" s="26">
        <v>2.0</v>
      </c>
      <c r="S3" s="4">
        <f t="shared" ref="S3:S8" si="1">SUM(M3:R3)</f>
        <v>67</v>
      </c>
      <c r="T3" s="2"/>
      <c r="U3" s="24" t="s">
        <v>21</v>
      </c>
      <c r="V3" s="25">
        <v>0.0</v>
      </c>
      <c r="W3" s="25">
        <v>32.0</v>
      </c>
      <c r="X3" s="25">
        <v>15.0</v>
      </c>
      <c r="Y3" s="25">
        <v>13.0</v>
      </c>
      <c r="Z3" s="25">
        <v>1.0</v>
      </c>
      <c r="AA3" s="25">
        <v>3.0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>
      <c r="A4" s="24" t="s">
        <v>13</v>
      </c>
      <c r="B4" s="25">
        <v>25.0</v>
      </c>
      <c r="C4" s="25">
        <v>0.0</v>
      </c>
      <c r="D4" s="25">
        <v>55.0</v>
      </c>
      <c r="E4" s="25">
        <v>66.0</v>
      </c>
      <c r="F4" s="25">
        <v>4.0</v>
      </c>
      <c r="G4" s="25">
        <v>6.0</v>
      </c>
      <c r="H4" s="25">
        <v>5.0</v>
      </c>
      <c r="I4" s="2"/>
      <c r="J4" s="2"/>
      <c r="K4" s="2"/>
      <c r="L4" s="24" t="s">
        <v>13</v>
      </c>
      <c r="M4" s="30">
        <v>35.0</v>
      </c>
      <c r="N4" s="26">
        <v>0.0</v>
      </c>
      <c r="O4" s="31">
        <v>65.0</v>
      </c>
      <c r="P4" s="32">
        <v>70.0</v>
      </c>
      <c r="Q4" s="33">
        <v>4.0</v>
      </c>
      <c r="R4" s="34">
        <v>7.0</v>
      </c>
      <c r="S4" s="4">
        <f t="shared" si="1"/>
        <v>181</v>
      </c>
      <c r="T4" s="2"/>
      <c r="U4" s="24" t="s">
        <v>13</v>
      </c>
      <c r="V4" s="25">
        <v>32.0</v>
      </c>
      <c r="W4" s="25">
        <v>0.0</v>
      </c>
      <c r="X4" s="25">
        <v>57.0</v>
      </c>
      <c r="Y4" s="25">
        <v>73.0</v>
      </c>
      <c r="Z4" s="25">
        <v>7.0</v>
      </c>
      <c r="AA4" s="25">
        <v>9.0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>
      <c r="A5" s="24" t="s">
        <v>15</v>
      </c>
      <c r="B5" s="25">
        <v>11.0</v>
      </c>
      <c r="C5" s="25">
        <v>19.0</v>
      </c>
      <c r="D5" s="25">
        <v>0.0</v>
      </c>
      <c r="E5" s="25">
        <v>114.0</v>
      </c>
      <c r="F5" s="25">
        <v>17.0</v>
      </c>
      <c r="G5" s="25">
        <v>18.0</v>
      </c>
      <c r="H5" s="25">
        <v>2.0</v>
      </c>
      <c r="I5" s="2"/>
      <c r="J5" s="2"/>
      <c r="K5" s="2"/>
      <c r="L5" s="24" t="s">
        <v>15</v>
      </c>
      <c r="M5" s="35">
        <v>12.0</v>
      </c>
      <c r="N5" s="36">
        <v>24.0</v>
      </c>
      <c r="O5" s="26">
        <v>0.0</v>
      </c>
      <c r="P5" s="37">
        <v>133.0</v>
      </c>
      <c r="Q5" s="38">
        <v>25.0</v>
      </c>
      <c r="R5" s="39">
        <v>19.0</v>
      </c>
      <c r="S5" s="4">
        <f t="shared" si="1"/>
        <v>213</v>
      </c>
      <c r="T5" s="2"/>
      <c r="U5" s="24" t="s">
        <v>15</v>
      </c>
      <c r="V5" s="25">
        <v>15.0</v>
      </c>
      <c r="W5" s="25">
        <v>57.0</v>
      </c>
      <c r="X5" s="25">
        <v>0.0</v>
      </c>
      <c r="Y5" s="25">
        <v>121.0</v>
      </c>
      <c r="Z5" s="25">
        <v>38.0</v>
      </c>
      <c r="AA5" s="25">
        <v>23.0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4" t="s">
        <v>11</v>
      </c>
      <c r="B6" s="25">
        <v>1.0</v>
      </c>
      <c r="C6" s="25">
        <v>14.0</v>
      </c>
      <c r="D6" s="25">
        <v>22.0</v>
      </c>
      <c r="E6" s="25">
        <v>0.0</v>
      </c>
      <c r="F6" s="25">
        <v>254.0</v>
      </c>
      <c r="G6" s="25">
        <v>71.0</v>
      </c>
      <c r="H6" s="25">
        <v>21.0</v>
      </c>
      <c r="I6" s="2"/>
      <c r="J6" s="2"/>
      <c r="K6" s="2"/>
      <c r="L6" s="24" t="s">
        <v>11</v>
      </c>
      <c r="M6" s="26">
        <v>1.0</v>
      </c>
      <c r="N6" s="40">
        <v>15.0</v>
      </c>
      <c r="O6" s="38">
        <v>25.0</v>
      </c>
      <c r="P6" s="26">
        <v>0.0</v>
      </c>
      <c r="Q6" s="41">
        <v>403.0</v>
      </c>
      <c r="R6" s="42">
        <v>86.0</v>
      </c>
      <c r="S6" s="4">
        <f t="shared" si="1"/>
        <v>530</v>
      </c>
      <c r="T6" s="2"/>
      <c r="U6" s="24" t="s">
        <v>11</v>
      </c>
      <c r="V6" s="25">
        <v>13.0</v>
      </c>
      <c r="W6" s="25">
        <v>73.0</v>
      </c>
      <c r="X6" s="25">
        <v>121.0</v>
      </c>
      <c r="Y6" s="25">
        <v>0.0</v>
      </c>
      <c r="Z6" s="25">
        <v>258.0</v>
      </c>
      <c r="AA6" s="25">
        <v>93.0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>
      <c r="A7" s="24" t="s">
        <v>10</v>
      </c>
      <c r="B7" s="25">
        <v>0.0</v>
      </c>
      <c r="C7" s="25">
        <v>6.0</v>
      </c>
      <c r="D7" s="25">
        <v>27.0</v>
      </c>
      <c r="E7" s="25">
        <v>106.0</v>
      </c>
      <c r="F7" s="25">
        <v>0.0</v>
      </c>
      <c r="G7" s="25">
        <v>81.0</v>
      </c>
      <c r="H7" s="25">
        <v>0.0</v>
      </c>
      <c r="I7" s="2"/>
      <c r="J7" s="2"/>
      <c r="K7" s="2"/>
      <c r="L7" s="24" t="s">
        <v>10</v>
      </c>
      <c r="M7" s="26">
        <v>0.0</v>
      </c>
      <c r="N7" s="34">
        <v>7.0</v>
      </c>
      <c r="O7" s="43">
        <v>41.0</v>
      </c>
      <c r="P7" s="44">
        <v>187.0</v>
      </c>
      <c r="Q7" s="26">
        <v>0.0</v>
      </c>
      <c r="R7" s="45">
        <v>94.0</v>
      </c>
      <c r="S7" s="4">
        <f t="shared" si="1"/>
        <v>329</v>
      </c>
      <c r="T7" s="2"/>
      <c r="U7" s="24" t="s">
        <v>10</v>
      </c>
      <c r="V7" s="25">
        <v>1.0</v>
      </c>
      <c r="W7" s="25">
        <v>7.0</v>
      </c>
      <c r="X7" s="25">
        <v>38.0</v>
      </c>
      <c r="Y7" s="25">
        <v>258.0</v>
      </c>
      <c r="Z7" s="25">
        <v>0.0</v>
      </c>
      <c r="AA7" s="25">
        <v>85.0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>
      <c r="A8" s="24" t="s">
        <v>17</v>
      </c>
      <c r="B8" s="25">
        <v>1.0</v>
      </c>
      <c r="C8" s="25">
        <v>5.0</v>
      </c>
      <c r="D8" s="25">
        <v>11.0</v>
      </c>
      <c r="E8" s="25">
        <v>59.0</v>
      </c>
      <c r="F8" s="25">
        <v>15.0</v>
      </c>
      <c r="G8" s="25">
        <v>0.0</v>
      </c>
      <c r="H8" s="25">
        <v>1.0</v>
      </c>
      <c r="I8" s="2"/>
      <c r="J8" s="2"/>
      <c r="K8" s="2"/>
      <c r="L8" s="46" t="s">
        <v>17</v>
      </c>
      <c r="M8" s="47">
        <v>1.0</v>
      </c>
      <c r="N8" s="48">
        <v>5.0</v>
      </c>
      <c r="O8" s="49">
        <v>14.0</v>
      </c>
      <c r="P8" s="50">
        <v>73.0</v>
      </c>
      <c r="Q8" s="51">
        <v>17.0</v>
      </c>
      <c r="R8" s="47">
        <v>0.0</v>
      </c>
      <c r="S8" s="4">
        <f t="shared" si="1"/>
        <v>110</v>
      </c>
      <c r="T8" s="2"/>
      <c r="U8" s="46" t="s">
        <v>17</v>
      </c>
      <c r="V8" s="52">
        <v>3.0</v>
      </c>
      <c r="W8" s="52">
        <v>9.0</v>
      </c>
      <c r="X8" s="52">
        <v>23.0</v>
      </c>
      <c r="Y8" s="52">
        <v>93.0</v>
      </c>
      <c r="Z8" s="52">
        <v>85.0</v>
      </c>
      <c r="AA8" s="52">
        <v>0.0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>
      <c r="A9" s="24" t="s">
        <v>154</v>
      </c>
      <c r="B9" s="25">
        <v>2.0</v>
      </c>
      <c r="C9" s="25">
        <v>5.0</v>
      </c>
      <c r="D9" s="25">
        <v>2.0</v>
      </c>
      <c r="E9" s="25">
        <v>21.0</v>
      </c>
      <c r="F9" s="25">
        <v>0.0</v>
      </c>
      <c r="G9" s="25">
        <v>1.0</v>
      </c>
      <c r="H9" s="25">
        <v>0.0</v>
      </c>
      <c r="I9" s="2"/>
      <c r="J9" s="2"/>
      <c r="K9" s="2"/>
      <c r="L9" s="23" t="s">
        <v>155</v>
      </c>
      <c r="M9" s="4">
        <f t="shared" ref="M9:R9" si="2">SUM(M3:M8)</f>
        <v>49</v>
      </c>
      <c r="N9" s="4">
        <f t="shared" si="2"/>
        <v>91</v>
      </c>
      <c r="O9" s="4">
        <f t="shared" si="2"/>
        <v>155</v>
      </c>
      <c r="P9" s="4">
        <f t="shared" si="2"/>
        <v>477</v>
      </c>
      <c r="Q9" s="4">
        <f t="shared" si="2"/>
        <v>450</v>
      </c>
      <c r="R9" s="4">
        <f t="shared" si="2"/>
        <v>208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6">
        <f t="shared" ref="M10:R10" si="3">M9/$M$11</f>
        <v>0.03426573427</v>
      </c>
      <c r="N10" s="6">
        <f t="shared" si="3"/>
        <v>0.06363636364</v>
      </c>
      <c r="O10" s="6">
        <f t="shared" si="3"/>
        <v>0.1083916084</v>
      </c>
      <c r="P10" s="6">
        <f t="shared" si="3"/>
        <v>0.3335664336</v>
      </c>
      <c r="Q10" s="6">
        <f t="shared" si="3"/>
        <v>0.3146853147</v>
      </c>
      <c r="R10" s="6">
        <f t="shared" si="3"/>
        <v>0.1454545455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 t="s">
        <v>156</v>
      </c>
      <c r="M11" s="4">
        <f>SUM(M3:R8)</f>
        <v>1430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>
      <c r="A14" s="2"/>
      <c r="B14" s="53" t="s">
        <v>21</v>
      </c>
      <c r="C14" s="54"/>
      <c r="D14" s="54"/>
      <c r="E14" s="54"/>
      <c r="F14" s="54"/>
      <c r="G14" s="54"/>
      <c r="H14" s="54"/>
      <c r="I14" s="54"/>
      <c r="J14" s="54"/>
      <c r="K14" s="55"/>
      <c r="L14" s="53" t="s">
        <v>13</v>
      </c>
      <c r="M14" s="54"/>
      <c r="N14" s="54"/>
      <c r="O14" s="54"/>
      <c r="P14" s="54"/>
      <c r="Q14" s="54"/>
      <c r="R14" s="54"/>
      <c r="S14" s="54"/>
      <c r="T14" s="54"/>
      <c r="U14" s="55"/>
      <c r="V14" s="53" t="s">
        <v>15</v>
      </c>
      <c r="W14" s="54"/>
      <c r="X14" s="54"/>
      <c r="Y14" s="54"/>
      <c r="Z14" s="54"/>
      <c r="AA14" s="54"/>
      <c r="AB14" s="54"/>
      <c r="AC14" s="54"/>
      <c r="AD14" s="54"/>
      <c r="AE14" s="55"/>
      <c r="AF14" s="53" t="s">
        <v>11</v>
      </c>
      <c r="AG14" s="54"/>
      <c r="AH14" s="54"/>
      <c r="AI14" s="54"/>
      <c r="AJ14" s="54"/>
      <c r="AK14" s="54"/>
      <c r="AL14" s="54"/>
      <c r="AM14" s="54"/>
      <c r="AN14" s="54"/>
      <c r="AO14" s="55"/>
      <c r="AP14" s="53" t="s">
        <v>10</v>
      </c>
      <c r="AQ14" s="54"/>
      <c r="AR14" s="54"/>
      <c r="AS14" s="54"/>
      <c r="AT14" s="54"/>
      <c r="AU14" s="54"/>
      <c r="AV14" s="54"/>
      <c r="AW14" s="54"/>
      <c r="AX14" s="54"/>
      <c r="AY14" s="55"/>
      <c r="AZ14" s="53" t="s">
        <v>17</v>
      </c>
      <c r="BA14" s="54"/>
      <c r="BB14" s="54"/>
      <c r="BC14" s="54"/>
      <c r="BD14" s="54"/>
      <c r="BE14" s="54"/>
      <c r="BF14" s="54"/>
      <c r="BG14" s="54"/>
      <c r="BH14" s="54"/>
      <c r="BI14" s="55"/>
      <c r="BJ14" s="53" t="s">
        <v>152</v>
      </c>
      <c r="BK14" s="54"/>
      <c r="BL14" s="54"/>
      <c r="BM14" s="2"/>
      <c r="BN14" s="2"/>
    </row>
    <row r="15">
      <c r="A15" s="2"/>
      <c r="B15" s="56" t="s">
        <v>148</v>
      </c>
      <c r="C15" s="23" t="s">
        <v>157</v>
      </c>
      <c r="D15" s="23" t="s">
        <v>158</v>
      </c>
      <c r="E15" s="23" t="s">
        <v>159</v>
      </c>
      <c r="F15" s="23" t="s">
        <v>160</v>
      </c>
      <c r="G15" s="23" t="s">
        <v>161</v>
      </c>
      <c r="H15" s="23" t="s">
        <v>162</v>
      </c>
      <c r="I15" s="23" t="s">
        <v>163</v>
      </c>
      <c r="J15" s="23" t="s">
        <v>150</v>
      </c>
      <c r="K15" s="57" t="s">
        <v>164</v>
      </c>
      <c r="L15" s="56" t="s">
        <v>148</v>
      </c>
      <c r="M15" s="23" t="s">
        <v>157</v>
      </c>
      <c r="N15" s="23" t="s">
        <v>158</v>
      </c>
      <c r="O15" s="23" t="s">
        <v>159</v>
      </c>
      <c r="P15" s="23" t="s">
        <v>160</v>
      </c>
      <c r="Q15" s="23" t="s">
        <v>161</v>
      </c>
      <c r="R15" s="23" t="s">
        <v>165</v>
      </c>
      <c r="S15" s="23" t="s">
        <v>163</v>
      </c>
      <c r="T15" s="23" t="s">
        <v>150</v>
      </c>
      <c r="U15" s="57" t="s">
        <v>166</v>
      </c>
      <c r="V15" s="56" t="s">
        <v>148</v>
      </c>
      <c r="W15" s="23" t="s">
        <v>157</v>
      </c>
      <c r="X15" s="23" t="s">
        <v>158</v>
      </c>
      <c r="Y15" s="23" t="s">
        <v>159</v>
      </c>
      <c r="Z15" s="23" t="s">
        <v>160</v>
      </c>
      <c r="AA15" s="23" t="s">
        <v>161</v>
      </c>
      <c r="AB15" s="23" t="s">
        <v>165</v>
      </c>
      <c r="AC15" s="23" t="s">
        <v>163</v>
      </c>
      <c r="AD15" s="23" t="s">
        <v>150</v>
      </c>
      <c r="AE15" s="57" t="s">
        <v>166</v>
      </c>
      <c r="AF15" s="56" t="s">
        <v>148</v>
      </c>
      <c r="AG15" s="23" t="s">
        <v>157</v>
      </c>
      <c r="AH15" s="23" t="s">
        <v>158</v>
      </c>
      <c r="AI15" s="23" t="s">
        <v>159</v>
      </c>
      <c r="AJ15" s="23" t="s">
        <v>160</v>
      </c>
      <c r="AK15" s="23" t="s">
        <v>161</v>
      </c>
      <c r="AL15" s="23" t="s">
        <v>165</v>
      </c>
      <c r="AM15" s="23" t="s">
        <v>163</v>
      </c>
      <c r="AN15" s="23" t="s">
        <v>150</v>
      </c>
      <c r="AO15" s="57" t="s">
        <v>166</v>
      </c>
      <c r="AP15" s="56" t="s">
        <v>148</v>
      </c>
      <c r="AQ15" s="23" t="s">
        <v>157</v>
      </c>
      <c r="AR15" s="23" t="s">
        <v>158</v>
      </c>
      <c r="AS15" s="23" t="s">
        <v>159</v>
      </c>
      <c r="AT15" s="23" t="s">
        <v>160</v>
      </c>
      <c r="AU15" s="23" t="s">
        <v>161</v>
      </c>
      <c r="AV15" s="23" t="s">
        <v>165</v>
      </c>
      <c r="AW15" s="23" t="s">
        <v>163</v>
      </c>
      <c r="AX15" s="23" t="s">
        <v>150</v>
      </c>
      <c r="AY15" s="57" t="s">
        <v>166</v>
      </c>
      <c r="AZ15" s="56" t="s">
        <v>148</v>
      </c>
      <c r="BA15" s="23" t="s">
        <v>157</v>
      </c>
      <c r="BB15" s="23" t="s">
        <v>158</v>
      </c>
      <c r="BC15" s="23" t="s">
        <v>159</v>
      </c>
      <c r="BD15" s="23" t="s">
        <v>160</v>
      </c>
      <c r="BE15" s="23" t="s">
        <v>161</v>
      </c>
      <c r="BF15" s="23" t="s">
        <v>165</v>
      </c>
      <c r="BG15" s="23" t="s">
        <v>163</v>
      </c>
      <c r="BH15" s="23" t="s">
        <v>150</v>
      </c>
      <c r="BI15" s="57" t="s">
        <v>166</v>
      </c>
      <c r="BJ15" s="56" t="s">
        <v>148</v>
      </c>
      <c r="BK15" s="23" t="s">
        <v>157</v>
      </c>
      <c r="BL15" s="23" t="s">
        <v>160</v>
      </c>
      <c r="BM15" s="2"/>
      <c r="BN15" s="2"/>
    </row>
    <row r="16">
      <c r="A16" s="2" t="s">
        <v>21</v>
      </c>
      <c r="B16" s="58" t="s">
        <v>167</v>
      </c>
      <c r="C16" s="59" t="str">
        <f t="shared" ref="C16:C21" si="4">B16/VLOOKUP($A16,$A$29:$C$34,2,FALSE)</f>
        <v>#VALUE!</v>
      </c>
      <c r="D16" s="59" t="str">
        <f t="shared" ref="D16:D22" si="5">B16/VLOOKUP(B$14,$A$28:$C$34,2,FALSE)</f>
        <v>#VALUE!</v>
      </c>
      <c r="E16" s="59" t="str">
        <f t="shared" ref="E16:E21" si="6">B16/VLOOKUP($A16&amp;","&amp;B$14,$G$29:$O$57,7, FALSE)</f>
        <v>#N/A</v>
      </c>
      <c r="F16" s="59" t="str">
        <f t="shared" ref="F16:F22" si="7">B16/356</f>
        <v>#VALUE!</v>
      </c>
      <c r="G16" s="2" t="s">
        <v>167</v>
      </c>
      <c r="H16" s="59" t="str">
        <f t="shared" ref="H16:H21" si="8">G16/$M$11</f>
        <v>#VALUE!</v>
      </c>
      <c r="I16" s="59" t="str">
        <f t="shared" ref="I16:I21" si="9">G16/$S3</f>
        <v>#VALUE!</v>
      </c>
      <c r="J16" s="2" t="s">
        <v>167</v>
      </c>
      <c r="K16" s="60" t="str">
        <f t="shared" ref="K16:K22" si="10">J16/356</f>
        <v>#VALUE!</v>
      </c>
      <c r="L16" s="61">
        <f>C3</f>
        <v>24</v>
      </c>
      <c r="M16" s="6">
        <f t="shared" ref="M16:M21" si="11">L16/VLOOKUP($A16,$A$29:$C$34,2,FALSE)</f>
        <v>0.5106382979</v>
      </c>
      <c r="N16" s="6">
        <f t="shared" ref="N16:N22" si="12">L16/VLOOKUP(L$14,$A$28:$C$34,2,FALSE)</f>
        <v>0.1791044776</v>
      </c>
      <c r="O16" s="62">
        <f t="shared" ref="O16:O21" si="13">L16/VLOOKUP($A16&amp;","&amp;L$14,$G$29:$O$57,7, FALSE)</f>
        <v>0.7058823529</v>
      </c>
      <c r="P16" s="6">
        <f t="shared" ref="P16:P22" si="14">L16/356</f>
        <v>0.06741573034</v>
      </c>
      <c r="Q16" s="4">
        <f>N3</f>
        <v>40</v>
      </c>
      <c r="R16" s="6">
        <f t="shared" ref="R16:R21" si="15">Q16/$M$11</f>
        <v>0.02797202797</v>
      </c>
      <c r="S16" s="63">
        <f t="shared" ref="S16:S21" si="16">Q16/$S3</f>
        <v>0.5970149254</v>
      </c>
      <c r="T16" s="4">
        <f>W3</f>
        <v>32</v>
      </c>
      <c r="U16" s="64">
        <f t="shared" ref="U16:U22" si="17">T16/356</f>
        <v>0.08988764045</v>
      </c>
      <c r="V16" s="61">
        <f t="shared" ref="V16:V17" si="18">D3</f>
        <v>8</v>
      </c>
      <c r="W16" s="6">
        <f t="shared" ref="W16:W21" si="19">V16/VLOOKUP($A16,$A$29:$C$34,2,FALSE)</f>
        <v>0.170212766</v>
      </c>
      <c r="X16" s="6">
        <f t="shared" ref="X16:X22" si="20">V16/VLOOKUP(V$14,$A$28:$C$34,2,FALSE)</f>
        <v>0.05333333333</v>
      </c>
      <c r="Y16" s="62">
        <f t="shared" ref="Y16:Y21" si="21">V16/VLOOKUP($A16&amp;","&amp;V$14,$G$29:$O$57,7, FALSE)</f>
        <v>0.32</v>
      </c>
      <c r="Z16" s="6">
        <f t="shared" ref="Z16:Z22" si="22">V16/356</f>
        <v>0.02247191011</v>
      </c>
      <c r="AA16" s="4">
        <f t="shared" ref="AA16:AA17" si="23">O3</f>
        <v>10</v>
      </c>
      <c r="AB16" s="6">
        <f t="shared" ref="AB16:AB21" si="24">AA16/$M$11</f>
        <v>0.006993006993</v>
      </c>
      <c r="AC16" s="63">
        <f t="shared" ref="AC16:AC21" si="25">AA16/$S3</f>
        <v>0.1492537313</v>
      </c>
      <c r="AD16" s="4">
        <f t="shared" ref="AD16:AD17" si="26">X3</f>
        <v>15</v>
      </c>
      <c r="AE16" s="64">
        <f t="shared" ref="AE16:AE22" si="27">AD16/356</f>
        <v>0.04213483146</v>
      </c>
      <c r="AF16" s="61">
        <f t="shared" ref="AF16:AF18" si="28">E3</f>
        <v>13</v>
      </c>
      <c r="AG16" s="6">
        <f t="shared" ref="AG16:AG21" si="29">AF16/VLOOKUP($A16,$A$29:$C$34,2,FALSE)</f>
        <v>0.2765957447</v>
      </c>
      <c r="AH16" s="6">
        <f t="shared" ref="AH16:AH22" si="30">AF16/VLOOKUP(AF$14,$A$28:$C$34,2,FALSE)</f>
        <v>0.03963414634</v>
      </c>
      <c r="AI16" s="62">
        <f t="shared" ref="AI16:AI21" si="31">AF16/VLOOKUP($A16&amp;","&amp;AF$14,$G$29:$O$57,7, FALSE)</f>
        <v>0.3421052632</v>
      </c>
      <c r="AJ16" s="6">
        <f t="shared" ref="AJ16:AJ22" si="32">AF16/356</f>
        <v>0.03651685393</v>
      </c>
      <c r="AK16" s="4">
        <f t="shared" ref="AK16:AK18" si="33">P3</f>
        <v>14</v>
      </c>
      <c r="AL16" s="6">
        <f t="shared" ref="AL16:AL21" si="34">AK16/$M$11</f>
        <v>0.00979020979</v>
      </c>
      <c r="AM16" s="63">
        <f t="shared" ref="AM16:AM21" si="35">AK16/$S3</f>
        <v>0.2089552239</v>
      </c>
      <c r="AN16" s="4">
        <f t="shared" ref="AN16:AN18" si="36">Y3</f>
        <v>13</v>
      </c>
      <c r="AO16" s="64">
        <f t="shared" ref="AO16:AO22" si="37">AN16/356</f>
        <v>0.03651685393</v>
      </c>
      <c r="AP16" s="65">
        <f t="shared" ref="AP16:AP19" si="38">F3</f>
        <v>1</v>
      </c>
      <c r="AQ16" s="6">
        <f t="shared" ref="AQ16:AQ21" si="39">AP16/VLOOKUP($A16,$A$29:$C$34,2,FALSE)</f>
        <v>0.02127659574</v>
      </c>
      <c r="AR16" s="6">
        <f t="shared" ref="AR16:AR22" si="40">AP16/VLOOKUP(AP$14,$A$28:$C$34,2,FALSE)</f>
        <v>0.003787878788</v>
      </c>
      <c r="AS16" s="6">
        <f t="shared" ref="AS16:AS21" si="41">AP16/VLOOKUP($A16&amp;","&amp;AP$14,$G$29:$O$57,7, FALSE)</f>
        <v>0.03333333333</v>
      </c>
      <c r="AT16" s="6">
        <f t="shared" ref="AT16:AT22" si="42">AP16/356</f>
        <v>0.002808988764</v>
      </c>
      <c r="AU16" s="4">
        <f t="shared" ref="AU16:AU19" si="43">Q3</f>
        <v>1</v>
      </c>
      <c r="AV16" s="6">
        <f t="shared" ref="AV16:AV21" si="44">AU16/$M$11</f>
        <v>0.0006993006993</v>
      </c>
      <c r="AW16" s="6">
        <f t="shared" ref="AW16:AW21" si="45">AU16/$S3</f>
        <v>0.01492537313</v>
      </c>
      <c r="AX16" s="4">
        <f t="shared" ref="AX16:AX19" si="46">Z3</f>
        <v>1</v>
      </c>
      <c r="AY16" s="64">
        <f t="shared" ref="AY16:AY22" si="47">AX16/356</f>
        <v>0.002808988764</v>
      </c>
      <c r="AZ16" s="65">
        <f t="shared" ref="AZ16:AZ20" si="48">G3</f>
        <v>2</v>
      </c>
      <c r="BA16" s="6">
        <f t="shared" ref="BA16:BA21" si="49">AZ16/VLOOKUP($A16,$A$29:$C$34,2,FALSE)</f>
        <v>0.04255319149</v>
      </c>
      <c r="BB16" s="6">
        <f t="shared" ref="BB16:BB22" si="50">AZ16/VLOOKUP(AZ$14,$A$28:$C$34,2,FALSE)</f>
        <v>0.01369863014</v>
      </c>
      <c r="BC16" s="6">
        <f t="shared" ref="BC16:BC21" si="51">AZ16/VLOOKUP($A16&amp;","&amp;AZ$14,$G$29:$O$57,7, FALSE)</f>
        <v>0.07142857143</v>
      </c>
      <c r="BD16" s="6">
        <f t="shared" ref="BD16:BD22" si="52">AZ16/356</f>
        <v>0.005617977528</v>
      </c>
      <c r="BE16" s="4">
        <f t="shared" ref="BE16:BE20" si="53">R3</f>
        <v>2</v>
      </c>
      <c r="BF16" s="6">
        <f t="shared" ref="BF16:BF21" si="54">BE16/$M$11</f>
        <v>0.001398601399</v>
      </c>
      <c r="BG16" s="6">
        <f t="shared" ref="BG16:BG21" si="55">BE16/$S3</f>
        <v>0.02985074627</v>
      </c>
      <c r="BH16" s="4">
        <f t="shared" ref="BH16:BH20" si="56">AA3</f>
        <v>3</v>
      </c>
      <c r="BI16" s="64">
        <f t="shared" ref="BI16:BI22" si="57">BH16/356</f>
        <v>0.008426966292</v>
      </c>
      <c r="BJ16" s="61">
        <f t="shared" ref="BJ16:BJ22" si="58">H3</f>
        <v>2</v>
      </c>
      <c r="BK16" s="6">
        <f t="shared" ref="BK16:BK21" si="59">BJ16/VLOOKUP($A16,$A$29:$C$34,2,FALSE)</f>
        <v>0.04255319149</v>
      </c>
      <c r="BL16" s="6">
        <f t="shared" ref="BL16:BL22" si="60">BJ16/356</f>
        <v>0.005617977528</v>
      </c>
      <c r="BM16" s="2"/>
      <c r="BN16" s="2"/>
    </row>
    <row r="17">
      <c r="A17" s="2" t="s">
        <v>13</v>
      </c>
      <c r="B17" s="61">
        <f t="shared" ref="B17:B22" si="61">B4</f>
        <v>25</v>
      </c>
      <c r="C17" s="6">
        <f t="shared" si="4"/>
        <v>0.1865671642</v>
      </c>
      <c r="D17" s="6">
        <f t="shared" si="5"/>
        <v>0.5319148936</v>
      </c>
      <c r="E17" s="62">
        <f t="shared" si="6"/>
        <v>0.7352941176</v>
      </c>
      <c r="F17" s="6">
        <f t="shared" si="7"/>
        <v>0.0702247191</v>
      </c>
      <c r="G17" s="4">
        <f t="shared" ref="G17:G21" si="62">M4</f>
        <v>35</v>
      </c>
      <c r="H17" s="6">
        <f t="shared" si="8"/>
        <v>0.02447552448</v>
      </c>
      <c r="I17" s="63">
        <f t="shared" si="9"/>
        <v>0.1933701657</v>
      </c>
      <c r="J17" s="4">
        <f t="shared" ref="J17:J22" si="63">V4</f>
        <v>32</v>
      </c>
      <c r="K17" s="64">
        <f t="shared" si="10"/>
        <v>0.08988764045</v>
      </c>
      <c r="L17" s="58" t="s">
        <v>167</v>
      </c>
      <c r="M17" s="59" t="str">
        <f t="shared" si="11"/>
        <v>#VALUE!</v>
      </c>
      <c r="N17" s="59" t="str">
        <f t="shared" si="12"/>
        <v>#VALUE!</v>
      </c>
      <c r="O17" s="59" t="str">
        <f t="shared" si="13"/>
        <v>#N/A</v>
      </c>
      <c r="P17" s="59" t="str">
        <f t="shared" si="14"/>
        <v>#VALUE!</v>
      </c>
      <c r="Q17" s="2" t="s">
        <v>167</v>
      </c>
      <c r="R17" s="59" t="str">
        <f t="shared" si="15"/>
        <v>#VALUE!</v>
      </c>
      <c r="S17" s="59" t="str">
        <f t="shared" si="16"/>
        <v>#VALUE!</v>
      </c>
      <c r="T17" s="2" t="s">
        <v>167</v>
      </c>
      <c r="U17" s="60" t="str">
        <f t="shared" si="17"/>
        <v>#VALUE!</v>
      </c>
      <c r="V17" s="61">
        <f t="shared" si="18"/>
        <v>55</v>
      </c>
      <c r="W17" s="6">
        <f t="shared" si="19"/>
        <v>0.4104477612</v>
      </c>
      <c r="X17" s="6">
        <f t="shared" si="20"/>
        <v>0.3666666667</v>
      </c>
      <c r="Y17" s="62">
        <f t="shared" si="21"/>
        <v>0.7971014493</v>
      </c>
      <c r="Z17" s="6">
        <f t="shared" si="22"/>
        <v>0.154494382</v>
      </c>
      <c r="AA17" s="4">
        <f t="shared" si="23"/>
        <v>65</v>
      </c>
      <c r="AB17" s="6">
        <f t="shared" si="24"/>
        <v>0.04545454545</v>
      </c>
      <c r="AC17" s="63">
        <f t="shared" si="25"/>
        <v>0.3591160221</v>
      </c>
      <c r="AD17" s="4">
        <f t="shared" si="26"/>
        <v>57</v>
      </c>
      <c r="AE17" s="64">
        <f t="shared" si="27"/>
        <v>0.1601123596</v>
      </c>
      <c r="AF17" s="61">
        <f t="shared" si="28"/>
        <v>66</v>
      </c>
      <c r="AG17" s="6">
        <f t="shared" si="29"/>
        <v>0.4925373134</v>
      </c>
      <c r="AH17" s="6">
        <f t="shared" si="30"/>
        <v>0.2012195122</v>
      </c>
      <c r="AI17" s="62">
        <f t="shared" si="31"/>
        <v>0.5641025641</v>
      </c>
      <c r="AJ17" s="6">
        <f t="shared" si="32"/>
        <v>0.1853932584</v>
      </c>
      <c r="AK17" s="4">
        <f t="shared" si="33"/>
        <v>70</v>
      </c>
      <c r="AL17" s="6">
        <f t="shared" si="34"/>
        <v>0.04895104895</v>
      </c>
      <c r="AM17" s="63">
        <f t="shared" si="35"/>
        <v>0.3867403315</v>
      </c>
      <c r="AN17" s="4">
        <f t="shared" si="36"/>
        <v>73</v>
      </c>
      <c r="AO17" s="64">
        <f t="shared" si="37"/>
        <v>0.2050561798</v>
      </c>
      <c r="AP17" s="61">
        <f t="shared" si="38"/>
        <v>4</v>
      </c>
      <c r="AQ17" s="6">
        <f t="shared" si="39"/>
        <v>0.02985074627</v>
      </c>
      <c r="AR17" s="6">
        <f t="shared" si="40"/>
        <v>0.01515151515</v>
      </c>
      <c r="AS17" s="6">
        <f t="shared" si="41"/>
        <v>0.04545454545</v>
      </c>
      <c r="AT17" s="6">
        <f t="shared" si="42"/>
        <v>0.01123595506</v>
      </c>
      <c r="AU17" s="4">
        <f t="shared" si="43"/>
        <v>4</v>
      </c>
      <c r="AV17" s="6">
        <f t="shared" si="44"/>
        <v>0.002797202797</v>
      </c>
      <c r="AW17" s="6">
        <f t="shared" si="45"/>
        <v>0.02209944751</v>
      </c>
      <c r="AX17" s="4">
        <f t="shared" si="46"/>
        <v>7</v>
      </c>
      <c r="AY17" s="64">
        <f t="shared" si="47"/>
        <v>0.01966292135</v>
      </c>
      <c r="AZ17" s="61">
        <f t="shared" si="48"/>
        <v>6</v>
      </c>
      <c r="BA17" s="6">
        <f t="shared" si="49"/>
        <v>0.0447761194</v>
      </c>
      <c r="BB17" s="6">
        <f t="shared" si="50"/>
        <v>0.04109589041</v>
      </c>
      <c r="BC17" s="6">
        <f t="shared" si="51"/>
        <v>0.08695652174</v>
      </c>
      <c r="BD17" s="6">
        <f t="shared" si="52"/>
        <v>0.01685393258</v>
      </c>
      <c r="BE17" s="4">
        <f t="shared" si="53"/>
        <v>7</v>
      </c>
      <c r="BF17" s="6">
        <f t="shared" si="54"/>
        <v>0.004895104895</v>
      </c>
      <c r="BG17" s="6">
        <f t="shared" si="55"/>
        <v>0.03867403315</v>
      </c>
      <c r="BH17" s="4">
        <f t="shared" si="56"/>
        <v>9</v>
      </c>
      <c r="BI17" s="64">
        <f t="shared" si="57"/>
        <v>0.02528089888</v>
      </c>
      <c r="BJ17" s="61">
        <f t="shared" si="58"/>
        <v>5</v>
      </c>
      <c r="BK17" s="6">
        <f t="shared" si="59"/>
        <v>0.03731343284</v>
      </c>
      <c r="BL17" s="6">
        <f t="shared" si="60"/>
        <v>0.01404494382</v>
      </c>
      <c r="BM17" s="2"/>
      <c r="BN17" s="2"/>
    </row>
    <row r="18">
      <c r="A18" s="2" t="s">
        <v>15</v>
      </c>
      <c r="B18" s="61">
        <f t="shared" si="61"/>
        <v>11</v>
      </c>
      <c r="C18" s="6">
        <f t="shared" si="4"/>
        <v>0.07333333333</v>
      </c>
      <c r="D18" s="6">
        <f t="shared" si="5"/>
        <v>0.2340425532</v>
      </c>
      <c r="E18" s="62">
        <f t="shared" si="6"/>
        <v>0.44</v>
      </c>
      <c r="F18" s="6">
        <f t="shared" si="7"/>
        <v>0.0308988764</v>
      </c>
      <c r="G18" s="4">
        <f t="shared" si="62"/>
        <v>12</v>
      </c>
      <c r="H18" s="6">
        <f t="shared" si="8"/>
        <v>0.008391608392</v>
      </c>
      <c r="I18" s="66">
        <f t="shared" si="9"/>
        <v>0.05633802817</v>
      </c>
      <c r="J18" s="4">
        <f t="shared" si="63"/>
        <v>15</v>
      </c>
      <c r="K18" s="64">
        <f t="shared" si="10"/>
        <v>0.04213483146</v>
      </c>
      <c r="L18" s="61">
        <f t="shared" ref="L18:L22" si="64">C5</f>
        <v>19</v>
      </c>
      <c r="M18" s="6">
        <f t="shared" si="11"/>
        <v>0.1266666667</v>
      </c>
      <c r="N18" s="6">
        <f t="shared" si="12"/>
        <v>0.1417910448</v>
      </c>
      <c r="O18" s="62">
        <f t="shared" si="13"/>
        <v>0.2753623188</v>
      </c>
      <c r="P18" s="6">
        <f t="shared" si="14"/>
        <v>0.05337078652</v>
      </c>
      <c r="Q18" s="4">
        <f t="shared" ref="Q18:Q22" si="65">N5</f>
        <v>24</v>
      </c>
      <c r="R18" s="6">
        <f t="shared" si="15"/>
        <v>0.01678321678</v>
      </c>
      <c r="S18" s="63">
        <f t="shared" si="16"/>
        <v>0.1126760563</v>
      </c>
      <c r="T18" s="4">
        <f t="shared" ref="T18:T22" si="66">W5</f>
        <v>57</v>
      </c>
      <c r="U18" s="64">
        <f t="shared" si="17"/>
        <v>0.1601123596</v>
      </c>
      <c r="V18" s="58" t="s">
        <v>167</v>
      </c>
      <c r="W18" s="59" t="str">
        <f t="shared" si="19"/>
        <v>#VALUE!</v>
      </c>
      <c r="X18" s="59" t="str">
        <f t="shared" si="20"/>
        <v>#VALUE!</v>
      </c>
      <c r="Y18" s="59" t="str">
        <f t="shared" si="21"/>
        <v>#N/A</v>
      </c>
      <c r="Z18" s="59" t="str">
        <f t="shared" si="22"/>
        <v>#VALUE!</v>
      </c>
      <c r="AA18" s="2" t="s">
        <v>167</v>
      </c>
      <c r="AB18" s="59" t="str">
        <f t="shared" si="24"/>
        <v>#VALUE!</v>
      </c>
      <c r="AC18" s="59" t="str">
        <f t="shared" si="25"/>
        <v>#VALUE!</v>
      </c>
      <c r="AD18" s="2" t="s">
        <v>167</v>
      </c>
      <c r="AE18" s="60" t="str">
        <f t="shared" si="27"/>
        <v>#VALUE!</v>
      </c>
      <c r="AF18" s="61">
        <f t="shared" si="28"/>
        <v>114</v>
      </c>
      <c r="AG18" s="6">
        <f t="shared" si="29"/>
        <v>0.76</v>
      </c>
      <c r="AH18" s="6">
        <f t="shared" si="30"/>
        <v>0.3475609756</v>
      </c>
      <c r="AI18" s="62">
        <f t="shared" si="31"/>
        <v>0.8028169014</v>
      </c>
      <c r="AJ18" s="6">
        <f t="shared" si="32"/>
        <v>0.3202247191</v>
      </c>
      <c r="AK18" s="4">
        <f t="shared" si="33"/>
        <v>133</v>
      </c>
      <c r="AL18" s="6">
        <f t="shared" si="34"/>
        <v>0.09300699301</v>
      </c>
      <c r="AM18" s="63">
        <f t="shared" si="35"/>
        <v>0.6244131455</v>
      </c>
      <c r="AN18" s="4">
        <f t="shared" si="36"/>
        <v>121</v>
      </c>
      <c r="AO18" s="64">
        <f t="shared" si="37"/>
        <v>0.3398876404</v>
      </c>
      <c r="AP18" s="61">
        <f t="shared" si="38"/>
        <v>17</v>
      </c>
      <c r="AQ18" s="6">
        <f t="shared" si="39"/>
        <v>0.1133333333</v>
      </c>
      <c r="AR18" s="6">
        <f t="shared" si="40"/>
        <v>0.06439393939</v>
      </c>
      <c r="AS18" s="66">
        <f t="shared" si="41"/>
        <v>0.147826087</v>
      </c>
      <c r="AT18" s="6">
        <f t="shared" si="42"/>
        <v>0.04775280899</v>
      </c>
      <c r="AU18" s="4">
        <f t="shared" si="43"/>
        <v>25</v>
      </c>
      <c r="AV18" s="6">
        <f t="shared" si="44"/>
        <v>0.01748251748</v>
      </c>
      <c r="AW18" s="63">
        <f t="shared" si="45"/>
        <v>0.117370892</v>
      </c>
      <c r="AX18" s="4">
        <f t="shared" si="46"/>
        <v>38</v>
      </c>
      <c r="AY18" s="64">
        <f t="shared" si="47"/>
        <v>0.106741573</v>
      </c>
      <c r="AZ18" s="61">
        <f t="shared" si="48"/>
        <v>18</v>
      </c>
      <c r="BA18" s="6">
        <f t="shared" si="49"/>
        <v>0.12</v>
      </c>
      <c r="BB18" s="6">
        <f t="shared" si="50"/>
        <v>0.1232876712</v>
      </c>
      <c r="BC18" s="62">
        <f t="shared" si="51"/>
        <v>0.2195121951</v>
      </c>
      <c r="BD18" s="6">
        <f t="shared" si="52"/>
        <v>0.05056179775</v>
      </c>
      <c r="BE18" s="4">
        <f t="shared" si="53"/>
        <v>19</v>
      </c>
      <c r="BF18" s="6">
        <f t="shared" si="54"/>
        <v>0.01328671329</v>
      </c>
      <c r="BG18" s="63">
        <f t="shared" si="55"/>
        <v>0.08920187793</v>
      </c>
      <c r="BH18" s="4">
        <f t="shared" si="56"/>
        <v>23</v>
      </c>
      <c r="BI18" s="64">
        <f t="shared" si="57"/>
        <v>0.06460674157</v>
      </c>
      <c r="BJ18" s="61">
        <f t="shared" si="58"/>
        <v>2</v>
      </c>
      <c r="BK18" s="6">
        <f t="shared" si="59"/>
        <v>0.01333333333</v>
      </c>
      <c r="BL18" s="6">
        <f t="shared" si="60"/>
        <v>0.005617977528</v>
      </c>
      <c r="BM18" s="2"/>
      <c r="BN18" s="2"/>
    </row>
    <row r="19">
      <c r="A19" s="2" t="s">
        <v>11</v>
      </c>
      <c r="B19" s="67">
        <f t="shared" si="61"/>
        <v>1</v>
      </c>
      <c r="C19" s="6">
        <f t="shared" si="4"/>
        <v>0.003048780488</v>
      </c>
      <c r="D19" s="6">
        <f t="shared" si="5"/>
        <v>0.02127659574</v>
      </c>
      <c r="E19" s="68">
        <f t="shared" si="6"/>
        <v>0.02631578947</v>
      </c>
      <c r="F19" s="6">
        <f t="shared" si="7"/>
        <v>0.002808988764</v>
      </c>
      <c r="G19" s="4">
        <f t="shared" si="62"/>
        <v>1</v>
      </c>
      <c r="H19" s="6">
        <f t="shared" si="8"/>
        <v>0.0006993006993</v>
      </c>
      <c r="I19" s="6">
        <f t="shared" si="9"/>
        <v>0.001886792453</v>
      </c>
      <c r="J19" s="4">
        <f t="shared" si="63"/>
        <v>13</v>
      </c>
      <c r="K19" s="64">
        <f t="shared" si="10"/>
        <v>0.03651685393</v>
      </c>
      <c r="L19" s="61">
        <f t="shared" si="64"/>
        <v>14</v>
      </c>
      <c r="M19" s="6">
        <f t="shared" si="11"/>
        <v>0.04268292683</v>
      </c>
      <c r="N19" s="6">
        <f t="shared" si="12"/>
        <v>0.1044776119</v>
      </c>
      <c r="O19" s="6">
        <f t="shared" si="13"/>
        <v>0.1196581197</v>
      </c>
      <c r="P19" s="6">
        <f t="shared" si="14"/>
        <v>0.0393258427</v>
      </c>
      <c r="Q19" s="4">
        <f t="shared" si="65"/>
        <v>15</v>
      </c>
      <c r="R19" s="6">
        <f t="shared" si="15"/>
        <v>0.01048951049</v>
      </c>
      <c r="S19" s="6">
        <f t="shared" si="16"/>
        <v>0.02830188679</v>
      </c>
      <c r="T19" s="4">
        <f t="shared" si="66"/>
        <v>73</v>
      </c>
      <c r="U19" s="64">
        <f t="shared" si="17"/>
        <v>0.2050561798</v>
      </c>
      <c r="V19" s="61">
        <f t="shared" ref="V19:V22" si="67">D6</f>
        <v>22</v>
      </c>
      <c r="W19" s="6">
        <f t="shared" si="19"/>
        <v>0.06707317073</v>
      </c>
      <c r="X19" s="6">
        <f t="shared" si="20"/>
        <v>0.1466666667</v>
      </c>
      <c r="Y19" s="6">
        <f t="shared" si="21"/>
        <v>0.1549295775</v>
      </c>
      <c r="Z19" s="6">
        <f t="shared" si="22"/>
        <v>0.06179775281</v>
      </c>
      <c r="AA19" s="4">
        <f t="shared" ref="AA19:AA22" si="68">O6</f>
        <v>25</v>
      </c>
      <c r="AB19" s="6">
        <f t="shared" si="24"/>
        <v>0.01748251748</v>
      </c>
      <c r="AC19" s="6">
        <f t="shared" si="25"/>
        <v>0.04716981132</v>
      </c>
      <c r="AD19" s="4">
        <f t="shared" ref="AD19:AD22" si="69">X6</f>
        <v>121</v>
      </c>
      <c r="AE19" s="64">
        <f t="shared" si="27"/>
        <v>0.3398876404</v>
      </c>
      <c r="AF19" s="58" t="s">
        <v>167</v>
      </c>
      <c r="AG19" s="59" t="str">
        <f t="shared" si="29"/>
        <v>#VALUE!</v>
      </c>
      <c r="AH19" s="59" t="str">
        <f t="shared" si="30"/>
        <v>#VALUE!</v>
      </c>
      <c r="AI19" s="59" t="str">
        <f t="shared" si="31"/>
        <v>#N/A</v>
      </c>
      <c r="AJ19" s="59" t="str">
        <f t="shared" si="32"/>
        <v>#VALUE!</v>
      </c>
      <c r="AK19" s="2" t="s">
        <v>167</v>
      </c>
      <c r="AL19" s="59" t="str">
        <f t="shared" si="34"/>
        <v>#VALUE!</v>
      </c>
      <c r="AM19" s="59" t="str">
        <f t="shared" si="35"/>
        <v>#VALUE!</v>
      </c>
      <c r="AN19" s="2" t="s">
        <v>167</v>
      </c>
      <c r="AO19" s="60" t="str">
        <f t="shared" si="37"/>
        <v>#VALUE!</v>
      </c>
      <c r="AP19" s="61">
        <f t="shared" si="38"/>
        <v>254</v>
      </c>
      <c r="AQ19" s="6">
        <f t="shared" si="39"/>
        <v>0.7743902439</v>
      </c>
      <c r="AR19" s="6">
        <f t="shared" si="40"/>
        <v>0.9621212121</v>
      </c>
      <c r="AS19" s="62">
        <f t="shared" si="41"/>
        <v>0.9621212121</v>
      </c>
      <c r="AT19" s="6">
        <f t="shared" si="42"/>
        <v>0.7134831461</v>
      </c>
      <c r="AU19" s="4">
        <f t="shared" si="43"/>
        <v>403</v>
      </c>
      <c r="AV19" s="6">
        <f t="shared" si="44"/>
        <v>0.2818181818</v>
      </c>
      <c r="AW19" s="63">
        <f t="shared" si="45"/>
        <v>0.7603773585</v>
      </c>
      <c r="AX19" s="4">
        <f t="shared" si="46"/>
        <v>258</v>
      </c>
      <c r="AY19" s="64">
        <f t="shared" si="47"/>
        <v>0.7247191011</v>
      </c>
      <c r="AZ19" s="61">
        <f t="shared" si="48"/>
        <v>71</v>
      </c>
      <c r="BA19" s="6">
        <f t="shared" si="49"/>
        <v>0.2164634146</v>
      </c>
      <c r="BB19" s="6">
        <f t="shared" si="50"/>
        <v>0.4863013699</v>
      </c>
      <c r="BC19" s="62">
        <f t="shared" si="51"/>
        <v>0.5182481752</v>
      </c>
      <c r="BD19" s="6">
        <f t="shared" si="52"/>
        <v>0.1994382022</v>
      </c>
      <c r="BE19" s="4">
        <f t="shared" si="53"/>
        <v>86</v>
      </c>
      <c r="BF19" s="6">
        <f t="shared" si="54"/>
        <v>0.06013986014</v>
      </c>
      <c r="BG19" s="63">
        <f t="shared" si="55"/>
        <v>0.1622641509</v>
      </c>
      <c r="BH19" s="4">
        <f t="shared" si="56"/>
        <v>93</v>
      </c>
      <c r="BI19" s="64">
        <f t="shared" si="57"/>
        <v>0.2612359551</v>
      </c>
      <c r="BJ19" s="61">
        <f t="shared" si="58"/>
        <v>21</v>
      </c>
      <c r="BK19" s="6">
        <f t="shared" si="59"/>
        <v>0.06402439024</v>
      </c>
      <c r="BL19" s="6">
        <f t="shared" si="60"/>
        <v>0.05898876404</v>
      </c>
      <c r="BM19" s="2"/>
      <c r="BN19" s="2"/>
    </row>
    <row r="20">
      <c r="A20" s="2" t="s">
        <v>10</v>
      </c>
      <c r="B20" s="69">
        <f t="shared" si="61"/>
        <v>0</v>
      </c>
      <c r="C20" s="6">
        <f t="shared" si="4"/>
        <v>0</v>
      </c>
      <c r="D20" s="6">
        <f t="shared" si="5"/>
        <v>0</v>
      </c>
      <c r="E20" s="70" t="str">
        <f t="shared" si="6"/>
        <v>#N/A</v>
      </c>
      <c r="F20" s="6">
        <f t="shared" si="7"/>
        <v>0</v>
      </c>
      <c r="G20" s="4">
        <f t="shared" si="62"/>
        <v>0</v>
      </c>
      <c r="H20" s="6">
        <f t="shared" si="8"/>
        <v>0</v>
      </c>
      <c r="I20" s="6">
        <f t="shared" si="9"/>
        <v>0</v>
      </c>
      <c r="J20" s="4">
        <f t="shared" si="63"/>
        <v>1</v>
      </c>
      <c r="K20" s="64">
        <f t="shared" si="10"/>
        <v>0.002808988764</v>
      </c>
      <c r="L20" s="61">
        <f t="shared" si="64"/>
        <v>6</v>
      </c>
      <c r="M20" s="6">
        <f t="shared" si="11"/>
        <v>0.02272727273</v>
      </c>
      <c r="N20" s="6">
        <f t="shared" si="12"/>
        <v>0.0447761194</v>
      </c>
      <c r="O20" s="6">
        <f t="shared" si="13"/>
        <v>0.06818181818</v>
      </c>
      <c r="P20" s="6">
        <f t="shared" si="14"/>
        <v>0.01685393258</v>
      </c>
      <c r="Q20" s="4">
        <f t="shared" si="65"/>
        <v>7</v>
      </c>
      <c r="R20" s="6">
        <f t="shared" si="15"/>
        <v>0.004895104895</v>
      </c>
      <c r="S20" s="6">
        <f t="shared" si="16"/>
        <v>0.02127659574</v>
      </c>
      <c r="T20" s="4">
        <f t="shared" si="66"/>
        <v>7</v>
      </c>
      <c r="U20" s="64">
        <f t="shared" si="17"/>
        <v>0.01966292135</v>
      </c>
      <c r="V20" s="61">
        <f t="shared" si="67"/>
        <v>27</v>
      </c>
      <c r="W20" s="6">
        <f t="shared" si="19"/>
        <v>0.1022727273</v>
      </c>
      <c r="X20" s="6">
        <f t="shared" si="20"/>
        <v>0.18</v>
      </c>
      <c r="Y20" s="62">
        <f t="shared" si="21"/>
        <v>0.2347826087</v>
      </c>
      <c r="Z20" s="6">
        <f t="shared" si="22"/>
        <v>0.07584269663</v>
      </c>
      <c r="AA20" s="4">
        <f t="shared" si="68"/>
        <v>41</v>
      </c>
      <c r="AB20" s="6">
        <f t="shared" si="24"/>
        <v>0.02867132867</v>
      </c>
      <c r="AC20" s="63">
        <f t="shared" si="25"/>
        <v>0.1246200608</v>
      </c>
      <c r="AD20" s="4">
        <f t="shared" si="69"/>
        <v>38</v>
      </c>
      <c r="AE20" s="64">
        <f t="shared" si="27"/>
        <v>0.106741573</v>
      </c>
      <c r="AF20" s="61">
        <f t="shared" ref="AF20:AF22" si="70">E7</f>
        <v>106</v>
      </c>
      <c r="AG20" s="6">
        <f t="shared" si="29"/>
        <v>0.4015151515</v>
      </c>
      <c r="AH20" s="6">
        <f t="shared" si="30"/>
        <v>0.3231707317</v>
      </c>
      <c r="AI20" s="62">
        <f t="shared" si="31"/>
        <v>0.4015151515</v>
      </c>
      <c r="AJ20" s="6">
        <f t="shared" si="32"/>
        <v>0.297752809</v>
      </c>
      <c r="AK20" s="4">
        <f t="shared" ref="AK20:AK22" si="71">P7</f>
        <v>187</v>
      </c>
      <c r="AL20" s="6">
        <f t="shared" si="34"/>
        <v>0.1307692308</v>
      </c>
      <c r="AM20" s="63">
        <f t="shared" si="35"/>
        <v>0.5683890578</v>
      </c>
      <c r="AN20" s="4">
        <f t="shared" ref="AN20:AN22" si="72">Y7</f>
        <v>258</v>
      </c>
      <c r="AO20" s="64">
        <f t="shared" si="37"/>
        <v>0.7247191011</v>
      </c>
      <c r="AP20" s="58" t="s">
        <v>167</v>
      </c>
      <c r="AQ20" s="59" t="str">
        <f t="shared" si="39"/>
        <v>#VALUE!</v>
      </c>
      <c r="AR20" s="59" t="str">
        <f t="shared" si="40"/>
        <v>#VALUE!</v>
      </c>
      <c r="AS20" s="59" t="str">
        <f t="shared" si="41"/>
        <v>#N/A</v>
      </c>
      <c r="AT20" s="59" t="str">
        <f t="shared" si="42"/>
        <v>#VALUE!</v>
      </c>
      <c r="AU20" s="2" t="s">
        <v>167</v>
      </c>
      <c r="AV20" s="59" t="str">
        <f t="shared" si="44"/>
        <v>#VALUE!</v>
      </c>
      <c r="AW20" s="59" t="str">
        <f t="shared" si="45"/>
        <v>#VALUE!</v>
      </c>
      <c r="AX20" s="2" t="s">
        <v>167</v>
      </c>
      <c r="AY20" s="60" t="str">
        <f t="shared" si="47"/>
        <v>#VALUE!</v>
      </c>
      <c r="AZ20" s="61">
        <f t="shared" si="48"/>
        <v>81</v>
      </c>
      <c r="BA20" s="6">
        <f t="shared" si="49"/>
        <v>0.3068181818</v>
      </c>
      <c r="BB20" s="6">
        <f t="shared" si="50"/>
        <v>0.5547945205</v>
      </c>
      <c r="BC20" s="62">
        <f t="shared" si="51"/>
        <v>0.686440678</v>
      </c>
      <c r="BD20" s="6">
        <f t="shared" si="52"/>
        <v>0.2275280899</v>
      </c>
      <c r="BE20" s="4">
        <f t="shared" si="53"/>
        <v>94</v>
      </c>
      <c r="BF20" s="6">
        <f t="shared" si="54"/>
        <v>0.06573426573</v>
      </c>
      <c r="BG20" s="63">
        <f t="shared" si="55"/>
        <v>0.2857142857</v>
      </c>
      <c r="BH20" s="4">
        <f t="shared" si="56"/>
        <v>85</v>
      </c>
      <c r="BI20" s="64">
        <f t="shared" si="57"/>
        <v>0.2387640449</v>
      </c>
      <c r="BJ20" s="61">
        <f t="shared" si="58"/>
        <v>0</v>
      </c>
      <c r="BK20" s="6">
        <f t="shared" si="59"/>
        <v>0</v>
      </c>
      <c r="BL20" s="6">
        <f t="shared" si="60"/>
        <v>0</v>
      </c>
      <c r="BM20" s="2"/>
      <c r="BN20" s="2"/>
    </row>
    <row r="21">
      <c r="A21" s="2" t="s">
        <v>17</v>
      </c>
      <c r="B21" s="67">
        <f t="shared" si="61"/>
        <v>1</v>
      </c>
      <c r="C21" s="6">
        <f t="shared" si="4"/>
        <v>0.006849315068</v>
      </c>
      <c r="D21" s="6">
        <f t="shared" si="5"/>
        <v>0.02127659574</v>
      </c>
      <c r="E21" s="68">
        <f t="shared" si="6"/>
        <v>0.03571428571</v>
      </c>
      <c r="F21" s="6">
        <f t="shared" si="7"/>
        <v>0.002808988764</v>
      </c>
      <c r="G21" s="4">
        <f t="shared" si="62"/>
        <v>1</v>
      </c>
      <c r="H21" s="6">
        <f t="shared" si="8"/>
        <v>0.0006993006993</v>
      </c>
      <c r="I21" s="6">
        <f t="shared" si="9"/>
        <v>0.009090909091</v>
      </c>
      <c r="J21" s="4">
        <f t="shared" si="63"/>
        <v>3</v>
      </c>
      <c r="K21" s="64">
        <f t="shared" si="10"/>
        <v>0.008426966292</v>
      </c>
      <c r="L21" s="61">
        <f t="shared" si="64"/>
        <v>5</v>
      </c>
      <c r="M21" s="6">
        <f t="shared" si="11"/>
        <v>0.03424657534</v>
      </c>
      <c r="N21" s="6">
        <f t="shared" si="12"/>
        <v>0.03731343284</v>
      </c>
      <c r="O21" s="6">
        <f t="shared" si="13"/>
        <v>0.07246376812</v>
      </c>
      <c r="P21" s="6">
        <f t="shared" si="14"/>
        <v>0.01404494382</v>
      </c>
      <c r="Q21" s="4">
        <f t="shared" si="65"/>
        <v>5</v>
      </c>
      <c r="R21" s="6">
        <f t="shared" si="15"/>
        <v>0.003496503497</v>
      </c>
      <c r="S21" s="6">
        <f t="shared" si="16"/>
        <v>0.04545454545</v>
      </c>
      <c r="T21" s="4">
        <f t="shared" si="66"/>
        <v>9</v>
      </c>
      <c r="U21" s="64">
        <f t="shared" si="17"/>
        <v>0.02528089888</v>
      </c>
      <c r="V21" s="61">
        <f t="shared" si="67"/>
        <v>11</v>
      </c>
      <c r="W21" s="6">
        <f t="shared" si="19"/>
        <v>0.07534246575</v>
      </c>
      <c r="X21" s="6">
        <f t="shared" si="20"/>
        <v>0.07333333333</v>
      </c>
      <c r="Y21" s="66">
        <f t="shared" si="21"/>
        <v>0.1341463415</v>
      </c>
      <c r="Z21" s="6">
        <f t="shared" si="22"/>
        <v>0.0308988764</v>
      </c>
      <c r="AA21" s="4">
        <f t="shared" si="68"/>
        <v>14</v>
      </c>
      <c r="AB21" s="6">
        <f t="shared" si="24"/>
        <v>0.00979020979</v>
      </c>
      <c r="AC21" s="63">
        <f t="shared" si="25"/>
        <v>0.1272727273</v>
      </c>
      <c r="AD21" s="4">
        <f t="shared" si="69"/>
        <v>23</v>
      </c>
      <c r="AE21" s="64">
        <f t="shared" si="27"/>
        <v>0.06460674157</v>
      </c>
      <c r="AF21" s="61">
        <f t="shared" si="70"/>
        <v>59</v>
      </c>
      <c r="AG21" s="6">
        <f t="shared" si="29"/>
        <v>0.404109589</v>
      </c>
      <c r="AH21" s="6">
        <f t="shared" si="30"/>
        <v>0.1798780488</v>
      </c>
      <c r="AI21" s="62">
        <f t="shared" si="31"/>
        <v>0.4306569343</v>
      </c>
      <c r="AJ21" s="6">
        <f t="shared" si="32"/>
        <v>0.1657303371</v>
      </c>
      <c r="AK21" s="4">
        <f t="shared" si="71"/>
        <v>73</v>
      </c>
      <c r="AL21" s="6">
        <f t="shared" si="34"/>
        <v>0.05104895105</v>
      </c>
      <c r="AM21" s="63">
        <f t="shared" si="35"/>
        <v>0.6636363636</v>
      </c>
      <c r="AN21" s="4">
        <f t="shared" si="72"/>
        <v>93</v>
      </c>
      <c r="AO21" s="64">
        <f t="shared" si="37"/>
        <v>0.2612359551</v>
      </c>
      <c r="AP21" s="61">
        <f t="shared" ref="AP21:AP22" si="73">F8</f>
        <v>15</v>
      </c>
      <c r="AQ21" s="6">
        <f t="shared" si="39"/>
        <v>0.102739726</v>
      </c>
      <c r="AR21" s="6">
        <f t="shared" si="40"/>
        <v>0.05681818182</v>
      </c>
      <c r="AS21" s="66">
        <f t="shared" si="41"/>
        <v>0.1271186441</v>
      </c>
      <c r="AT21" s="6">
        <f t="shared" si="42"/>
        <v>0.04213483146</v>
      </c>
      <c r="AU21" s="4">
        <f t="shared" ref="AU21:AU22" si="74">Q8</f>
        <v>17</v>
      </c>
      <c r="AV21" s="6">
        <f t="shared" si="44"/>
        <v>0.01188811189</v>
      </c>
      <c r="AW21" s="63">
        <f t="shared" si="45"/>
        <v>0.1545454545</v>
      </c>
      <c r="AX21" s="4">
        <f t="shared" ref="AX21:AX22" si="75">Z8</f>
        <v>85</v>
      </c>
      <c r="AY21" s="64">
        <f t="shared" si="47"/>
        <v>0.2387640449</v>
      </c>
      <c r="AZ21" s="58" t="s">
        <v>167</v>
      </c>
      <c r="BA21" s="59" t="str">
        <f t="shared" si="49"/>
        <v>#VALUE!</v>
      </c>
      <c r="BB21" s="59" t="str">
        <f t="shared" si="50"/>
        <v>#VALUE!</v>
      </c>
      <c r="BC21" s="59" t="str">
        <f t="shared" si="51"/>
        <v>#N/A</v>
      </c>
      <c r="BD21" s="59" t="str">
        <f t="shared" si="52"/>
        <v>#VALUE!</v>
      </c>
      <c r="BE21" s="2" t="s">
        <v>167</v>
      </c>
      <c r="BF21" s="59" t="str">
        <f t="shared" si="54"/>
        <v>#VALUE!</v>
      </c>
      <c r="BG21" s="59" t="str">
        <f t="shared" si="55"/>
        <v>#VALUE!</v>
      </c>
      <c r="BH21" s="2" t="s">
        <v>167</v>
      </c>
      <c r="BI21" s="60" t="str">
        <f t="shared" si="57"/>
        <v>#VALUE!</v>
      </c>
      <c r="BJ21" s="61">
        <f t="shared" si="58"/>
        <v>1</v>
      </c>
      <c r="BK21" s="6">
        <f t="shared" si="59"/>
        <v>0.006849315068</v>
      </c>
      <c r="BL21" s="6">
        <f t="shared" si="60"/>
        <v>0.002808988764</v>
      </c>
      <c r="BM21" s="2"/>
      <c r="BN21" s="2"/>
    </row>
    <row r="22">
      <c r="A22" s="2" t="s">
        <v>154</v>
      </c>
      <c r="B22" s="71">
        <f t="shared" si="61"/>
        <v>2</v>
      </c>
      <c r="C22" s="72"/>
      <c r="D22" s="73">
        <f t="shared" si="5"/>
        <v>0.04255319149</v>
      </c>
      <c r="E22" s="74"/>
      <c r="F22" s="73">
        <f t="shared" si="7"/>
        <v>0.005617977528</v>
      </c>
      <c r="G22" s="74"/>
      <c r="H22" s="72"/>
      <c r="I22" s="74"/>
      <c r="J22" s="74" t="str">
        <f t="shared" si="63"/>
        <v/>
      </c>
      <c r="K22" s="75">
        <f t="shared" si="10"/>
        <v>0</v>
      </c>
      <c r="L22" s="71">
        <f t="shared" si="64"/>
        <v>5</v>
      </c>
      <c r="M22" s="74"/>
      <c r="N22" s="73">
        <f t="shared" si="12"/>
        <v>0.03731343284</v>
      </c>
      <c r="O22" s="74"/>
      <c r="P22" s="73">
        <f t="shared" si="14"/>
        <v>0.01404494382</v>
      </c>
      <c r="Q22" s="76">
        <f t="shared" si="65"/>
        <v>91</v>
      </c>
      <c r="R22" s="74"/>
      <c r="S22" s="74"/>
      <c r="T22" s="74" t="str">
        <f t="shared" si="66"/>
        <v/>
      </c>
      <c r="U22" s="75">
        <f t="shared" si="17"/>
        <v>0</v>
      </c>
      <c r="V22" s="71">
        <f t="shared" si="67"/>
        <v>2</v>
      </c>
      <c r="W22" s="74"/>
      <c r="X22" s="73">
        <f t="shared" si="20"/>
        <v>0.01333333333</v>
      </c>
      <c r="Y22" s="74"/>
      <c r="Z22" s="73">
        <f t="shared" si="22"/>
        <v>0.005617977528</v>
      </c>
      <c r="AA22" s="76">
        <f t="shared" si="68"/>
        <v>155</v>
      </c>
      <c r="AB22" s="74"/>
      <c r="AC22" s="74"/>
      <c r="AD22" s="74" t="str">
        <f t="shared" si="69"/>
        <v/>
      </c>
      <c r="AE22" s="75">
        <f t="shared" si="27"/>
        <v>0</v>
      </c>
      <c r="AF22" s="71">
        <f t="shared" si="70"/>
        <v>21</v>
      </c>
      <c r="AG22" s="74"/>
      <c r="AH22" s="73">
        <f t="shared" si="30"/>
        <v>0.06402439024</v>
      </c>
      <c r="AI22" s="74"/>
      <c r="AJ22" s="73">
        <f t="shared" si="32"/>
        <v>0.05898876404</v>
      </c>
      <c r="AK22" s="76">
        <f t="shared" si="71"/>
        <v>477</v>
      </c>
      <c r="AL22" s="74"/>
      <c r="AM22" s="74"/>
      <c r="AN22" s="74" t="str">
        <f t="shared" si="72"/>
        <v/>
      </c>
      <c r="AO22" s="75">
        <f t="shared" si="37"/>
        <v>0</v>
      </c>
      <c r="AP22" s="71">
        <f t="shared" si="73"/>
        <v>0</v>
      </c>
      <c r="AQ22" s="74"/>
      <c r="AR22" s="73">
        <f t="shared" si="40"/>
        <v>0</v>
      </c>
      <c r="AS22" s="74"/>
      <c r="AT22" s="73">
        <f t="shared" si="42"/>
        <v>0</v>
      </c>
      <c r="AU22" s="76">
        <f t="shared" si="74"/>
        <v>450</v>
      </c>
      <c r="AV22" s="74"/>
      <c r="AW22" s="74"/>
      <c r="AX22" s="74" t="str">
        <f t="shared" si="75"/>
        <v/>
      </c>
      <c r="AY22" s="75">
        <f t="shared" si="47"/>
        <v>0</v>
      </c>
      <c r="AZ22" s="71">
        <f>G9</f>
        <v>1</v>
      </c>
      <c r="BA22" s="74"/>
      <c r="BB22" s="73">
        <f t="shared" si="50"/>
        <v>0.006849315068</v>
      </c>
      <c r="BC22" s="74"/>
      <c r="BD22" s="73">
        <f t="shared" si="52"/>
        <v>0.002808988764</v>
      </c>
      <c r="BE22" s="76">
        <f>R9</f>
        <v>208</v>
      </c>
      <c r="BF22" s="74"/>
      <c r="BG22" s="74"/>
      <c r="BH22" s="74" t="str">
        <f>AA9</f>
        <v/>
      </c>
      <c r="BI22" s="75">
        <f t="shared" si="57"/>
        <v>0</v>
      </c>
      <c r="BJ22" s="61">
        <f t="shared" si="58"/>
        <v>0</v>
      </c>
      <c r="BK22" s="74"/>
      <c r="BL22" s="6">
        <f t="shared" si="60"/>
        <v>0</v>
      </c>
      <c r="BM22" s="2"/>
      <c r="BN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>
      <c r="A27" s="1" t="s">
        <v>168</v>
      </c>
      <c r="B27" s="2"/>
      <c r="C27" s="2"/>
      <c r="D27" s="2"/>
      <c r="E27" s="2"/>
      <c r="F27" s="2"/>
      <c r="G27" s="1" t="s">
        <v>169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>
      <c r="A28" s="23" t="s">
        <v>170</v>
      </c>
      <c r="B28" s="23" t="s">
        <v>171</v>
      </c>
      <c r="C28" s="23" t="s">
        <v>160</v>
      </c>
      <c r="D28" s="2"/>
      <c r="E28" s="2"/>
      <c r="F28" s="2"/>
      <c r="G28" s="1" t="s">
        <v>0</v>
      </c>
      <c r="H28" s="1" t="s">
        <v>172</v>
      </c>
      <c r="I28" s="1" t="s">
        <v>173</v>
      </c>
      <c r="J28" s="1" t="s">
        <v>171</v>
      </c>
      <c r="K28" s="1" t="s">
        <v>174</v>
      </c>
      <c r="L28" s="1" t="s">
        <v>175</v>
      </c>
      <c r="M28" s="1" t="s">
        <v>176</v>
      </c>
      <c r="N28" s="1" t="s">
        <v>7</v>
      </c>
      <c r="O28" s="1" t="s">
        <v>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>
      <c r="A29" s="23" t="s">
        <v>21</v>
      </c>
      <c r="B29" s="77">
        <v>47.0</v>
      </c>
      <c r="C29" s="78">
        <f t="shared" ref="C29:C34" si="76">(B29/356)*100</f>
        <v>13.20224719</v>
      </c>
      <c r="D29" s="5">
        <f t="shared" ref="D29:D34" si="77">100-C29</f>
        <v>86.79775281</v>
      </c>
      <c r="E29" s="2"/>
      <c r="F29" s="2"/>
      <c r="G29" s="3" t="s">
        <v>18</v>
      </c>
      <c r="H29" s="2" t="s">
        <v>11</v>
      </c>
      <c r="I29" s="2" t="s">
        <v>10</v>
      </c>
      <c r="J29" s="4">
        <v>254.0</v>
      </c>
      <c r="K29" s="4">
        <v>328.0</v>
      </c>
      <c r="L29" s="4">
        <v>264.0</v>
      </c>
      <c r="M29" s="4">
        <v>264.0</v>
      </c>
      <c r="N29" s="5">
        <f t="shared" ref="N29:N57" si="78">(J29/M29)*100</f>
        <v>96.21212121</v>
      </c>
      <c r="O29" s="6">
        <f t="shared" ref="O29:O57" si="79">M29/356</f>
        <v>0.7415730337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>
      <c r="A30" s="23" t="s">
        <v>13</v>
      </c>
      <c r="B30" s="77">
        <v>134.0</v>
      </c>
      <c r="C30" s="78">
        <f t="shared" si="76"/>
        <v>37.64044944</v>
      </c>
      <c r="D30" s="5">
        <f t="shared" si="77"/>
        <v>62.35955056</v>
      </c>
      <c r="E30" s="2"/>
      <c r="F30" s="2"/>
      <c r="G30" s="10" t="s">
        <v>35</v>
      </c>
      <c r="H30" s="2" t="s">
        <v>15</v>
      </c>
      <c r="I30" s="2" t="s">
        <v>11</v>
      </c>
      <c r="J30" s="4">
        <v>114.0</v>
      </c>
      <c r="K30" s="4">
        <v>150.0</v>
      </c>
      <c r="L30" s="4">
        <v>328.0</v>
      </c>
      <c r="M30" s="4">
        <v>142.0</v>
      </c>
      <c r="N30" s="5">
        <f t="shared" si="78"/>
        <v>80.28169014</v>
      </c>
      <c r="O30" s="6">
        <f t="shared" si="79"/>
        <v>0.3988764045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>
      <c r="A31" s="23" t="s">
        <v>15</v>
      </c>
      <c r="B31" s="77">
        <v>150.0</v>
      </c>
      <c r="C31" s="78">
        <f t="shared" si="76"/>
        <v>42.13483146</v>
      </c>
      <c r="D31" s="5">
        <f t="shared" si="77"/>
        <v>57.86516854</v>
      </c>
      <c r="E31" s="2"/>
      <c r="F31" s="2"/>
      <c r="G31" s="12" t="s">
        <v>27</v>
      </c>
      <c r="H31" s="2" t="s">
        <v>13</v>
      </c>
      <c r="I31" s="2" t="s">
        <v>15</v>
      </c>
      <c r="J31" s="4">
        <v>55.0</v>
      </c>
      <c r="K31" s="4">
        <v>134.0</v>
      </c>
      <c r="L31" s="4">
        <v>150.0</v>
      </c>
      <c r="M31" s="4">
        <v>69.0</v>
      </c>
      <c r="N31" s="5">
        <f t="shared" si="78"/>
        <v>79.71014493</v>
      </c>
      <c r="O31" s="6">
        <f t="shared" si="79"/>
        <v>0.1938202247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>
      <c r="A32" s="23" t="s">
        <v>11</v>
      </c>
      <c r="B32" s="77">
        <v>328.0</v>
      </c>
      <c r="C32" s="78">
        <f t="shared" si="76"/>
        <v>92.13483146</v>
      </c>
      <c r="D32" s="5">
        <f t="shared" si="77"/>
        <v>7.865168539</v>
      </c>
      <c r="E32" s="2"/>
      <c r="F32" s="2"/>
      <c r="G32" s="11" t="s">
        <v>26</v>
      </c>
      <c r="H32" s="2" t="s">
        <v>13</v>
      </c>
      <c r="I32" s="2" t="s">
        <v>21</v>
      </c>
      <c r="J32" s="4">
        <v>25.0</v>
      </c>
      <c r="K32" s="4">
        <v>134.0</v>
      </c>
      <c r="L32" s="4">
        <v>47.0</v>
      </c>
      <c r="M32" s="4">
        <v>34.0</v>
      </c>
      <c r="N32" s="5">
        <f t="shared" si="78"/>
        <v>73.52941176</v>
      </c>
      <c r="O32" s="6">
        <f t="shared" si="79"/>
        <v>0.09550561798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>
      <c r="A33" s="23" t="s">
        <v>10</v>
      </c>
      <c r="B33" s="77">
        <v>264.0</v>
      </c>
      <c r="C33" s="78">
        <f t="shared" si="76"/>
        <v>74.15730337</v>
      </c>
      <c r="D33" s="5">
        <f t="shared" si="77"/>
        <v>25.84269663</v>
      </c>
      <c r="E33" s="2"/>
      <c r="F33" s="2"/>
      <c r="G33" s="11" t="s">
        <v>31</v>
      </c>
      <c r="H33" s="2" t="s">
        <v>21</v>
      </c>
      <c r="I33" s="2" t="s">
        <v>13</v>
      </c>
      <c r="J33" s="4">
        <v>24.0</v>
      </c>
      <c r="K33" s="4">
        <v>47.0</v>
      </c>
      <c r="L33" s="4">
        <v>134.0</v>
      </c>
      <c r="M33" s="4">
        <v>34.0</v>
      </c>
      <c r="N33" s="5">
        <f t="shared" si="78"/>
        <v>70.58823529</v>
      </c>
      <c r="O33" s="6">
        <f t="shared" si="79"/>
        <v>0.09550561798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>
      <c r="A34" s="23" t="s">
        <v>17</v>
      </c>
      <c r="B34" s="77">
        <v>146.0</v>
      </c>
      <c r="C34" s="78">
        <f t="shared" si="76"/>
        <v>41.01123596</v>
      </c>
      <c r="D34" s="5">
        <f t="shared" si="77"/>
        <v>58.98876404</v>
      </c>
      <c r="E34" s="2"/>
      <c r="F34" s="2"/>
      <c r="G34" s="8" t="s">
        <v>16</v>
      </c>
      <c r="H34" s="2" t="s">
        <v>10</v>
      </c>
      <c r="I34" s="2" t="s">
        <v>17</v>
      </c>
      <c r="J34" s="4">
        <v>81.0</v>
      </c>
      <c r="K34" s="4">
        <v>264.0</v>
      </c>
      <c r="L34" s="4">
        <v>146.0</v>
      </c>
      <c r="M34" s="4">
        <v>118.0</v>
      </c>
      <c r="N34" s="5">
        <f t="shared" si="78"/>
        <v>68.6440678</v>
      </c>
      <c r="O34" s="6">
        <f t="shared" si="79"/>
        <v>0.3314606742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>
      <c r="A35" s="2"/>
      <c r="B35" s="2"/>
      <c r="C35" s="2"/>
      <c r="D35" s="2"/>
      <c r="E35" s="2"/>
      <c r="F35" s="2"/>
      <c r="G35" s="9" t="s">
        <v>25</v>
      </c>
      <c r="H35" s="2" t="s">
        <v>13</v>
      </c>
      <c r="I35" s="2" t="s">
        <v>11</v>
      </c>
      <c r="J35" s="4">
        <v>66.0</v>
      </c>
      <c r="K35" s="4">
        <v>134.0</v>
      </c>
      <c r="L35" s="4">
        <v>328.0</v>
      </c>
      <c r="M35" s="4">
        <v>117.0</v>
      </c>
      <c r="N35" s="5">
        <f t="shared" si="78"/>
        <v>56.41025641</v>
      </c>
      <c r="O35" s="6">
        <f t="shared" si="79"/>
        <v>0.3286516854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>
      <c r="A36" s="2"/>
      <c r="B36" s="2"/>
      <c r="C36" s="2"/>
      <c r="D36" s="2"/>
      <c r="E36" s="2"/>
      <c r="F36" s="2"/>
      <c r="G36" s="79" t="s">
        <v>23</v>
      </c>
      <c r="H36" s="2" t="s">
        <v>11</v>
      </c>
      <c r="I36" s="2" t="s">
        <v>17</v>
      </c>
      <c r="J36" s="4">
        <v>71.0</v>
      </c>
      <c r="K36" s="4">
        <v>328.0</v>
      </c>
      <c r="L36" s="4">
        <v>146.0</v>
      </c>
      <c r="M36" s="4">
        <v>137.0</v>
      </c>
      <c r="N36" s="5">
        <f t="shared" si="78"/>
        <v>51.82481752</v>
      </c>
      <c r="O36" s="6">
        <f t="shared" si="79"/>
        <v>0.3848314607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>
      <c r="A37" s="2"/>
      <c r="B37" s="2"/>
      <c r="C37" s="2"/>
      <c r="D37" s="2"/>
      <c r="E37" s="2"/>
      <c r="F37" s="2"/>
      <c r="G37" s="80" t="s">
        <v>37</v>
      </c>
      <c r="H37" s="2" t="s">
        <v>15</v>
      </c>
      <c r="I37" s="2" t="s">
        <v>21</v>
      </c>
      <c r="J37" s="4">
        <v>11.0</v>
      </c>
      <c r="K37" s="4">
        <v>150.0</v>
      </c>
      <c r="L37" s="4">
        <v>47.0</v>
      </c>
      <c r="M37" s="4">
        <v>25.0</v>
      </c>
      <c r="N37" s="5">
        <f t="shared" si="78"/>
        <v>44</v>
      </c>
      <c r="O37" s="6">
        <f t="shared" si="79"/>
        <v>0.0702247191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>
      <c r="A38" s="2"/>
      <c r="B38" s="2"/>
      <c r="C38" s="2"/>
      <c r="D38" s="2"/>
      <c r="E38" s="2"/>
      <c r="F38" s="2"/>
      <c r="G38" s="79" t="s">
        <v>40</v>
      </c>
      <c r="H38" s="2" t="s">
        <v>17</v>
      </c>
      <c r="I38" s="2" t="s">
        <v>11</v>
      </c>
      <c r="J38" s="4">
        <v>59.0</v>
      </c>
      <c r="K38" s="4">
        <v>146.0</v>
      </c>
      <c r="L38" s="4">
        <v>328.0</v>
      </c>
      <c r="M38" s="4">
        <v>137.0</v>
      </c>
      <c r="N38" s="5">
        <f t="shared" si="78"/>
        <v>43.06569343</v>
      </c>
      <c r="O38" s="6">
        <f t="shared" si="79"/>
        <v>0.3848314607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>
      <c r="A39" s="2"/>
      <c r="B39" s="2"/>
      <c r="C39" s="2"/>
      <c r="D39" s="2"/>
      <c r="E39" s="2"/>
      <c r="F39" s="2"/>
      <c r="G39" s="3" t="s">
        <v>9</v>
      </c>
      <c r="H39" s="2" t="s">
        <v>10</v>
      </c>
      <c r="I39" s="2" t="s">
        <v>11</v>
      </c>
      <c r="J39" s="4">
        <v>106.0</v>
      </c>
      <c r="K39" s="4">
        <v>264.0</v>
      </c>
      <c r="L39" s="4">
        <v>328.0</v>
      </c>
      <c r="M39" s="4">
        <v>264.0</v>
      </c>
      <c r="N39" s="5">
        <f t="shared" si="78"/>
        <v>40.15151515</v>
      </c>
      <c r="O39" s="6">
        <f t="shared" si="79"/>
        <v>0.7415730337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>
      <c r="A40" s="2"/>
      <c r="B40" s="2"/>
      <c r="C40" s="2"/>
      <c r="D40" s="2"/>
      <c r="E40" s="2"/>
      <c r="F40" s="2"/>
      <c r="G40" s="15" t="s">
        <v>30</v>
      </c>
      <c r="H40" s="2" t="s">
        <v>21</v>
      </c>
      <c r="I40" s="2" t="s">
        <v>11</v>
      </c>
      <c r="J40" s="4">
        <v>13.0</v>
      </c>
      <c r="K40" s="4">
        <v>47.0</v>
      </c>
      <c r="L40" s="4">
        <v>328.0</v>
      </c>
      <c r="M40" s="4">
        <v>38.0</v>
      </c>
      <c r="N40" s="5">
        <f t="shared" si="78"/>
        <v>34.21052632</v>
      </c>
      <c r="O40" s="6">
        <f t="shared" si="79"/>
        <v>0.106741573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>
      <c r="A41" s="2"/>
      <c r="B41" s="2"/>
      <c r="C41" s="2"/>
      <c r="D41" s="2"/>
      <c r="E41" s="2"/>
      <c r="F41" s="2"/>
      <c r="G41" s="80" t="s">
        <v>32</v>
      </c>
      <c r="H41" s="2" t="s">
        <v>21</v>
      </c>
      <c r="I41" s="2" t="s">
        <v>15</v>
      </c>
      <c r="J41" s="4">
        <v>8.0</v>
      </c>
      <c r="K41" s="4">
        <v>47.0</v>
      </c>
      <c r="L41" s="4">
        <v>150.0</v>
      </c>
      <c r="M41" s="4">
        <v>25.0</v>
      </c>
      <c r="N41" s="5">
        <f t="shared" si="78"/>
        <v>32</v>
      </c>
      <c r="O41" s="6">
        <f t="shared" si="79"/>
        <v>0.0702247191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>
      <c r="A42" s="2"/>
      <c r="B42" s="2"/>
      <c r="C42" s="2"/>
      <c r="D42" s="2"/>
      <c r="E42" s="2"/>
      <c r="F42" s="2"/>
      <c r="G42" s="12" t="s">
        <v>36</v>
      </c>
      <c r="H42" s="2" t="s">
        <v>15</v>
      </c>
      <c r="I42" s="2" t="s">
        <v>13</v>
      </c>
      <c r="J42" s="4">
        <v>19.0</v>
      </c>
      <c r="K42" s="4">
        <v>150.0</v>
      </c>
      <c r="L42" s="4">
        <v>134.0</v>
      </c>
      <c r="M42" s="4">
        <v>69.0</v>
      </c>
      <c r="N42" s="5">
        <f t="shared" si="78"/>
        <v>27.53623188</v>
      </c>
      <c r="O42" s="6">
        <f t="shared" si="79"/>
        <v>0.1938202247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>
      <c r="A43" s="2"/>
      <c r="B43" s="2"/>
      <c r="C43" s="2"/>
      <c r="D43" s="2"/>
      <c r="E43" s="2"/>
      <c r="F43" s="2"/>
      <c r="G43" s="81" t="s">
        <v>14</v>
      </c>
      <c r="H43" s="2" t="s">
        <v>10</v>
      </c>
      <c r="I43" s="2" t="s">
        <v>15</v>
      </c>
      <c r="J43" s="4">
        <v>27.0</v>
      </c>
      <c r="K43" s="4">
        <v>264.0</v>
      </c>
      <c r="L43" s="4">
        <v>150.0</v>
      </c>
      <c r="M43" s="4">
        <v>115.0</v>
      </c>
      <c r="N43" s="5">
        <f t="shared" si="78"/>
        <v>23.47826087</v>
      </c>
      <c r="O43" s="6">
        <f t="shared" si="79"/>
        <v>0.3230337079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>
      <c r="A44" s="2"/>
      <c r="B44" s="2"/>
      <c r="C44" s="2"/>
      <c r="D44" s="2"/>
      <c r="E44" s="2"/>
      <c r="F44" s="2"/>
      <c r="G44" s="82" t="s">
        <v>38</v>
      </c>
      <c r="H44" s="2" t="s">
        <v>15</v>
      </c>
      <c r="I44" s="2" t="s">
        <v>17</v>
      </c>
      <c r="J44" s="4">
        <v>18.0</v>
      </c>
      <c r="K44" s="4">
        <v>150.0</v>
      </c>
      <c r="L44" s="4">
        <v>146.0</v>
      </c>
      <c r="M44" s="4">
        <v>82.0</v>
      </c>
      <c r="N44" s="5">
        <f t="shared" si="78"/>
        <v>21.95121951</v>
      </c>
      <c r="O44" s="6">
        <f t="shared" si="79"/>
        <v>0.2303370787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>
      <c r="A45" s="2"/>
      <c r="B45" s="2"/>
      <c r="C45" s="2"/>
      <c r="D45" s="2"/>
      <c r="E45" s="2"/>
      <c r="F45" s="2"/>
      <c r="G45" s="10" t="s">
        <v>22</v>
      </c>
      <c r="H45" s="2" t="s">
        <v>11</v>
      </c>
      <c r="I45" s="2" t="s">
        <v>15</v>
      </c>
      <c r="J45" s="4">
        <v>22.0</v>
      </c>
      <c r="K45" s="4">
        <v>328.0</v>
      </c>
      <c r="L45" s="4">
        <v>150.0</v>
      </c>
      <c r="M45" s="4">
        <v>142.0</v>
      </c>
      <c r="N45" s="5">
        <f t="shared" si="78"/>
        <v>15.49295775</v>
      </c>
      <c r="O45" s="6">
        <f t="shared" si="79"/>
        <v>0.3988764045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>
      <c r="A46" s="2"/>
      <c r="B46" s="2"/>
      <c r="C46" s="2"/>
      <c r="D46" s="2"/>
      <c r="E46" s="2"/>
      <c r="F46" s="2"/>
      <c r="G46" s="81" t="s">
        <v>34</v>
      </c>
      <c r="H46" s="2" t="s">
        <v>15</v>
      </c>
      <c r="I46" s="2" t="s">
        <v>10</v>
      </c>
      <c r="J46" s="4">
        <v>17.0</v>
      </c>
      <c r="K46" s="4">
        <v>150.0</v>
      </c>
      <c r="L46" s="4">
        <v>264.0</v>
      </c>
      <c r="M46" s="4">
        <v>115.0</v>
      </c>
      <c r="N46" s="5">
        <f t="shared" si="78"/>
        <v>14.7826087</v>
      </c>
      <c r="O46" s="6">
        <f t="shared" si="79"/>
        <v>0.3230337079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>
      <c r="A47" s="2"/>
      <c r="B47" s="2"/>
      <c r="C47" s="2"/>
      <c r="D47" s="2"/>
      <c r="E47" s="2"/>
      <c r="F47" s="2"/>
      <c r="G47" s="82" t="s">
        <v>43</v>
      </c>
      <c r="H47" s="2" t="s">
        <v>17</v>
      </c>
      <c r="I47" s="2" t="s">
        <v>15</v>
      </c>
      <c r="J47" s="4">
        <v>11.0</v>
      </c>
      <c r="K47" s="4">
        <v>146.0</v>
      </c>
      <c r="L47" s="4">
        <v>150.0</v>
      </c>
      <c r="M47" s="4">
        <v>82.0</v>
      </c>
      <c r="N47" s="5">
        <f t="shared" si="78"/>
        <v>13.41463415</v>
      </c>
      <c r="O47" s="6">
        <f t="shared" si="79"/>
        <v>0.2303370787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>
      <c r="A48" s="2"/>
      <c r="B48" s="2"/>
      <c r="C48" s="2"/>
      <c r="D48" s="2"/>
      <c r="E48" s="2"/>
      <c r="F48" s="2"/>
      <c r="G48" s="8" t="s">
        <v>39</v>
      </c>
      <c r="H48" s="2" t="s">
        <v>17</v>
      </c>
      <c r="I48" s="2" t="s">
        <v>10</v>
      </c>
      <c r="J48" s="4">
        <v>15.0</v>
      </c>
      <c r="K48" s="4">
        <v>146.0</v>
      </c>
      <c r="L48" s="4">
        <v>264.0</v>
      </c>
      <c r="M48" s="4">
        <v>118.0</v>
      </c>
      <c r="N48" s="5">
        <f t="shared" si="78"/>
        <v>12.71186441</v>
      </c>
      <c r="O48" s="6">
        <f t="shared" si="79"/>
        <v>0.3314606742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>
      <c r="A49" s="2"/>
      <c r="B49" s="2"/>
      <c r="C49" s="2"/>
      <c r="D49" s="2"/>
      <c r="E49" s="2"/>
      <c r="F49" s="2"/>
      <c r="G49" s="9" t="s">
        <v>19</v>
      </c>
      <c r="H49" s="2" t="s">
        <v>11</v>
      </c>
      <c r="I49" s="2" t="s">
        <v>13</v>
      </c>
      <c r="J49" s="4">
        <v>14.0</v>
      </c>
      <c r="K49" s="4">
        <v>328.0</v>
      </c>
      <c r="L49" s="4">
        <v>134.0</v>
      </c>
      <c r="M49" s="4">
        <v>117.0</v>
      </c>
      <c r="N49" s="5">
        <f t="shared" si="78"/>
        <v>11.96581197</v>
      </c>
      <c r="O49" s="6">
        <f t="shared" si="79"/>
        <v>0.3286516854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>
      <c r="A50" s="2"/>
      <c r="B50" s="2"/>
      <c r="C50" s="2"/>
      <c r="D50" s="2"/>
      <c r="E50" s="2"/>
      <c r="F50" s="2"/>
      <c r="G50" s="83" t="s">
        <v>28</v>
      </c>
      <c r="H50" s="2" t="s">
        <v>13</v>
      </c>
      <c r="I50" s="2" t="s">
        <v>17</v>
      </c>
      <c r="J50" s="4">
        <v>6.0</v>
      </c>
      <c r="K50" s="4">
        <v>134.0</v>
      </c>
      <c r="L50" s="4">
        <v>146.0</v>
      </c>
      <c r="M50" s="4">
        <v>69.0</v>
      </c>
      <c r="N50" s="5">
        <f t="shared" si="78"/>
        <v>8.695652174</v>
      </c>
      <c r="O50" s="6">
        <f t="shared" si="79"/>
        <v>0.1938202247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>
      <c r="A51" s="2"/>
      <c r="B51" s="2"/>
      <c r="C51" s="2"/>
      <c r="D51" s="2"/>
      <c r="E51" s="2"/>
      <c r="F51" s="2"/>
      <c r="G51" s="83" t="s">
        <v>41</v>
      </c>
      <c r="H51" s="2" t="s">
        <v>17</v>
      </c>
      <c r="I51" s="2" t="s">
        <v>13</v>
      </c>
      <c r="J51" s="4">
        <v>5.0</v>
      </c>
      <c r="K51" s="4">
        <v>146.0</v>
      </c>
      <c r="L51" s="4">
        <v>134.0</v>
      </c>
      <c r="M51" s="4">
        <v>69.0</v>
      </c>
      <c r="N51" s="5">
        <f t="shared" si="78"/>
        <v>7.246376812</v>
      </c>
      <c r="O51" s="6">
        <f t="shared" si="79"/>
        <v>0.1938202247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>
      <c r="A52" s="2"/>
      <c r="B52" s="2"/>
      <c r="C52" s="2"/>
      <c r="D52" s="2"/>
      <c r="E52" s="2"/>
      <c r="F52" s="2"/>
      <c r="G52" s="84" t="s">
        <v>33</v>
      </c>
      <c r="H52" s="2" t="s">
        <v>21</v>
      </c>
      <c r="I52" s="2" t="s">
        <v>17</v>
      </c>
      <c r="J52" s="4">
        <v>2.0</v>
      </c>
      <c r="K52" s="4">
        <v>47.0</v>
      </c>
      <c r="L52" s="4">
        <v>146.0</v>
      </c>
      <c r="M52" s="4">
        <v>28.0</v>
      </c>
      <c r="N52" s="5">
        <f t="shared" si="78"/>
        <v>7.142857143</v>
      </c>
      <c r="O52" s="6">
        <f t="shared" si="79"/>
        <v>0.07865168539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>
      <c r="A53" s="2"/>
      <c r="B53" s="2"/>
      <c r="C53" s="2"/>
      <c r="D53" s="2"/>
      <c r="E53" s="2"/>
      <c r="F53" s="2"/>
      <c r="G53" s="85" t="s">
        <v>12</v>
      </c>
      <c r="H53" s="2" t="s">
        <v>10</v>
      </c>
      <c r="I53" s="2" t="s">
        <v>13</v>
      </c>
      <c r="J53" s="4">
        <v>6.0</v>
      </c>
      <c r="K53" s="4">
        <v>264.0</v>
      </c>
      <c r="L53" s="4">
        <v>134.0</v>
      </c>
      <c r="M53" s="4">
        <v>88.0</v>
      </c>
      <c r="N53" s="5">
        <f t="shared" si="78"/>
        <v>6.818181818</v>
      </c>
      <c r="O53" s="6">
        <f t="shared" si="79"/>
        <v>0.2471910112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>
      <c r="A54" s="2"/>
      <c r="B54" s="2"/>
      <c r="C54" s="2"/>
      <c r="D54" s="2"/>
      <c r="E54" s="2"/>
      <c r="F54" s="2"/>
      <c r="G54" s="85" t="s">
        <v>24</v>
      </c>
      <c r="H54" s="2" t="s">
        <v>13</v>
      </c>
      <c r="I54" s="2" t="s">
        <v>10</v>
      </c>
      <c r="J54" s="4">
        <v>4.0</v>
      </c>
      <c r="K54" s="4">
        <v>134.0</v>
      </c>
      <c r="L54" s="4">
        <v>264.0</v>
      </c>
      <c r="M54" s="4">
        <v>88.0</v>
      </c>
      <c r="N54" s="5">
        <f t="shared" si="78"/>
        <v>4.545454545</v>
      </c>
      <c r="O54" s="6">
        <f t="shared" si="79"/>
        <v>0.2471910112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>
      <c r="A55" s="2"/>
      <c r="B55" s="2"/>
      <c r="C55" s="2"/>
      <c r="D55" s="2"/>
      <c r="E55" s="2"/>
      <c r="F55" s="2"/>
      <c r="G55" s="84" t="s">
        <v>42</v>
      </c>
      <c r="H55" s="2" t="s">
        <v>17</v>
      </c>
      <c r="I55" s="2" t="s">
        <v>21</v>
      </c>
      <c r="J55" s="4">
        <v>1.0</v>
      </c>
      <c r="K55" s="4">
        <v>146.0</v>
      </c>
      <c r="L55" s="4">
        <v>47.0</v>
      </c>
      <c r="M55" s="4">
        <v>28.0</v>
      </c>
      <c r="N55" s="5">
        <f t="shared" si="78"/>
        <v>3.571428571</v>
      </c>
      <c r="O55" s="6">
        <f t="shared" si="79"/>
        <v>0.07865168539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>
      <c r="A56" s="2"/>
      <c r="B56" s="2"/>
      <c r="C56" s="2"/>
      <c r="D56" s="2"/>
      <c r="E56" s="2"/>
      <c r="F56" s="2"/>
      <c r="G56" s="2" t="s">
        <v>29</v>
      </c>
      <c r="H56" s="2" t="s">
        <v>21</v>
      </c>
      <c r="I56" s="2" t="s">
        <v>10</v>
      </c>
      <c r="J56" s="4">
        <v>1.0</v>
      </c>
      <c r="K56" s="4">
        <v>47.0</v>
      </c>
      <c r="L56" s="4">
        <v>264.0</v>
      </c>
      <c r="M56" s="4">
        <v>30.0</v>
      </c>
      <c r="N56" s="5">
        <f t="shared" si="78"/>
        <v>3.333333333</v>
      </c>
      <c r="O56" s="6">
        <f t="shared" si="79"/>
        <v>0.08426966292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>
      <c r="A57" s="2"/>
      <c r="B57" s="2"/>
      <c r="C57" s="2"/>
      <c r="D57" s="2"/>
      <c r="E57" s="2"/>
      <c r="F57" s="2"/>
      <c r="G57" s="15" t="s">
        <v>20</v>
      </c>
      <c r="H57" s="2" t="s">
        <v>11</v>
      </c>
      <c r="I57" s="2" t="s">
        <v>21</v>
      </c>
      <c r="J57" s="4">
        <v>1.0</v>
      </c>
      <c r="K57" s="4">
        <v>328.0</v>
      </c>
      <c r="L57" s="4">
        <v>47.0</v>
      </c>
      <c r="M57" s="4">
        <v>38.0</v>
      </c>
      <c r="N57" s="5">
        <f t="shared" si="78"/>
        <v>2.631578947</v>
      </c>
      <c r="O57" s="6">
        <f t="shared" si="79"/>
        <v>0.106741573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</sheetData>
  <mergeCells count="2">
    <mergeCell ref="L1:R1"/>
    <mergeCell ref="U1:AA1"/>
  </mergeCells>
  <drawing r:id="rId1"/>
</worksheet>
</file>