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romium" sheetId="1" r:id="rId4"/>
    <sheet state="visible" name="gnucash" sheetId="2" r:id="rId5"/>
    <sheet state="visible" name="mozilla_patterns" sheetId="3" r:id="rId6"/>
  </sheets>
  <definedNames>
    <definedName hidden="1" localSheetId="2" name="_xlnm._FilterDatabase">mozilla_patterns!$B$1:$D$48</definedName>
  </definedNames>
  <calcPr/>
</workbook>
</file>

<file path=xl/sharedStrings.xml><?xml version="1.0" encoding="utf-8"?>
<sst xmlns="http://schemas.openxmlformats.org/spreadsheetml/2006/main" count="297" uniqueCount="143">
  <si>
    <t>issue_id</t>
  </si>
  <si>
    <t>link</t>
  </si>
  <si>
    <t>component</t>
  </si>
  <si>
    <t>issue_type</t>
  </si>
  <si>
    <t># of comments</t>
  </si>
  <si>
    <t>priority</t>
  </si>
  <si>
    <t>severity</t>
  </si>
  <si>
    <t>created</t>
  </si>
  <si>
    <t>status</t>
  </si>
  <si>
    <t>stage_sequence</t>
  </si>
  <si>
    <t>pattern</t>
  </si>
  <si>
    <t>similar_mozilla_pattern</t>
  </si>
  <si>
    <t>flag</t>
  </si>
  <si>
    <t># of Mozilla issues</t>
  </si>
  <si>
    <t>https://issues.chromium.org/issues/40132463</t>
  </si>
  <si>
    <t>Blink&gt;CSS</t>
  </si>
  <si>
    <t>Bug</t>
  </si>
  <si>
    <t>P1</t>
  </si>
  <si>
    <t>S4</t>
  </si>
  <si>
    <t>Fixed (Verified)</t>
  </si>
  <si>
    <t>REP,ANLYS,IMPL,CR,VER</t>
  </si>
  <si>
    <t>ANLYS,REP,IMPL,(CR|VER)</t>
  </si>
  <si>
    <t>https://issues.chromium.org/issues/40688144</t>
  </si>
  <si>
    <t>Unknown</t>
  </si>
  <si>
    <t>IMPL,CR,VER</t>
  </si>
  <si>
    <t>IMPL,CR,VER,IMPL?</t>
  </si>
  <si>
    <t>https://issues.chromium.org/issues/40285727</t>
  </si>
  <si>
    <t>Platform&gt;Extensions</t>
  </si>
  <si>
    <t>P2</t>
  </si>
  <si>
    <t>S5</t>
  </si>
  <si>
    <t>SOL_DES,IMPL,CR,VER</t>
  </si>
  <si>
    <t>SOL_DES,IMPL,CR,(IMPL|VER)?</t>
  </si>
  <si>
    <t>https://issues.chromium.org/issues/42250400</t>
  </si>
  <si>
    <t>Dawn&gt;Tint</t>
  </si>
  <si>
    <t>Feature Request</t>
  </si>
  <si>
    <t>P3</t>
  </si>
  <si>
    <t>Fixed</t>
  </si>
  <si>
    <t>IMPL,CR</t>
  </si>
  <si>
    <t>IMPL,CR,IMPL?</t>
  </si>
  <si>
    <t>https://issues.chromium.org/issues/41496204</t>
  </si>
  <si>
    <t>Internals&gt;AttributionReporting</t>
  </si>
  <si>
    <t>P4</t>
  </si>
  <si>
    <t>https://issues.chromium.org/issues/362938727</t>
  </si>
  <si>
    <t>UI&gt;Browser&gt;Autofill&gt;AddressesAndMore</t>
  </si>
  <si>
    <t>Task</t>
  </si>
  <si>
    <t>S2</t>
  </si>
  <si>
    <t>https://issues.chromium.org/issues/40939597</t>
  </si>
  <si>
    <t>Internals&gt;Plugins&gt;PDF</t>
  </si>
  <si>
    <t>IMPL,CR,VER,IMPL,CR,VER</t>
  </si>
  <si>
    <t>(IMPL,CR,VER)+</t>
  </si>
  <si>
    <t>(IMPL,(CR|VER))+</t>
  </si>
  <si>
    <t>https://issues.chromium.org/issues/40233604</t>
  </si>
  <si>
    <t>UI&gt;Browser&gt;Omnibox</t>
  </si>
  <si>
    <t>https://issues.chromium.org/issues/40771754</t>
  </si>
  <si>
    <t>Internals&gt;Permissions</t>
  </si>
  <si>
    <t>ANLYS,SOL_DES,IMPL,CR,VER</t>
  </si>
  <si>
    <t>ANLYS,SOL_DES,IMPL,(IMPL|CR|VER)?</t>
  </si>
  <si>
    <t>https://issues.chromium.org/issues/40775141</t>
  </si>
  <si>
    <t>UI&gt;Browser&gt;FullScreen</t>
  </si>
  <si>
    <t>ANLYS,REP,ANLYS,IMPL,CR,VER,IMPL,CR,VER</t>
  </si>
  <si>
    <t>REP,ANLYS,(IMPL,CR,VER)+</t>
  </si>
  <si>
    <t>https://bugs.gnucash.org/show_bug.cgi?id=799437</t>
  </si>
  <si>
    <t>Scheduled Transactions</t>
  </si>
  <si>
    <t>Normal</t>
  </si>
  <si>
    <t>crash</t>
  </si>
  <si>
    <t>RESOLVED</t>
  </si>
  <si>
    <t>ANLYS,IMPL,ANLYS,IMPL</t>
  </si>
  <si>
    <t>(ANLYS,IMPL)+</t>
  </si>
  <si>
    <t>https://bugs.gnucash.org/show_bug.cgi?id=799047</t>
  </si>
  <si>
    <t>User Interface General</t>
  </si>
  <si>
    <t>normal</t>
  </si>
  <si>
    <t>ANLYS,REP,SOL_DES,IMPL,VER</t>
  </si>
  <si>
    <t>REP,ANLYS,SOL_DES,IMPL,(IMPL|CR|VER)?</t>
  </si>
  <si>
    <t>https://bugs.gnucash.org/show_bug.cgi?id=798680</t>
  </si>
  <si>
    <t>Engine</t>
  </si>
  <si>
    <t>ANLYS,SOL_DES,IMPL,VER</t>
  </si>
  <si>
    <t>https://bugs.gnucash.org/show_bug.cgi?id=798159</t>
  </si>
  <si>
    <t>IMPL,ANLYS,SOL_DES,IMPL,SOL_DES,IMPL,VER</t>
  </si>
  <si>
    <t>(ANLYS,SOL_DES,IMPL)+,VER</t>
  </si>
  <si>
    <t>(ANLYS,SOL_DES,IMPL,(CR|VER))+</t>
  </si>
  <si>
    <t>https://bugs.gnucash.org/show_bug.cgi?id=797997</t>
  </si>
  <si>
    <t>General</t>
  </si>
  <si>
    <t>REP,SOL_DES,ANLYS,IMPL,VER</t>
  </si>
  <si>
    <t>https://bugs.gnucash.org/show_bug.cgi?id=797585</t>
  </si>
  <si>
    <t>Reports</t>
  </si>
  <si>
    <t>https://bugs.gnucash.org/show_bug.cgi?id=798133</t>
  </si>
  <si>
    <t>Register</t>
  </si>
  <si>
    <t>REP,IMPL</t>
  </si>
  <si>
    <t>REP,IMPL,(IMPL|CR|VER)</t>
  </si>
  <si>
    <t>https://bugs.gnucash.org/show_bug.cgi?id=798506</t>
  </si>
  <si>
    <t>MacOS</t>
  </si>
  <si>
    <t>ANLYS,REP,IMPL,VER,IMPL,VER</t>
  </si>
  <si>
    <t>ANLYS,REP,(IMPL,VER)+</t>
  </si>
  <si>
    <t>https://bugs.gnucash.org/show_bug.cgi?id=798885</t>
  </si>
  <si>
    <t>REP,IMPL,VER,ANLYS,REP,SOL_DES,VER,SOL_DES,ANLYS,SOL_DES,IMPL,SOL_DES,VER,IMPL,VER</t>
  </si>
  <si>
    <t>(REP,ANLYS,SOL_DES,IMPL,VER)+</t>
  </si>
  <si>
    <t>(REP,ANLYS,SOL_DES,IMPL,(CR|VER))+</t>
  </si>
  <si>
    <t>https://bugs.gnucash.org/show_bug.cgi?id=799298</t>
  </si>
  <si>
    <t>ANLYS,REP,IMPL,VER</t>
  </si>
  <si>
    <t>SL</t>
  </si>
  <si>
    <t>Pattern</t>
  </si>
  <si>
    <t># of Issues</t>
  </si>
  <si>
    <t>Complexity</t>
  </si>
  <si>
    <t>Chromium</t>
  </si>
  <si>
    <t>GnuCash</t>
  </si>
  <si>
    <t>Simple</t>
  </si>
  <si>
    <t>ANLYS,IMPL,(IMPL|CR|VER)?</t>
  </si>
  <si>
    <t>Complex</t>
  </si>
  <si>
    <t>IMPL</t>
  </si>
  <si>
    <t>SOL_DES,(IMPL,(CR|VER))+</t>
  </si>
  <si>
    <t>(SOL_DES,IMPL,(CR|VER))+</t>
  </si>
  <si>
    <t>ANLYS,(IMPL,(CR|VER))+</t>
  </si>
  <si>
    <t>SOL_DES,IMPL</t>
  </si>
  <si>
    <t>IMPL,CR,SOL_DES,(IMPL|CR|VER)</t>
  </si>
  <si>
    <t>ANLYS,(SOL_DES|VER)</t>
  </si>
  <si>
    <t>ANLYS,SOL_DES,(IMPL,(CR|VER))+</t>
  </si>
  <si>
    <t>ANLYS</t>
  </si>
  <si>
    <t>REP,ANLYS,VER?</t>
  </si>
  <si>
    <t>(REP,ANLYS,IMPL,CR,VER)+</t>
  </si>
  <si>
    <t>IMPL,ANLYS,(IMPL|CR)?</t>
  </si>
  <si>
    <t>IMPL,VER,(IMPL|CR|VER)?</t>
  </si>
  <si>
    <t>ANLYS,(SOL_DES,IMPL,(CR|VER))+</t>
  </si>
  <si>
    <t>NO_STAGE</t>
  </si>
  <si>
    <t>IMPL,CR,IMPL,VER,IMPL</t>
  </si>
  <si>
    <t>ANLYS,REP,(SOL_DES,IMPL,(CR|VER))+</t>
  </si>
  <si>
    <t>(ANLYS,IMPL,CR,VER)+</t>
  </si>
  <si>
    <t>(REP,SOL_DES,IMPL,CR)+</t>
  </si>
  <si>
    <t>IMPL,SOL_DES,(IMPL|CR)</t>
  </si>
  <si>
    <t>ANLYS,IMPL,SOL_DES,IMPL,(CR|VER)</t>
  </si>
  <si>
    <t>REP</t>
  </si>
  <si>
    <t>REP,SOL_DES,(IMPL,(CR|VER)+</t>
  </si>
  <si>
    <t>REP,SOL_DES,IMPL,VER?</t>
  </si>
  <si>
    <t>SOL_DES</t>
  </si>
  <si>
    <t>SOL_DES,(REP|VER)</t>
  </si>
  <si>
    <t>SOL_DES,IMPL,VER,CR,(IMPL|CR|VER)</t>
  </si>
  <si>
    <t>(IMPL,CR)+,SOL_DES,VER</t>
  </si>
  <si>
    <t>(REP,ANLYS,SOL_DES,VER)+</t>
  </si>
  <si>
    <t>(SOL_DES,REP)+,IMPL,CR,VER</t>
  </si>
  <si>
    <t>IMPL,(CR,ANLYS)+</t>
  </si>
  <si>
    <t>ANLYS,(REP,IMPL)+,VER</t>
  </si>
  <si>
    <t>REP,(ANLYS,SOL_DES,IMPL,(CR|VER))+</t>
  </si>
  <si>
    <t>REP,SOL_DES,ANLYS,(IMPL,CR)+,VER</t>
  </si>
  <si>
    <t>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</si>
</sst>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-dd-yyyy"/>
    <numFmt numFmtId="165" formatCode="m-d-yyyy"/>
    <numFmt numFmtId="166" formatCode="yyyy-mm-dd h:mm:ss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  <name val="Arial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165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166" xfId="0" applyAlignment="1" applyFont="1" applyNumberFormat="1">
      <alignment horizontal="right" vertical="bottom"/>
    </xf>
    <xf borderId="0" fillId="0" fontId="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ssues.chromium.org/issues/40132463" TargetMode="External"/><Relationship Id="rId2" Type="http://schemas.openxmlformats.org/officeDocument/2006/relationships/hyperlink" Target="https://issues.chromium.org/issues/40688144" TargetMode="External"/><Relationship Id="rId3" Type="http://schemas.openxmlformats.org/officeDocument/2006/relationships/hyperlink" Target="https://issues.chromium.org/issues/40285727" TargetMode="External"/><Relationship Id="rId4" Type="http://schemas.openxmlformats.org/officeDocument/2006/relationships/hyperlink" Target="https://issues.chromium.org/issues/42250400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issues.chromium.org/issues/40775141" TargetMode="External"/><Relationship Id="rId9" Type="http://schemas.openxmlformats.org/officeDocument/2006/relationships/hyperlink" Target="https://issues.chromium.org/issues/40771754" TargetMode="External"/><Relationship Id="rId5" Type="http://schemas.openxmlformats.org/officeDocument/2006/relationships/hyperlink" Target="https://issues.chromium.org/issues/41496204" TargetMode="External"/><Relationship Id="rId6" Type="http://schemas.openxmlformats.org/officeDocument/2006/relationships/hyperlink" Target="https://issues.chromium.org/issues/362938727" TargetMode="External"/><Relationship Id="rId7" Type="http://schemas.openxmlformats.org/officeDocument/2006/relationships/hyperlink" Target="https://issues.chromium.org/issues/40939597" TargetMode="External"/><Relationship Id="rId8" Type="http://schemas.openxmlformats.org/officeDocument/2006/relationships/hyperlink" Target="https://issues.chromium.org/issues/4023360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ugs.gnucash.org/show_bug.cgi?id=799437" TargetMode="External"/><Relationship Id="rId2" Type="http://schemas.openxmlformats.org/officeDocument/2006/relationships/hyperlink" Target="https://bugs.gnucash.org/show_bug.cgi?id=799047" TargetMode="External"/><Relationship Id="rId3" Type="http://schemas.openxmlformats.org/officeDocument/2006/relationships/hyperlink" Target="https://bugs.gnucash.org/show_bug.cgi?id=798680" TargetMode="External"/><Relationship Id="rId4" Type="http://schemas.openxmlformats.org/officeDocument/2006/relationships/hyperlink" Target="https://bugs.gnucash.org/show_bug.cgi?id=798159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bugs.gnucash.org/show_bug.cgi?id=799298" TargetMode="External"/><Relationship Id="rId9" Type="http://schemas.openxmlformats.org/officeDocument/2006/relationships/hyperlink" Target="https://bugs.gnucash.org/show_bug.cgi?id=798885" TargetMode="External"/><Relationship Id="rId5" Type="http://schemas.openxmlformats.org/officeDocument/2006/relationships/hyperlink" Target="https://bugs.gnucash.org/show_bug.cgi?id=797997" TargetMode="External"/><Relationship Id="rId6" Type="http://schemas.openxmlformats.org/officeDocument/2006/relationships/hyperlink" Target="https://bugs.gnucash.org/show_bug.cgi?id=797585" TargetMode="External"/><Relationship Id="rId7" Type="http://schemas.openxmlformats.org/officeDocument/2006/relationships/hyperlink" Target="https://bugs.gnucash.org/show_bug.cgi?id=798133" TargetMode="External"/><Relationship Id="rId8" Type="http://schemas.openxmlformats.org/officeDocument/2006/relationships/hyperlink" Target="https://bugs.gnucash.org/show_bug.cgi?id=79850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0" max="10" width="40.25"/>
    <col customWidth="1" min="11" max="11" width="32.88"/>
    <col customWidth="1" min="12" max="12" width="37.25"/>
    <col customWidth="1" min="13" max="13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>
        <v>4.0132463E7</v>
      </c>
      <c r="B2" s="4" t="s">
        <v>14</v>
      </c>
      <c r="C2" s="3" t="s">
        <v>15</v>
      </c>
      <c r="D2" s="3" t="s">
        <v>16</v>
      </c>
      <c r="E2" s="3">
        <v>42.0</v>
      </c>
      <c r="F2" s="3" t="s">
        <v>17</v>
      </c>
      <c r="G2" s="3" t="s">
        <v>18</v>
      </c>
      <c r="H2" s="5">
        <v>43976.0</v>
      </c>
      <c r="I2" s="3" t="s">
        <v>19</v>
      </c>
      <c r="J2" s="3" t="s">
        <v>20</v>
      </c>
      <c r="K2" s="3" t="s">
        <v>20</v>
      </c>
      <c r="L2" s="3" t="s">
        <v>21</v>
      </c>
      <c r="M2" s="3">
        <v>1.0</v>
      </c>
      <c r="N2" s="6">
        <f>VLOOKUP(L2,mozilla_patterns!$B$1:$D$48,2,FALSE)</f>
        <v>4</v>
      </c>
    </row>
    <row r="3">
      <c r="A3" s="3">
        <v>4.0688144E7</v>
      </c>
      <c r="B3" s="4" t="s">
        <v>22</v>
      </c>
      <c r="C3" s="3" t="s">
        <v>23</v>
      </c>
      <c r="D3" s="3" t="s">
        <v>16</v>
      </c>
      <c r="E3" s="3">
        <v>20.0</v>
      </c>
      <c r="F3" s="3" t="s">
        <v>17</v>
      </c>
      <c r="G3" s="3" t="s">
        <v>18</v>
      </c>
      <c r="H3" s="5">
        <v>43949.0</v>
      </c>
      <c r="I3" s="3" t="s">
        <v>19</v>
      </c>
      <c r="J3" s="3" t="s">
        <v>24</v>
      </c>
      <c r="K3" s="7" t="s">
        <v>24</v>
      </c>
      <c r="L3" s="8" t="s">
        <v>25</v>
      </c>
      <c r="M3" s="3">
        <v>1.0</v>
      </c>
      <c r="N3" s="8">
        <f>VLOOKUP(L3,mozilla_patterns!$B$1:$D$48,2,FALSE)</f>
        <v>16</v>
      </c>
    </row>
    <row r="4">
      <c r="A4" s="3">
        <v>4.0285727E7</v>
      </c>
      <c r="B4" s="4" t="s">
        <v>26</v>
      </c>
      <c r="C4" s="3" t="s">
        <v>27</v>
      </c>
      <c r="D4" s="3" t="s">
        <v>16</v>
      </c>
      <c r="E4" s="3">
        <v>5.0</v>
      </c>
      <c r="F4" s="3" t="s">
        <v>28</v>
      </c>
      <c r="G4" s="3" t="s">
        <v>29</v>
      </c>
      <c r="H4" s="9">
        <v>45215.0</v>
      </c>
      <c r="I4" s="3" t="s">
        <v>19</v>
      </c>
      <c r="J4" s="3" t="s">
        <v>30</v>
      </c>
      <c r="K4" s="10" t="s">
        <v>30</v>
      </c>
      <c r="L4" s="11" t="s">
        <v>31</v>
      </c>
      <c r="M4" s="3">
        <v>1.0</v>
      </c>
      <c r="N4" s="11">
        <f>VLOOKUP(L4,mozilla_patterns!$B$1:$D$48,2,FALSE)</f>
        <v>24</v>
      </c>
    </row>
    <row r="5">
      <c r="A5" s="3">
        <v>4.22504E7</v>
      </c>
      <c r="B5" s="4" t="s">
        <v>32</v>
      </c>
      <c r="C5" s="3" t="s">
        <v>33</v>
      </c>
      <c r="D5" s="3" t="s">
        <v>34</v>
      </c>
      <c r="E5" s="3">
        <v>4.0</v>
      </c>
      <c r="F5" s="3" t="s">
        <v>35</v>
      </c>
      <c r="G5" s="3" t="s">
        <v>18</v>
      </c>
      <c r="H5" s="5">
        <v>44579.0</v>
      </c>
      <c r="I5" s="3" t="s">
        <v>36</v>
      </c>
      <c r="J5" s="3" t="s">
        <v>37</v>
      </c>
      <c r="K5" s="12" t="s">
        <v>37</v>
      </c>
      <c r="L5" s="12" t="s">
        <v>38</v>
      </c>
      <c r="M5" s="3">
        <v>1.0</v>
      </c>
      <c r="N5" s="13">
        <f>VLOOKUP(L5,mozilla_patterns!$B$1:$D$48,2,FALSE)</f>
        <v>64</v>
      </c>
    </row>
    <row r="6">
      <c r="A6" s="3">
        <v>4.1496204E7</v>
      </c>
      <c r="B6" s="4" t="s">
        <v>39</v>
      </c>
      <c r="C6" s="3" t="s">
        <v>40</v>
      </c>
      <c r="D6" s="3" t="s">
        <v>34</v>
      </c>
      <c r="E6" s="3">
        <v>7.0</v>
      </c>
      <c r="F6" s="3" t="s">
        <v>41</v>
      </c>
      <c r="G6" s="3" t="s">
        <v>29</v>
      </c>
      <c r="H6" s="5">
        <v>45321.0</v>
      </c>
      <c r="I6" s="3" t="s">
        <v>36</v>
      </c>
      <c r="J6" s="3" t="s">
        <v>37</v>
      </c>
      <c r="K6" s="12" t="s">
        <v>37</v>
      </c>
      <c r="L6" s="12" t="s">
        <v>38</v>
      </c>
      <c r="M6" s="3">
        <v>1.0</v>
      </c>
      <c r="N6" s="13">
        <f>VLOOKUP(L6,mozilla_patterns!$B$1:$D$48,2,FALSE)</f>
        <v>64</v>
      </c>
    </row>
    <row r="7">
      <c r="A7" s="3">
        <v>3.62938727E8</v>
      </c>
      <c r="B7" s="4" t="s">
        <v>42</v>
      </c>
      <c r="C7" s="3" t="s">
        <v>43</v>
      </c>
      <c r="D7" s="3" t="s">
        <v>44</v>
      </c>
      <c r="E7" s="3">
        <v>10.0</v>
      </c>
      <c r="F7" s="3" t="s">
        <v>17</v>
      </c>
      <c r="G7" s="3" t="s">
        <v>45</v>
      </c>
      <c r="H7" s="5">
        <v>45533.0</v>
      </c>
      <c r="I7" s="3" t="s">
        <v>36</v>
      </c>
      <c r="J7" s="3" t="s">
        <v>30</v>
      </c>
      <c r="K7" s="10" t="s">
        <v>30</v>
      </c>
      <c r="L7" s="11" t="s">
        <v>31</v>
      </c>
      <c r="M7" s="3">
        <v>1.0</v>
      </c>
      <c r="N7" s="11">
        <f>VLOOKUP(L7,mozilla_patterns!$B$1:$D$48,2,FALSE)</f>
        <v>24</v>
      </c>
    </row>
    <row r="8">
      <c r="A8" s="3">
        <v>4.0939597E7</v>
      </c>
      <c r="B8" s="4" t="s">
        <v>46</v>
      </c>
      <c r="C8" s="3" t="s">
        <v>47</v>
      </c>
      <c r="D8" s="3" t="s">
        <v>16</v>
      </c>
      <c r="E8" s="3">
        <v>16.0</v>
      </c>
      <c r="F8" s="3" t="s">
        <v>28</v>
      </c>
      <c r="G8" s="3" t="s">
        <v>18</v>
      </c>
      <c r="H8" s="5">
        <v>45231.0</v>
      </c>
      <c r="I8" s="3" t="s">
        <v>36</v>
      </c>
      <c r="J8" s="3" t="s">
        <v>48</v>
      </c>
      <c r="K8" s="3" t="s">
        <v>49</v>
      </c>
      <c r="L8" s="6" t="s">
        <v>50</v>
      </c>
      <c r="M8" s="3">
        <v>1.0</v>
      </c>
      <c r="N8" s="6">
        <f>VLOOKUP(L8,mozilla_patterns!$B$1:$D$48,2,FALSE)</f>
        <v>28</v>
      </c>
    </row>
    <row r="9">
      <c r="A9" s="3">
        <v>4.0233604E7</v>
      </c>
      <c r="B9" s="4" t="s">
        <v>51</v>
      </c>
      <c r="C9" s="3" t="s">
        <v>52</v>
      </c>
      <c r="D9" s="3" t="s">
        <v>44</v>
      </c>
      <c r="E9" s="3">
        <v>5.0</v>
      </c>
      <c r="F9" s="3" t="s">
        <v>35</v>
      </c>
      <c r="G9" s="3" t="s">
        <v>29</v>
      </c>
      <c r="H9" s="5">
        <v>44774.0</v>
      </c>
      <c r="I9" s="3" t="s">
        <v>19</v>
      </c>
      <c r="J9" s="3" t="s">
        <v>24</v>
      </c>
      <c r="K9" s="7" t="s">
        <v>24</v>
      </c>
      <c r="L9" s="8" t="s">
        <v>25</v>
      </c>
      <c r="M9" s="3">
        <v>1.0</v>
      </c>
      <c r="N9" s="8">
        <f>VLOOKUP(L9,mozilla_patterns!$B$1:$D$48,2,FALSE)</f>
        <v>16</v>
      </c>
    </row>
    <row r="10">
      <c r="A10" s="3">
        <v>4.0771754E7</v>
      </c>
      <c r="B10" s="4" t="s">
        <v>53</v>
      </c>
      <c r="C10" s="3" t="s">
        <v>54</v>
      </c>
      <c r="D10" s="3" t="s">
        <v>34</v>
      </c>
      <c r="E10" s="3">
        <v>8.0</v>
      </c>
      <c r="F10" s="3" t="s">
        <v>28</v>
      </c>
      <c r="G10" s="3" t="s">
        <v>18</v>
      </c>
      <c r="H10" s="5">
        <v>44206.0</v>
      </c>
      <c r="I10" s="3" t="s">
        <v>19</v>
      </c>
      <c r="J10" s="3" t="s">
        <v>55</v>
      </c>
      <c r="K10" s="3" t="s">
        <v>55</v>
      </c>
      <c r="L10" s="3" t="s">
        <v>56</v>
      </c>
      <c r="M10" s="3">
        <v>1.0</v>
      </c>
      <c r="N10" s="6">
        <f>VLOOKUP(L10,mozilla_patterns!$B$1:$D$48,2,FALSE)</f>
        <v>22</v>
      </c>
    </row>
    <row r="11">
      <c r="A11" s="3">
        <v>4.0775141E7</v>
      </c>
      <c r="B11" s="4" t="s">
        <v>57</v>
      </c>
      <c r="C11" s="3" t="s">
        <v>58</v>
      </c>
      <c r="D11" s="3" t="s">
        <v>16</v>
      </c>
      <c r="E11" s="3">
        <v>28.0</v>
      </c>
      <c r="F11" s="3" t="s">
        <v>17</v>
      </c>
      <c r="G11" s="3" t="s">
        <v>29</v>
      </c>
      <c r="H11" s="5">
        <v>44224.0</v>
      </c>
      <c r="I11" s="3" t="s">
        <v>19</v>
      </c>
      <c r="J11" s="3" t="s">
        <v>59</v>
      </c>
      <c r="K11" s="3" t="s">
        <v>60</v>
      </c>
      <c r="L11" s="3" t="s">
        <v>60</v>
      </c>
      <c r="M11" s="3">
        <v>1.0</v>
      </c>
      <c r="N11" s="6">
        <f>VLOOKUP(L11,mozilla_patterns!$B$1:$D$48,2,FALSE)</f>
        <v>4</v>
      </c>
    </row>
    <row r="12">
      <c r="K12" s="6">
        <f>IFERROR(__xludf.DUMMYFUNCTION("COUNTUNIQUE(K2:K11)"),7.0)</f>
        <v>7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0" max="10" width="42.0"/>
    <col customWidth="1" min="11" max="11" width="34.5"/>
    <col customWidth="1" min="12" max="12" width="40.13"/>
    <col customWidth="1" min="13" max="13" width="8.5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</row>
    <row r="2">
      <c r="A2" s="14">
        <v>799437.0</v>
      </c>
      <c r="B2" s="15" t="s">
        <v>61</v>
      </c>
      <c r="C2" s="16" t="s">
        <v>62</v>
      </c>
      <c r="D2" s="16"/>
      <c r="E2" s="14">
        <v>6.0</v>
      </c>
      <c r="F2" s="16" t="s">
        <v>63</v>
      </c>
      <c r="G2" s="16" t="s">
        <v>64</v>
      </c>
      <c r="H2" s="17">
        <v>45577.756747685184</v>
      </c>
      <c r="I2" s="16" t="s">
        <v>65</v>
      </c>
      <c r="J2" s="3" t="s">
        <v>66</v>
      </c>
      <c r="K2" s="3" t="s">
        <v>67</v>
      </c>
      <c r="M2" s="3">
        <v>1.0</v>
      </c>
      <c r="N2" s="6" t="str">
        <f>VLOOKUP(L2,mozilla_patterns!$B$1:$D$48,2,FALSE)</f>
        <v>#N/A</v>
      </c>
      <c r="O2" s="6" t="b">
        <f t="shared" ref="O2:O11" si="1">IF(K2=L2,1)</f>
        <v>0</v>
      </c>
    </row>
    <row r="3">
      <c r="A3" s="14">
        <v>799047.0</v>
      </c>
      <c r="B3" s="15" t="s">
        <v>68</v>
      </c>
      <c r="C3" s="16" t="s">
        <v>69</v>
      </c>
      <c r="D3" s="16"/>
      <c r="E3" s="14">
        <v>19.0</v>
      </c>
      <c r="F3" s="16" t="s">
        <v>63</v>
      </c>
      <c r="G3" s="16" t="s">
        <v>70</v>
      </c>
      <c r="H3" s="17">
        <v>45135.78716435185</v>
      </c>
      <c r="I3" s="16" t="s">
        <v>65</v>
      </c>
      <c r="J3" s="3" t="s">
        <v>71</v>
      </c>
      <c r="K3" s="10" t="s">
        <v>71</v>
      </c>
      <c r="L3" s="3" t="s">
        <v>72</v>
      </c>
      <c r="M3" s="3">
        <v>1.0</v>
      </c>
      <c r="N3" s="6">
        <f>VLOOKUP(L3,mozilla_patterns!$B$1:$D$48,2,FALSE)</f>
        <v>6</v>
      </c>
      <c r="O3" s="6" t="b">
        <f t="shared" si="1"/>
        <v>0</v>
      </c>
    </row>
    <row r="4">
      <c r="A4" s="14">
        <v>798680.0</v>
      </c>
      <c r="B4" s="18" t="s">
        <v>73</v>
      </c>
      <c r="C4" s="16" t="s">
        <v>74</v>
      </c>
      <c r="D4" s="16"/>
      <c r="E4" s="14">
        <v>8.0</v>
      </c>
      <c r="F4" s="16" t="s">
        <v>63</v>
      </c>
      <c r="G4" s="16" t="s">
        <v>70</v>
      </c>
      <c r="H4" s="17">
        <v>44898.81306712963</v>
      </c>
      <c r="I4" s="16" t="s">
        <v>65</v>
      </c>
      <c r="J4" s="3" t="s">
        <v>75</v>
      </c>
      <c r="K4" s="3" t="s">
        <v>75</v>
      </c>
      <c r="L4" s="3" t="s">
        <v>56</v>
      </c>
      <c r="M4" s="3">
        <v>1.0</v>
      </c>
      <c r="N4" s="6">
        <f>VLOOKUP(L4,mozilla_patterns!$B$1:$D$48,2,FALSE)</f>
        <v>22</v>
      </c>
      <c r="O4" s="6" t="b">
        <f t="shared" si="1"/>
        <v>0</v>
      </c>
    </row>
    <row r="5">
      <c r="A5" s="14">
        <v>798159.0</v>
      </c>
      <c r="B5" s="15" t="s">
        <v>76</v>
      </c>
      <c r="C5" s="16" t="s">
        <v>69</v>
      </c>
      <c r="D5" s="16"/>
      <c r="E5" s="14">
        <v>19.0</v>
      </c>
      <c r="F5" s="16" t="s">
        <v>63</v>
      </c>
      <c r="G5" s="16" t="s">
        <v>70</v>
      </c>
      <c r="H5" s="17">
        <v>44291.54384259259</v>
      </c>
      <c r="I5" s="16" t="s">
        <v>65</v>
      </c>
      <c r="J5" s="3" t="s">
        <v>77</v>
      </c>
      <c r="K5" s="3" t="s">
        <v>78</v>
      </c>
      <c r="L5" s="3" t="s">
        <v>79</v>
      </c>
      <c r="M5" s="3">
        <v>1.0</v>
      </c>
      <c r="N5" s="6">
        <f>VLOOKUP(L5,mozilla_patterns!$B$1:$D$48,2,FALSE)</f>
        <v>7</v>
      </c>
      <c r="O5" s="6" t="b">
        <f t="shared" si="1"/>
        <v>0</v>
      </c>
    </row>
    <row r="6">
      <c r="A6" s="14">
        <v>797997.0</v>
      </c>
      <c r="B6" s="18" t="s">
        <v>80</v>
      </c>
      <c r="C6" s="16" t="s">
        <v>81</v>
      </c>
      <c r="D6" s="16"/>
      <c r="E6" s="14">
        <v>15.0</v>
      </c>
      <c r="F6" s="16" t="s">
        <v>63</v>
      </c>
      <c r="G6" s="16" t="s">
        <v>70</v>
      </c>
      <c r="H6" s="17">
        <v>44137.809016203704</v>
      </c>
      <c r="I6" s="16" t="s">
        <v>65</v>
      </c>
      <c r="J6" s="3" t="s">
        <v>82</v>
      </c>
      <c r="K6" s="10" t="s">
        <v>82</v>
      </c>
      <c r="L6" s="3" t="s">
        <v>72</v>
      </c>
      <c r="M6" s="3">
        <v>1.0</v>
      </c>
      <c r="N6" s="6">
        <f>VLOOKUP(L6,mozilla_patterns!$B$1:$D$48,2,FALSE)</f>
        <v>6</v>
      </c>
      <c r="O6" s="6" t="b">
        <f t="shared" si="1"/>
        <v>0</v>
      </c>
    </row>
    <row r="7">
      <c r="A7" s="14">
        <v>797585.0</v>
      </c>
      <c r="B7" s="15" t="s">
        <v>83</v>
      </c>
      <c r="C7" s="16" t="s">
        <v>84</v>
      </c>
      <c r="D7" s="16"/>
      <c r="E7" s="14">
        <v>12.0</v>
      </c>
      <c r="F7" s="16" t="s">
        <v>63</v>
      </c>
      <c r="G7" s="16" t="s">
        <v>70</v>
      </c>
      <c r="H7" s="17">
        <v>43848.453194444446</v>
      </c>
      <c r="I7" s="16" t="s">
        <v>65</v>
      </c>
      <c r="J7" s="3" t="s">
        <v>71</v>
      </c>
      <c r="K7" s="10" t="s">
        <v>71</v>
      </c>
      <c r="L7" s="3" t="s">
        <v>72</v>
      </c>
      <c r="M7" s="3">
        <v>1.0</v>
      </c>
      <c r="N7" s="6">
        <f>VLOOKUP(L7,mozilla_patterns!$B$1:$D$48,2,FALSE)</f>
        <v>6</v>
      </c>
      <c r="O7" s="6" t="b">
        <f t="shared" si="1"/>
        <v>0</v>
      </c>
    </row>
    <row r="8">
      <c r="A8" s="14">
        <v>798133.0</v>
      </c>
      <c r="B8" s="15" t="s">
        <v>85</v>
      </c>
      <c r="C8" s="16" t="s">
        <v>86</v>
      </c>
      <c r="D8" s="16"/>
      <c r="E8" s="14">
        <v>5.0</v>
      </c>
      <c r="F8" s="16" t="s">
        <v>63</v>
      </c>
      <c r="G8" s="16" t="s">
        <v>70</v>
      </c>
      <c r="H8" s="17">
        <v>44247.415983796294</v>
      </c>
      <c r="I8" s="16" t="s">
        <v>65</v>
      </c>
      <c r="J8" s="3" t="s">
        <v>87</v>
      </c>
      <c r="K8" s="3" t="s">
        <v>87</v>
      </c>
      <c r="L8" s="3" t="s">
        <v>88</v>
      </c>
      <c r="M8" s="3">
        <v>1.0</v>
      </c>
      <c r="N8" s="6">
        <f>VLOOKUP(L8,mozilla_patterns!$B$1:$D$48,2,FALSE)</f>
        <v>3</v>
      </c>
      <c r="O8" s="6" t="b">
        <f t="shared" si="1"/>
        <v>0</v>
      </c>
    </row>
    <row r="9">
      <c r="A9" s="14">
        <v>798506.0</v>
      </c>
      <c r="B9" s="18" t="s">
        <v>89</v>
      </c>
      <c r="C9" s="16" t="s">
        <v>90</v>
      </c>
      <c r="D9" s="16"/>
      <c r="E9" s="14">
        <v>23.0</v>
      </c>
      <c r="F9" s="16" t="s">
        <v>63</v>
      </c>
      <c r="G9" s="16" t="s">
        <v>70</v>
      </c>
      <c r="H9" s="17">
        <v>44662.8302662037</v>
      </c>
      <c r="I9" s="16" t="s">
        <v>65</v>
      </c>
      <c r="J9" s="3" t="s">
        <v>91</v>
      </c>
      <c r="K9" s="3" t="s">
        <v>92</v>
      </c>
      <c r="L9" s="3" t="s">
        <v>60</v>
      </c>
      <c r="M9" s="3">
        <v>1.0</v>
      </c>
      <c r="N9" s="6">
        <f>VLOOKUP(L9,mozilla_patterns!$B$1:$D$48,2,FALSE)</f>
        <v>4</v>
      </c>
      <c r="O9" s="6" t="b">
        <f t="shared" si="1"/>
        <v>0</v>
      </c>
    </row>
    <row r="10">
      <c r="A10" s="14">
        <v>798885.0</v>
      </c>
      <c r="B10" s="18" t="s">
        <v>93</v>
      </c>
      <c r="C10" s="16" t="s">
        <v>81</v>
      </c>
      <c r="D10" s="16"/>
      <c r="E10" s="14">
        <v>24.0</v>
      </c>
      <c r="F10" s="16" t="s">
        <v>63</v>
      </c>
      <c r="G10" s="16" t="s">
        <v>70</v>
      </c>
      <c r="H10" s="17">
        <v>45039.50163194445</v>
      </c>
      <c r="I10" s="16" t="s">
        <v>65</v>
      </c>
      <c r="J10" s="3" t="s">
        <v>94</v>
      </c>
      <c r="K10" s="3" t="s">
        <v>95</v>
      </c>
      <c r="L10" s="3" t="s">
        <v>96</v>
      </c>
      <c r="M10" s="3">
        <v>1.0</v>
      </c>
      <c r="N10" s="6">
        <f>VLOOKUP(L10,mozilla_patterns!$B$1:$D$48,2,FALSE)</f>
        <v>4</v>
      </c>
      <c r="O10" s="6" t="b">
        <f t="shared" si="1"/>
        <v>0</v>
      </c>
    </row>
    <row r="11">
      <c r="A11" s="14">
        <v>799298.0</v>
      </c>
      <c r="B11" s="15" t="s">
        <v>97</v>
      </c>
      <c r="C11" s="16" t="s">
        <v>86</v>
      </c>
      <c r="D11" s="16"/>
      <c r="E11" s="14">
        <v>4.0</v>
      </c>
      <c r="F11" s="16" t="s">
        <v>63</v>
      </c>
      <c r="G11" s="16" t="s">
        <v>70</v>
      </c>
      <c r="H11" s="17">
        <v>45413.018599537034</v>
      </c>
      <c r="I11" s="16" t="s">
        <v>65</v>
      </c>
      <c r="J11" s="3" t="s">
        <v>98</v>
      </c>
      <c r="K11" s="3" t="s">
        <v>98</v>
      </c>
      <c r="L11" s="3" t="s">
        <v>21</v>
      </c>
      <c r="M11" s="3">
        <v>1.0</v>
      </c>
      <c r="N11" s="6">
        <f>VLOOKUP(L11,mozilla_patterns!$B$1:$D$48,2,FALSE)</f>
        <v>4</v>
      </c>
      <c r="O11" s="6" t="b">
        <f t="shared" si="1"/>
        <v>0</v>
      </c>
    </row>
    <row r="12">
      <c r="K12" s="6">
        <f>IFERROR(__xludf.DUMMYFUNCTION("COUNTUNIQUE(K2:K11)"),9.0)</f>
        <v>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75"/>
    <col customWidth="1" min="2" max="2" width="40.38"/>
  </cols>
  <sheetData>
    <row r="1">
      <c r="A1" s="3" t="s">
        <v>99</v>
      </c>
      <c r="B1" s="3" t="s">
        <v>100</v>
      </c>
      <c r="C1" s="3" t="s">
        <v>101</v>
      </c>
      <c r="D1" s="3" t="s">
        <v>102</v>
      </c>
      <c r="E1" s="3" t="s">
        <v>103</v>
      </c>
      <c r="F1" s="3" t="s">
        <v>104</v>
      </c>
    </row>
    <row r="2">
      <c r="A2" s="3">
        <v>1.0</v>
      </c>
      <c r="B2" s="3" t="s">
        <v>38</v>
      </c>
      <c r="C2" s="3">
        <v>64.0</v>
      </c>
      <c r="D2" s="3" t="s">
        <v>105</v>
      </c>
      <c r="E2" s="6">
        <f>VLOOKUP(B2,chromium!$L$2:$M$11,2,FALSE)</f>
        <v>1</v>
      </c>
      <c r="F2" s="6" t="str">
        <f>VLOOKUP(B2,gnucash!$L$2:$M$11,2,FALSE)</f>
        <v>#N/A</v>
      </c>
    </row>
    <row r="3">
      <c r="A3" s="3">
        <v>2.0</v>
      </c>
      <c r="B3" s="3" t="s">
        <v>106</v>
      </c>
      <c r="C3" s="3">
        <v>32.0</v>
      </c>
      <c r="D3" s="3" t="s">
        <v>105</v>
      </c>
      <c r="E3" s="6" t="str">
        <f>VLOOKUP(B3,chromium!$L$2:$M$11,2,FALSE)</f>
        <v>#N/A</v>
      </c>
      <c r="F3" s="6" t="str">
        <f>VLOOKUP(B3,gnucash!$L$2:$M$11,2,FALSE)</f>
        <v>#N/A</v>
      </c>
    </row>
    <row r="4">
      <c r="A4" s="3">
        <v>3.0</v>
      </c>
      <c r="B4" s="3" t="s">
        <v>50</v>
      </c>
      <c r="C4" s="3">
        <v>28.0</v>
      </c>
      <c r="D4" s="3" t="s">
        <v>107</v>
      </c>
      <c r="E4" s="6">
        <f>VLOOKUP(B4,chromium!$L$2:$M$11,2,FALSE)</f>
        <v>1</v>
      </c>
      <c r="F4" s="6" t="str">
        <f>VLOOKUP(B4,gnucash!$L$2:$M$11,2,FALSE)</f>
        <v>#N/A</v>
      </c>
    </row>
    <row r="5">
      <c r="A5" s="3">
        <v>4.0</v>
      </c>
      <c r="B5" s="3" t="s">
        <v>31</v>
      </c>
      <c r="C5" s="3">
        <v>24.0</v>
      </c>
      <c r="D5" s="3" t="s">
        <v>105</v>
      </c>
      <c r="E5" s="6">
        <f>VLOOKUP(B5,chromium!$L$2:$M$11,2,FALSE)</f>
        <v>1</v>
      </c>
      <c r="F5" s="6" t="str">
        <f>VLOOKUP(B5,gnucash!$L$2:$M$11,2,FALSE)</f>
        <v>#N/A</v>
      </c>
    </row>
    <row r="6">
      <c r="A6" s="3">
        <v>5.0</v>
      </c>
      <c r="B6" s="3" t="s">
        <v>56</v>
      </c>
      <c r="C6" s="3">
        <v>22.0</v>
      </c>
      <c r="D6" s="3" t="s">
        <v>105</v>
      </c>
      <c r="E6" s="6">
        <f>VLOOKUP(B6,chromium!$L$2:$M$11,2,FALSE)</f>
        <v>1</v>
      </c>
      <c r="F6" s="6">
        <f>VLOOKUP(B6,gnucash!$L$2:$M$11,2,FALSE)</f>
        <v>1</v>
      </c>
    </row>
    <row r="7">
      <c r="A7" s="3">
        <v>6.0</v>
      </c>
      <c r="B7" s="3" t="s">
        <v>108</v>
      </c>
      <c r="C7" s="3">
        <v>21.0</v>
      </c>
      <c r="D7" s="3" t="s">
        <v>105</v>
      </c>
      <c r="E7" s="6" t="str">
        <f>VLOOKUP(B7,chromium!$L$2:$M$11,2,FALSE)</f>
        <v>#N/A</v>
      </c>
      <c r="F7" s="6" t="str">
        <f>VLOOKUP(B7,gnucash!$L$2:$M$11,2,FALSE)</f>
        <v>#N/A</v>
      </c>
    </row>
    <row r="8">
      <c r="A8" s="3">
        <v>7.0</v>
      </c>
      <c r="B8" s="3" t="s">
        <v>25</v>
      </c>
      <c r="C8" s="3">
        <v>16.0</v>
      </c>
      <c r="D8" s="3" t="s">
        <v>105</v>
      </c>
      <c r="E8" s="6">
        <f>VLOOKUP(B8,chromium!$L$2:$M$11,2,FALSE)</f>
        <v>1</v>
      </c>
      <c r="F8" s="6" t="str">
        <f>VLOOKUP(B8,gnucash!$L$2:$M$11,2,FALSE)</f>
        <v>#N/A</v>
      </c>
    </row>
    <row r="9">
      <c r="A9" s="3">
        <v>8.0</v>
      </c>
      <c r="B9" s="3" t="s">
        <v>109</v>
      </c>
      <c r="C9" s="3">
        <v>13.0</v>
      </c>
      <c r="D9" s="3" t="s">
        <v>107</v>
      </c>
      <c r="E9" s="6" t="str">
        <f>VLOOKUP(B9,chromium!$L$2:$M$11,2,FALSE)</f>
        <v>#N/A</v>
      </c>
      <c r="F9" s="6" t="str">
        <f>VLOOKUP(B9,gnucash!$L$2:$M$11,2,FALSE)</f>
        <v>#N/A</v>
      </c>
    </row>
    <row r="10">
      <c r="A10" s="3">
        <v>9.0</v>
      </c>
      <c r="B10" s="3" t="s">
        <v>110</v>
      </c>
      <c r="C10" s="3">
        <v>12.0</v>
      </c>
      <c r="D10" s="3" t="s">
        <v>107</v>
      </c>
      <c r="E10" s="6" t="str">
        <f>VLOOKUP(B10,chromium!$L$2:$M$11,2,FALSE)</f>
        <v>#N/A</v>
      </c>
      <c r="F10" s="6" t="str">
        <f>VLOOKUP(B10,gnucash!$L$2:$M$11,2,FALSE)</f>
        <v>#N/A</v>
      </c>
    </row>
    <row r="11">
      <c r="A11" s="3">
        <v>10.0</v>
      </c>
      <c r="B11" s="3" t="s">
        <v>79</v>
      </c>
      <c r="C11" s="3">
        <v>7.0</v>
      </c>
      <c r="D11" s="3" t="s">
        <v>107</v>
      </c>
      <c r="E11" s="6" t="str">
        <f>VLOOKUP(B11,chromium!$L$2:$M$11,2,FALSE)</f>
        <v>#N/A</v>
      </c>
      <c r="F11" s="6">
        <f>VLOOKUP(B11,gnucash!$L$2:$M$11,2,FALSE)</f>
        <v>1</v>
      </c>
    </row>
    <row r="12">
      <c r="A12" s="3">
        <v>11.0</v>
      </c>
      <c r="B12" s="3" t="s">
        <v>111</v>
      </c>
      <c r="C12" s="3">
        <v>7.0</v>
      </c>
      <c r="D12" s="3" t="s">
        <v>107</v>
      </c>
      <c r="E12" s="6" t="str">
        <f>VLOOKUP(B12,chromium!$L$2:$M$11,2,FALSE)</f>
        <v>#N/A</v>
      </c>
      <c r="F12" s="6" t="str">
        <f>VLOOKUP(B12,gnucash!$L$2:$M$11,2,FALSE)</f>
        <v>#N/A</v>
      </c>
    </row>
    <row r="13">
      <c r="A13" s="3">
        <v>12.0</v>
      </c>
      <c r="B13" s="3" t="s">
        <v>112</v>
      </c>
      <c r="C13" s="3">
        <v>7.0</v>
      </c>
      <c r="D13" s="3" t="s">
        <v>105</v>
      </c>
      <c r="E13" s="6" t="str">
        <f>VLOOKUP(B13,chromium!$L$2:$M$11,2,FALSE)</f>
        <v>#N/A</v>
      </c>
      <c r="F13" s="6" t="str">
        <f>VLOOKUP(B13,gnucash!$L$2:$M$11,2,FALSE)</f>
        <v>#N/A</v>
      </c>
    </row>
    <row r="14">
      <c r="A14" s="3">
        <v>13.0</v>
      </c>
      <c r="B14" s="3" t="s">
        <v>113</v>
      </c>
      <c r="C14" s="3">
        <v>6.0</v>
      </c>
      <c r="D14" s="3" t="s">
        <v>105</v>
      </c>
      <c r="E14" s="6" t="str">
        <f>VLOOKUP(B14,chromium!$L$2:$M$11,2,FALSE)</f>
        <v>#N/A</v>
      </c>
      <c r="F14" s="6" t="str">
        <f>VLOOKUP(B14,gnucash!$L$2:$M$11,2,FALSE)</f>
        <v>#N/A</v>
      </c>
    </row>
    <row r="15">
      <c r="A15" s="3">
        <v>14.0</v>
      </c>
      <c r="B15" s="3" t="s">
        <v>114</v>
      </c>
      <c r="C15" s="3">
        <v>6.0</v>
      </c>
      <c r="D15" s="3" t="s">
        <v>105</v>
      </c>
      <c r="E15" s="6" t="str">
        <f>VLOOKUP(B15,chromium!$L$2:$M$11,2,FALSE)</f>
        <v>#N/A</v>
      </c>
      <c r="F15" s="6" t="str">
        <f>VLOOKUP(B15,gnucash!$L$2:$M$11,2,FALSE)</f>
        <v>#N/A</v>
      </c>
    </row>
    <row r="16">
      <c r="A16" s="3">
        <v>15.0</v>
      </c>
      <c r="B16" s="3" t="s">
        <v>115</v>
      </c>
      <c r="C16" s="3">
        <v>6.0</v>
      </c>
      <c r="D16" s="3" t="s">
        <v>107</v>
      </c>
      <c r="E16" s="6" t="str">
        <f>VLOOKUP(B16,chromium!$L$2:$M$11,2,FALSE)</f>
        <v>#N/A</v>
      </c>
      <c r="F16" s="6" t="str">
        <f>VLOOKUP(B16,gnucash!$L$2:$M$11,2,FALSE)</f>
        <v>#N/A</v>
      </c>
    </row>
    <row r="17">
      <c r="A17" s="3">
        <v>16.0</v>
      </c>
      <c r="B17" s="3" t="s">
        <v>72</v>
      </c>
      <c r="C17" s="3">
        <v>6.0</v>
      </c>
      <c r="D17" s="3" t="s">
        <v>105</v>
      </c>
      <c r="E17" s="6" t="str">
        <f>VLOOKUP(B17,chromium!$L$2:$M$11,2,FALSE)</f>
        <v>#N/A</v>
      </c>
      <c r="F17" s="6">
        <f>VLOOKUP(B17,gnucash!$L$2:$M$11,2,FALSE)</f>
        <v>1</v>
      </c>
    </row>
    <row r="18">
      <c r="A18" s="3">
        <v>17.0</v>
      </c>
      <c r="B18" s="3" t="s">
        <v>116</v>
      </c>
      <c r="C18" s="3">
        <v>5.0</v>
      </c>
      <c r="D18" s="3" t="s">
        <v>105</v>
      </c>
      <c r="E18" s="6" t="str">
        <f>VLOOKUP(B18,chromium!$L$2:$M$11,2,FALSE)</f>
        <v>#N/A</v>
      </c>
      <c r="F18" s="6" t="str">
        <f>VLOOKUP(B18,gnucash!$L$2:$M$11,2,FALSE)</f>
        <v>#N/A</v>
      </c>
    </row>
    <row r="19">
      <c r="A19" s="3">
        <v>18.0</v>
      </c>
      <c r="B19" s="3" t="s">
        <v>117</v>
      </c>
      <c r="C19" s="3">
        <v>5.0</v>
      </c>
      <c r="D19" s="3" t="s">
        <v>105</v>
      </c>
      <c r="E19" s="6" t="str">
        <f>VLOOKUP(B19,chromium!$L$2:$M$11,2,FALSE)</f>
        <v>#N/A</v>
      </c>
      <c r="F19" s="6" t="str">
        <f>VLOOKUP(B19,gnucash!$L$2:$M$11,2,FALSE)</f>
        <v>#N/A</v>
      </c>
    </row>
    <row r="20">
      <c r="A20" s="3">
        <v>19.0</v>
      </c>
      <c r="B20" s="3" t="s">
        <v>118</v>
      </c>
      <c r="C20" s="3">
        <v>4.0</v>
      </c>
      <c r="D20" s="3" t="s">
        <v>107</v>
      </c>
      <c r="E20" s="6" t="str">
        <f>VLOOKUP(B20,chromium!$L$2:$M$11,2,FALSE)</f>
        <v>#N/A</v>
      </c>
      <c r="F20" s="6" t="str">
        <f>VLOOKUP(B20,gnucash!$L$2:$M$11,2,FALSE)</f>
        <v>#N/A</v>
      </c>
    </row>
    <row r="21">
      <c r="A21" s="3">
        <v>20.0</v>
      </c>
      <c r="B21" s="3" t="s">
        <v>96</v>
      </c>
      <c r="C21" s="3">
        <v>4.0</v>
      </c>
      <c r="D21" s="3" t="s">
        <v>107</v>
      </c>
      <c r="E21" s="6" t="str">
        <f>VLOOKUP(B21,chromium!$L$2:$M$11,2,FALSE)</f>
        <v>#N/A</v>
      </c>
      <c r="F21" s="6">
        <f>VLOOKUP(B21,gnucash!$L$2:$M$11,2,FALSE)</f>
        <v>1</v>
      </c>
    </row>
    <row r="22">
      <c r="A22" s="3">
        <v>21.0</v>
      </c>
      <c r="B22" s="3" t="s">
        <v>119</v>
      </c>
      <c r="C22" s="3">
        <v>4.0</v>
      </c>
      <c r="D22" s="3" t="s">
        <v>105</v>
      </c>
      <c r="E22" s="6" t="str">
        <f>VLOOKUP(B22,chromium!$L$2:$M$11,2,FALSE)</f>
        <v>#N/A</v>
      </c>
      <c r="F22" s="6" t="str">
        <f>VLOOKUP(B22,gnucash!$L$2:$M$11,2,FALSE)</f>
        <v>#N/A</v>
      </c>
    </row>
    <row r="23">
      <c r="A23" s="3">
        <v>22.0</v>
      </c>
      <c r="B23" s="3" t="s">
        <v>120</v>
      </c>
      <c r="C23" s="3">
        <v>4.0</v>
      </c>
      <c r="D23" s="3" t="s">
        <v>105</v>
      </c>
      <c r="E23" s="6" t="str">
        <f>VLOOKUP(B23,chromium!$L$2:$M$11,2,FALSE)</f>
        <v>#N/A</v>
      </c>
      <c r="F23" s="6" t="str">
        <f>VLOOKUP(B23,gnucash!$L$2:$M$11,2,FALSE)</f>
        <v>#N/A</v>
      </c>
    </row>
    <row r="24">
      <c r="A24" s="3">
        <v>23.0</v>
      </c>
      <c r="B24" s="3" t="s">
        <v>121</v>
      </c>
      <c r="C24" s="3">
        <v>4.0</v>
      </c>
      <c r="D24" s="3" t="s">
        <v>107</v>
      </c>
      <c r="E24" s="6" t="str">
        <f>VLOOKUP(B24,chromium!$L$2:$M$11,2,FALSE)</f>
        <v>#N/A</v>
      </c>
      <c r="F24" s="6" t="str">
        <f>VLOOKUP(B24,gnucash!$L$2:$M$11,2,FALSE)</f>
        <v>#N/A</v>
      </c>
    </row>
    <row r="25">
      <c r="A25" s="3">
        <v>24.0</v>
      </c>
      <c r="B25" s="3" t="s">
        <v>21</v>
      </c>
      <c r="C25" s="3">
        <v>4.0</v>
      </c>
      <c r="D25" s="3" t="s">
        <v>105</v>
      </c>
      <c r="E25" s="6">
        <f>VLOOKUP(B25,chromium!$L$2:$M$11,2,FALSE)</f>
        <v>1</v>
      </c>
      <c r="F25" s="6">
        <f>VLOOKUP(B25,gnucash!$L$2:$M$11,2,FALSE)</f>
        <v>1</v>
      </c>
    </row>
    <row r="26">
      <c r="A26" s="3">
        <v>25.0</v>
      </c>
      <c r="B26" s="3" t="s">
        <v>60</v>
      </c>
      <c r="C26" s="3">
        <v>4.0</v>
      </c>
      <c r="D26" s="3" t="s">
        <v>107</v>
      </c>
      <c r="E26" s="6">
        <f>VLOOKUP(B26,chromium!$L$2:$M$11,2,FALSE)</f>
        <v>1</v>
      </c>
      <c r="F26" s="6">
        <f>VLOOKUP(B26,gnucash!$L$2:$M$11,2,FALSE)</f>
        <v>1</v>
      </c>
    </row>
    <row r="27">
      <c r="A27" s="3">
        <v>26.0</v>
      </c>
      <c r="B27" s="3" t="s">
        <v>122</v>
      </c>
      <c r="C27" s="3">
        <v>4.0</v>
      </c>
      <c r="D27" s="3" t="s">
        <v>105</v>
      </c>
      <c r="E27" s="6" t="str">
        <f>VLOOKUP(B27,chromium!$L$2:$M$11,2,FALSE)</f>
        <v>#N/A</v>
      </c>
      <c r="F27" s="6" t="str">
        <f>VLOOKUP(B27,gnucash!$L$2:$M$11,2,FALSE)</f>
        <v>#N/A</v>
      </c>
    </row>
    <row r="28">
      <c r="A28" s="3">
        <v>27.0</v>
      </c>
      <c r="B28" s="3" t="s">
        <v>123</v>
      </c>
      <c r="C28" s="3">
        <v>3.0</v>
      </c>
      <c r="D28" s="3" t="s">
        <v>105</v>
      </c>
      <c r="E28" s="6" t="str">
        <f>VLOOKUP(B28,chromium!$L$2:$M$11,2,FALSE)</f>
        <v>#N/A</v>
      </c>
      <c r="F28" s="6" t="str">
        <f>VLOOKUP(B28,gnucash!$L$2:$M$11,2,FALSE)</f>
        <v>#N/A</v>
      </c>
    </row>
    <row r="29">
      <c r="A29" s="3">
        <v>28.0</v>
      </c>
      <c r="B29" s="3" t="s">
        <v>124</v>
      </c>
      <c r="C29" s="3">
        <v>3.0</v>
      </c>
      <c r="D29" s="3" t="s">
        <v>107</v>
      </c>
      <c r="E29" s="6" t="str">
        <f>VLOOKUP(B29,chromium!$L$2:$M$11,2,FALSE)</f>
        <v>#N/A</v>
      </c>
      <c r="F29" s="6" t="str">
        <f>VLOOKUP(B29,gnucash!$L$2:$M$11,2,FALSE)</f>
        <v>#N/A</v>
      </c>
    </row>
    <row r="30">
      <c r="A30" s="3">
        <v>29.0</v>
      </c>
      <c r="B30" s="3" t="s">
        <v>88</v>
      </c>
      <c r="C30" s="3">
        <v>3.0</v>
      </c>
      <c r="D30" s="3" t="s">
        <v>105</v>
      </c>
      <c r="E30" s="6" t="str">
        <f>VLOOKUP(B30,chromium!$L$2:$M$11,2,FALSE)</f>
        <v>#N/A</v>
      </c>
      <c r="F30" s="6">
        <f>VLOOKUP(B30,gnucash!$L$2:$M$11,2,FALSE)</f>
        <v>1</v>
      </c>
    </row>
    <row r="31">
      <c r="A31" s="3">
        <v>30.0</v>
      </c>
      <c r="B31" s="3" t="s">
        <v>125</v>
      </c>
      <c r="C31" s="3">
        <v>2.0</v>
      </c>
      <c r="D31" s="3" t="s">
        <v>107</v>
      </c>
      <c r="E31" s="6" t="str">
        <f>VLOOKUP(B31,chromium!$L$2:$M$11,2,FALSE)</f>
        <v>#N/A</v>
      </c>
      <c r="F31" s="6" t="str">
        <f>VLOOKUP(B31,gnucash!$L$2:$M$11,2,FALSE)</f>
        <v>#N/A</v>
      </c>
    </row>
    <row r="32">
      <c r="A32" s="3">
        <v>31.0</v>
      </c>
      <c r="B32" s="3" t="s">
        <v>126</v>
      </c>
      <c r="C32" s="3">
        <v>2.0</v>
      </c>
      <c r="D32" s="3" t="s">
        <v>107</v>
      </c>
      <c r="E32" s="6" t="str">
        <f>VLOOKUP(B32,chromium!$L$2:$M$11,2,FALSE)</f>
        <v>#N/A</v>
      </c>
      <c r="F32" s="6" t="str">
        <f>VLOOKUP(B32,gnucash!$L$2:$M$11,2,FALSE)</f>
        <v>#N/A</v>
      </c>
    </row>
    <row r="33">
      <c r="A33" s="3">
        <v>32.0</v>
      </c>
      <c r="B33" s="3" t="s">
        <v>127</v>
      </c>
      <c r="C33" s="3">
        <v>2.0</v>
      </c>
      <c r="D33" s="3" t="s">
        <v>105</v>
      </c>
      <c r="E33" s="6" t="str">
        <f>VLOOKUP(B33,chromium!$L$2:$M$11,2,FALSE)</f>
        <v>#N/A</v>
      </c>
      <c r="F33" s="6" t="str">
        <f>VLOOKUP(B33,gnucash!$L$2:$M$11,2,FALSE)</f>
        <v>#N/A</v>
      </c>
    </row>
    <row r="34">
      <c r="A34" s="3">
        <v>33.0</v>
      </c>
      <c r="B34" s="3" t="s">
        <v>128</v>
      </c>
      <c r="C34" s="3">
        <v>2.0</v>
      </c>
      <c r="D34" s="3" t="s">
        <v>105</v>
      </c>
      <c r="E34" s="6" t="str">
        <f>VLOOKUP(B34,chromium!$L$2:$M$11,2,FALSE)</f>
        <v>#N/A</v>
      </c>
      <c r="F34" s="6" t="str">
        <f>VLOOKUP(B34,gnucash!$L$2:$M$11,2,FALSE)</f>
        <v>#N/A</v>
      </c>
    </row>
    <row r="35">
      <c r="A35" s="3">
        <v>34.0</v>
      </c>
      <c r="B35" s="3" t="s">
        <v>129</v>
      </c>
      <c r="C35" s="3">
        <v>2.0</v>
      </c>
      <c r="D35" s="3" t="s">
        <v>105</v>
      </c>
      <c r="E35" s="6" t="str">
        <f>VLOOKUP(B35,chromium!$L$2:$M$11,2,FALSE)</f>
        <v>#N/A</v>
      </c>
      <c r="F35" s="6" t="str">
        <f>VLOOKUP(B35,gnucash!$L$2:$M$11,2,FALSE)</f>
        <v>#N/A</v>
      </c>
    </row>
    <row r="36">
      <c r="A36" s="3">
        <v>35.0</v>
      </c>
      <c r="B36" s="3" t="s">
        <v>130</v>
      </c>
      <c r="C36" s="3">
        <v>2.0</v>
      </c>
      <c r="D36" s="3" t="s">
        <v>107</v>
      </c>
      <c r="E36" s="6" t="str">
        <f>VLOOKUP(B36,chromium!$L$2:$M$11,2,FALSE)</f>
        <v>#N/A</v>
      </c>
      <c r="F36" s="6" t="str">
        <f>VLOOKUP(B36,gnucash!$L$2:$M$11,2,FALSE)</f>
        <v>#N/A</v>
      </c>
    </row>
    <row r="37">
      <c r="A37" s="3">
        <v>36.0</v>
      </c>
      <c r="B37" s="3" t="s">
        <v>131</v>
      </c>
      <c r="C37" s="3">
        <v>2.0</v>
      </c>
      <c r="D37" s="3" t="s">
        <v>105</v>
      </c>
      <c r="E37" s="6" t="str">
        <f>VLOOKUP(B37,chromium!$L$2:$M$11,2,FALSE)</f>
        <v>#N/A</v>
      </c>
      <c r="F37" s="6" t="str">
        <f>VLOOKUP(B37,gnucash!$L$2:$M$11,2,FALSE)</f>
        <v>#N/A</v>
      </c>
    </row>
    <row r="38">
      <c r="A38" s="3">
        <v>37.0</v>
      </c>
      <c r="B38" s="3" t="s">
        <v>132</v>
      </c>
      <c r="C38" s="3">
        <v>2.0</v>
      </c>
      <c r="D38" s="3" t="s">
        <v>105</v>
      </c>
      <c r="E38" s="6" t="str">
        <f>VLOOKUP(B38,chromium!$L$2:$M$11,2,FALSE)</f>
        <v>#N/A</v>
      </c>
      <c r="F38" s="6" t="str">
        <f>VLOOKUP(B38,gnucash!$L$2:$M$11,2,FALSE)</f>
        <v>#N/A</v>
      </c>
    </row>
    <row r="39">
      <c r="A39" s="3">
        <v>38.0</v>
      </c>
      <c r="B39" s="3" t="s">
        <v>133</v>
      </c>
      <c r="C39" s="3">
        <v>2.0</v>
      </c>
      <c r="D39" s="3" t="s">
        <v>105</v>
      </c>
      <c r="E39" s="6" t="str">
        <f>VLOOKUP(B39,chromium!$L$2:$M$11,2,FALSE)</f>
        <v>#N/A</v>
      </c>
      <c r="F39" s="6" t="str">
        <f>VLOOKUP(B39,gnucash!$L$2:$M$11,2,FALSE)</f>
        <v>#N/A</v>
      </c>
    </row>
    <row r="40">
      <c r="A40" s="3">
        <v>39.0</v>
      </c>
      <c r="B40" s="3" t="s">
        <v>134</v>
      </c>
      <c r="C40" s="3">
        <v>2.0</v>
      </c>
      <c r="D40" s="3" t="s">
        <v>105</v>
      </c>
      <c r="E40" s="6" t="str">
        <f>VLOOKUP(B40,chromium!$L$2:$M$11,2,FALSE)</f>
        <v>#N/A</v>
      </c>
      <c r="F40" s="6" t="str">
        <f>VLOOKUP(B40,gnucash!$L$2:$M$11,2,FALSE)</f>
        <v>#N/A</v>
      </c>
    </row>
    <row r="41">
      <c r="A41" s="3">
        <v>40.0</v>
      </c>
      <c r="B41" s="3" t="s">
        <v>135</v>
      </c>
      <c r="C41" s="3">
        <v>1.0</v>
      </c>
      <c r="D41" s="3" t="s">
        <v>107</v>
      </c>
      <c r="E41" s="6" t="str">
        <f>VLOOKUP(B41,chromium!$L$2:$M$11,2,FALSE)</f>
        <v>#N/A</v>
      </c>
      <c r="F41" s="6" t="str">
        <f>VLOOKUP(B41,gnucash!$L$2:$M$11,2,FALSE)</f>
        <v>#N/A</v>
      </c>
    </row>
    <row r="42">
      <c r="A42" s="3">
        <v>41.0</v>
      </c>
      <c r="B42" s="3" t="s">
        <v>136</v>
      </c>
      <c r="C42" s="3">
        <v>1.0</v>
      </c>
      <c r="D42" s="3" t="s">
        <v>107</v>
      </c>
      <c r="E42" s="6" t="str">
        <f>VLOOKUP(B42,chromium!$L$2:$M$11,2,FALSE)</f>
        <v>#N/A</v>
      </c>
      <c r="F42" s="6" t="str">
        <f>VLOOKUP(B42,gnucash!$L$2:$M$11,2,FALSE)</f>
        <v>#N/A</v>
      </c>
    </row>
    <row r="43">
      <c r="A43" s="3">
        <v>42.0</v>
      </c>
      <c r="B43" s="3" t="s">
        <v>137</v>
      </c>
      <c r="C43" s="3">
        <v>1.0</v>
      </c>
      <c r="D43" s="3" t="s">
        <v>107</v>
      </c>
      <c r="E43" s="6" t="str">
        <f>VLOOKUP(B43,chromium!$L$2:$M$11,2,FALSE)</f>
        <v>#N/A</v>
      </c>
      <c r="F43" s="6" t="str">
        <f>VLOOKUP(B43,gnucash!$L$2:$M$11,2,FALSE)</f>
        <v>#N/A</v>
      </c>
    </row>
    <row r="44">
      <c r="A44" s="3">
        <v>43.0</v>
      </c>
      <c r="B44" s="3" t="s">
        <v>138</v>
      </c>
      <c r="C44" s="3">
        <v>1.0</v>
      </c>
      <c r="D44" s="3" t="s">
        <v>105</v>
      </c>
      <c r="E44" s="6" t="str">
        <f>VLOOKUP(B44,chromium!$L$2:$M$11,2,FALSE)</f>
        <v>#N/A</v>
      </c>
      <c r="F44" s="6" t="str">
        <f>VLOOKUP(B44,gnucash!$L$2:$M$11,2,FALSE)</f>
        <v>#N/A</v>
      </c>
    </row>
    <row r="45">
      <c r="A45" s="3">
        <v>44.0</v>
      </c>
      <c r="B45" s="3" t="s">
        <v>139</v>
      </c>
      <c r="C45" s="3">
        <v>1.0</v>
      </c>
      <c r="D45" s="3" t="s">
        <v>107</v>
      </c>
      <c r="E45" s="6" t="str">
        <f>VLOOKUP(B45,chromium!$L$2:$M$11,2,FALSE)</f>
        <v>#N/A</v>
      </c>
      <c r="F45" s="6" t="str">
        <f>VLOOKUP(B45,gnucash!$L$2:$M$11,2,FALSE)</f>
        <v>#N/A</v>
      </c>
    </row>
    <row r="46">
      <c r="A46" s="3">
        <v>45.0</v>
      </c>
      <c r="B46" s="3" t="s">
        <v>140</v>
      </c>
      <c r="C46" s="3">
        <v>1.0</v>
      </c>
      <c r="D46" s="3" t="s">
        <v>107</v>
      </c>
      <c r="E46" s="6" t="str">
        <f>VLOOKUP(B46,chromium!$L$2:$M$11,2,FALSE)</f>
        <v>#N/A</v>
      </c>
      <c r="F46" s="6" t="str">
        <f>VLOOKUP(B46,gnucash!$L$2:$M$11,2,FALSE)</f>
        <v>#N/A</v>
      </c>
    </row>
    <row r="47">
      <c r="A47" s="3">
        <v>46.0</v>
      </c>
      <c r="B47" s="3" t="s">
        <v>141</v>
      </c>
      <c r="C47" s="3">
        <v>1.0</v>
      </c>
      <c r="D47" s="3" t="s">
        <v>107</v>
      </c>
      <c r="E47" s="6" t="str">
        <f>VLOOKUP(B47,chromium!$L$2:$M$11,2,FALSE)</f>
        <v>#N/A</v>
      </c>
      <c r="F47" s="6" t="str">
        <f>VLOOKUP(B47,gnucash!$L$2:$M$11,2,FALSE)</f>
        <v>#N/A</v>
      </c>
    </row>
    <row r="48">
      <c r="A48" s="3">
        <v>47.0</v>
      </c>
      <c r="B48" s="3" t="s">
        <v>142</v>
      </c>
      <c r="C48" s="3">
        <v>1.0</v>
      </c>
      <c r="D48" s="3" t="s">
        <v>105</v>
      </c>
      <c r="E48" s="6" t="str">
        <f>VLOOKUP(B48,chromium!$L$2:$M$11,2,FALSE)</f>
        <v>#N/A</v>
      </c>
      <c r="F48" s="6" t="str">
        <f>VLOOKUP(B48,gnucash!$L$2:$M$11,2,FALSE)</f>
        <v>#N/A</v>
      </c>
    </row>
  </sheetData>
  <autoFilter ref="$B$1:$D$48">
    <sortState ref="B1:D48">
      <sortCondition descending="1" ref="C1:C48"/>
    </sortState>
  </autoFilter>
  <drawing r:id="rId1"/>
</worksheet>
</file>