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모집인원">제1작업!$E$5:$E$12</definedName>
  </definedName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J14" i="1"/>
  <c r="J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<sst xmlns="http://schemas.openxmlformats.org/spreadsheetml/2006/main" count="114" uniqueCount="50">
  <si>
    <t>대학코드</t>
    <phoneticPr fontId="3" type="noConversion"/>
  </si>
  <si>
    <t>대학명</t>
    <phoneticPr fontId="3" type="noConversion"/>
  </si>
  <si>
    <t>전형명</t>
  </si>
  <si>
    <t>전형명</t>
    <phoneticPr fontId="3" type="noConversion"/>
  </si>
  <si>
    <t>모집인원</t>
  </si>
  <si>
    <t>모집인원</t>
    <phoneticPr fontId="3" type="noConversion"/>
  </si>
  <si>
    <t>지원자</t>
    <phoneticPr fontId="3" type="noConversion"/>
  </si>
  <si>
    <t>2022년
경쟁률</t>
    <phoneticPr fontId="3" type="noConversion"/>
  </si>
  <si>
    <t>2021년 
경쟁률</t>
    <phoneticPr fontId="3" type="noConversion"/>
  </si>
  <si>
    <t>순위</t>
    <phoneticPr fontId="3" type="noConversion"/>
  </si>
  <si>
    <t>비고</t>
    <phoneticPr fontId="3" type="noConversion"/>
  </si>
  <si>
    <t>중희대</t>
  </si>
  <si>
    <t>중희대</t>
    <phoneticPr fontId="3" type="noConversion"/>
  </si>
  <si>
    <t>한진대</t>
    <phoneticPr fontId="3" type="noConversion"/>
  </si>
  <si>
    <t>수일여대</t>
    <phoneticPr fontId="3" type="noConversion"/>
  </si>
  <si>
    <t>서인대</t>
    <phoneticPr fontId="3" type="noConversion"/>
  </si>
  <si>
    <t>세호대</t>
    <phoneticPr fontId="3" type="noConversion"/>
  </si>
  <si>
    <t>성일대</t>
    <phoneticPr fontId="3" type="noConversion"/>
  </si>
  <si>
    <t>건영대</t>
    <phoneticPr fontId="3" type="noConversion"/>
  </si>
  <si>
    <t>진영대</t>
    <phoneticPr fontId="3" type="noConversion"/>
  </si>
  <si>
    <t>학업우수자</t>
  </si>
  <si>
    <t>학업우수자</t>
    <phoneticPr fontId="3" type="noConversion"/>
  </si>
  <si>
    <t>학업우수자</t>
    <phoneticPr fontId="3" type="noConversion"/>
  </si>
  <si>
    <t>특기자</t>
  </si>
  <si>
    <t>특기자</t>
    <phoneticPr fontId="3" type="noConversion"/>
  </si>
  <si>
    <t>일반전형</t>
  </si>
  <si>
    <t>일반전형</t>
    <phoneticPr fontId="3" type="noConversion"/>
  </si>
  <si>
    <t>J-241</t>
    <phoneticPr fontId="3" type="noConversion"/>
  </si>
  <si>
    <t>H-514</t>
    <phoneticPr fontId="3" type="noConversion"/>
  </si>
  <si>
    <t>A-248</t>
    <phoneticPr fontId="3" type="noConversion"/>
  </si>
  <si>
    <t>S-197</t>
    <phoneticPr fontId="3" type="noConversion"/>
  </si>
  <si>
    <t>C-164</t>
    <phoneticPr fontId="3" type="noConversion"/>
  </si>
  <si>
    <t>K-318</t>
    <phoneticPr fontId="3" type="noConversion"/>
  </si>
  <si>
    <t>Y-845</t>
    <phoneticPr fontId="3" type="noConversion"/>
  </si>
  <si>
    <t>Z-167</t>
    <phoneticPr fontId="3" type="noConversion"/>
  </si>
  <si>
    <t>지원자가 10,000명 이상인 대학의 수</t>
    <phoneticPr fontId="3" type="noConversion"/>
  </si>
  <si>
    <t>학업우수자 2022년 경쟁률의 평가</t>
    <phoneticPr fontId="3" type="noConversion"/>
  </si>
  <si>
    <t>최대 모집인원</t>
    <phoneticPr fontId="3" type="noConversion"/>
  </si>
  <si>
    <t>대학명</t>
    <phoneticPr fontId="3" type="noConversion"/>
  </si>
  <si>
    <t>2022년
경쟁률</t>
    <phoneticPr fontId="3" type="noConversion"/>
  </si>
  <si>
    <t>학업우수자</t>
    <phoneticPr fontId="3" type="noConversion"/>
  </si>
  <si>
    <t>&gt;=10000</t>
    <phoneticPr fontId="3" type="noConversion"/>
  </si>
  <si>
    <t>총합계</t>
  </si>
  <si>
    <t>개수 : 대학명</t>
  </si>
  <si>
    <t>201-300</t>
  </si>
  <si>
    <t>301-400</t>
  </si>
  <si>
    <t>401-500</t>
  </si>
  <si>
    <t>501-600</t>
  </si>
  <si>
    <t>평균 : 2022년 경쟁률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</si>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</sst>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7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2" fontId="2" fillId="0" borderId="8" xfId="0" applyNumberFormat="1" applyFont="1" applyBorder="1" applyAlignment="1">
      <alignment horizontal="right" vertical="center"/>
    </xf>
    <xf numFmtId="177" fontId="2" fillId="0" borderId="3" xfId="1" applyNumberFormat="1" applyFont="1" applyBorder="1" applyAlignment="1">
      <alignment horizontal="right" vertical="center"/>
    </xf>
    <xf numFmtId="177" fontId="2" fillId="0" borderId="1" xfId="1" applyNumberFormat="1" applyFont="1" applyBorder="1" applyAlignment="1">
      <alignment horizontal="right" vertical="center"/>
    </xf>
    <xf numFmtId="177" fontId="2" fillId="0" borderId="8" xfId="1" applyNumberFormat="1" applyFont="1" applyBorder="1" applyAlignment="1">
      <alignment horizontal="right" vertical="center"/>
    </xf>
    <xf numFmtId="0" fontId="2" fillId="0" borderId="22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7" fontId="2" fillId="0" borderId="3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1" applyNumberFormat="1" applyFont="1" applyFill="1" applyBorder="1" applyAlignment="1">
      <alignment horizontal="right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right" vertical="center"/>
    </xf>
    <xf numFmtId="2" fontId="2" fillId="0" borderId="25" xfId="0" applyNumberFormat="1" applyFont="1" applyFill="1" applyBorder="1" applyAlignment="1">
      <alignment horizontal="right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177" fontId="2" fillId="0" borderId="30" xfId="1" applyNumberFormat="1" applyFont="1" applyFill="1" applyBorder="1" applyAlignment="1">
      <alignment horizontal="right" vertical="center"/>
    </xf>
    <xf numFmtId="2" fontId="2" fillId="0" borderId="31" xfId="0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18">
    <dxf>
      <font>
        <b/>
        <i val="0"/>
        <color rgb="FF0070C0"/>
      </font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,##0&quot;명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학업우수자 및 일반전형 </a:t>
            </a:r>
            <a:r>
              <a:rPr lang="en-US" altLang="ko-KR" sz="2000" b="1"/>
              <a:t>2022</a:t>
            </a:r>
            <a:r>
              <a:rPr lang="ko-KR" altLang="en-US" sz="2000" b="1"/>
              <a:t>년 경쟁률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2022년 경쟁률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(제1작업!$C$5:$C$6,제1작업!$C$8:$C$10,제1작업!$C$12)</c:f>
              <c:strCache>
                <c:ptCount val="6"/>
                <c:pt idx="0">
                  <c:v>중희대</c:v>
                </c:pt>
                <c:pt idx="1">
                  <c:v>한진대</c:v>
                </c:pt>
                <c:pt idx="2">
                  <c:v>서인대</c:v>
                </c:pt>
                <c:pt idx="3">
                  <c:v>세호대</c:v>
                </c:pt>
                <c:pt idx="4">
                  <c:v>성일대</c:v>
                </c:pt>
                <c:pt idx="5">
                  <c:v>진영대</c:v>
                </c:pt>
              </c:strCache>
            </c:strRef>
          </c:cat>
          <c:val>
            <c:numRef>
              <c:f>(제1작업!$G$5:$G$6,제1작업!$G$8:$G$10,제1작업!$G$12)</c:f>
              <c:numCache>
                <c:formatCode>0.00</c:formatCode>
                <c:ptCount val="6"/>
                <c:pt idx="0">
                  <c:v>26.21</c:v>
                </c:pt>
                <c:pt idx="1">
                  <c:v>14.36</c:v>
                </c:pt>
                <c:pt idx="2">
                  <c:v>28.55</c:v>
                </c:pt>
                <c:pt idx="3">
                  <c:v>22.75</c:v>
                </c:pt>
                <c:pt idx="4">
                  <c:v>17.899999999999999</c:v>
                </c:pt>
                <c:pt idx="5">
                  <c:v>24.06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2-44B1-8B2E-5C4A1619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8667216"/>
        <c:axId val="1678665136"/>
      </c:barChart>
      <c:lineChart>
        <c:grouping val="standar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모집인원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262-44B1-8B2E-5C4A1619F5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(제1작업!$C$5:$C$6,제1작업!$C$8:$C$10,제1작업!$C$12)</c:f>
              <c:strCache>
                <c:ptCount val="6"/>
                <c:pt idx="0">
                  <c:v>중희대</c:v>
                </c:pt>
                <c:pt idx="1">
                  <c:v>한진대</c:v>
                </c:pt>
                <c:pt idx="2">
                  <c:v>서인대</c:v>
                </c:pt>
                <c:pt idx="3">
                  <c:v>세호대</c:v>
                </c:pt>
                <c:pt idx="4">
                  <c:v>성일대</c:v>
                </c:pt>
                <c:pt idx="5">
                  <c:v>진영대</c:v>
                </c:pt>
              </c:strCache>
            </c:strRef>
          </c:cat>
          <c:val>
            <c:numRef>
              <c:f>(제1작업!$E$5:$E$6,제1작업!$E$8:$E$10,제1작업!$E$12)</c:f>
              <c:numCache>
                <c:formatCode>#,##0"명"</c:formatCode>
                <c:ptCount val="6"/>
                <c:pt idx="0">
                  <c:v>260</c:v>
                </c:pt>
                <c:pt idx="1">
                  <c:v>230</c:v>
                </c:pt>
                <c:pt idx="2">
                  <c:v>354</c:v>
                </c:pt>
                <c:pt idx="3">
                  <c:v>468</c:v>
                </c:pt>
                <c:pt idx="4">
                  <c:v>410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2-44B1-8B2E-5C4A1619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804464"/>
        <c:axId val="1836805712"/>
      </c:lineChart>
      <c:catAx>
        <c:axId val="16786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shade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78665136"/>
        <c:crosses val="autoZero"/>
        <c:auto val="1"/>
        <c:lblAlgn val="ctr"/>
        <c:lblOffset val="100"/>
        <c:noMultiLvlLbl val="0"/>
      </c:catAx>
      <c:valAx>
        <c:axId val="16786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Dot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accen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78667216"/>
        <c:crosses val="autoZero"/>
        <c:crossBetween val="between"/>
      </c:valAx>
      <c:valAx>
        <c:axId val="1836805712"/>
        <c:scaling>
          <c:orientation val="minMax"/>
        </c:scaling>
        <c:delete val="0"/>
        <c:axPos val="r"/>
        <c:numFmt formatCode="#,##0&quot;명&quot;" sourceLinked="1"/>
        <c:majorTickMark val="out"/>
        <c:minorTickMark val="none"/>
        <c:tickLblPos val="nextTo"/>
        <c:spPr>
          <a:noFill/>
          <a:ln>
            <a:solidFill>
              <a:schemeClr val="accen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36804464"/>
        <c:crosses val="max"/>
        <c:crossBetween val="between"/>
        <c:majorUnit val="100"/>
      </c:valAx>
      <c:catAx>
        <c:axId val="183680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805712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152401</xdr:rowOff>
    </xdr:from>
    <xdr:to>
      <xdr:col>6</xdr:col>
      <xdr:colOff>628650</xdr:colOff>
      <xdr:row>2</xdr:row>
      <xdr:rowOff>171451</xdr:rowOff>
    </xdr:to>
    <xdr:sp macro="" textlink="">
      <xdr:nvSpPr>
        <xdr:cNvPr id="2" name="한쪽 모서리가 잘린 사각형 1"/>
        <xdr:cNvSpPr/>
      </xdr:nvSpPr>
      <xdr:spPr>
        <a:xfrm>
          <a:off x="133350" y="152401"/>
          <a:ext cx="4295775" cy="647700"/>
        </a:xfrm>
        <a:prstGeom prst="snip1Rect">
          <a:avLst/>
        </a:prstGeom>
        <a:solidFill>
          <a:srgbClr val="FFFF00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2022</a:t>
          </a:r>
          <a:r>
            <a:rPr lang="ko-KR" altLang="en-US" sz="240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학년도 대학 수시 경쟁률</a:t>
          </a:r>
        </a:p>
      </xdr:txBody>
    </xdr:sp>
    <xdr:clientData/>
  </xdr:twoCellAnchor>
  <xdr:twoCellAnchor editAs="oneCell">
    <xdr:from>
      <xdr:col>7</xdr:col>
      <xdr:colOff>19051</xdr:colOff>
      <xdr:row>0</xdr:row>
      <xdr:rowOff>161925</xdr:rowOff>
    </xdr:from>
    <xdr:to>
      <xdr:col>10</xdr:col>
      <xdr:colOff>19051</xdr:colOff>
      <xdr:row>2</xdr:row>
      <xdr:rowOff>247650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1" y="161925"/>
          <a:ext cx="205740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0.66611</cdr:x>
      <cdr:y>0.11553</cdr:y>
    </cdr:from>
    <cdr:to>
      <cdr:x>0.75252</cdr:x>
      <cdr:y>0.16431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199057" y="702664"/>
          <a:ext cx="804160" cy="296681"/>
        </a:xfrm>
        <a:prstGeom xmlns:a="http://schemas.openxmlformats.org/drawingml/2006/main" prst="wedgeRoundRectCallout">
          <a:avLst>
            <a:gd name="adj1" fmla="val -91346"/>
            <a:gd name="adj2" fmla="val 41447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</a:rPr>
            <a:t>최대인원</a:t>
          </a:r>
          <a:endParaRPr lang="ko-KR">
            <a:solidFill>
              <a:sysClr val="windowText" lastClr="00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58.344606134262" createdVersion="6" refreshedVersion="6" minRefreshableVersion="3" recordCount="8">
  <cacheSource type="worksheet">
    <worksheetSource ref="B4:H12" sheet="제1작업"/>
  </cacheSource>
  <cacheFields count="7">
    <cacheField name="대학코드" numFmtId="0">
      <sharedItems/>
    </cacheField>
    <cacheField name="대학명" numFmtId="0">
      <sharedItems/>
    </cacheField>
    <cacheField name="전형명" numFmtId="0">
      <sharedItems count="3">
        <s v="학업우수자"/>
        <s v="특기자"/>
        <s v="일반전형"/>
      </sharedItems>
    </cacheField>
    <cacheField name="모집인원" numFmtId="177">
      <sharedItems containsSemiMixedTypes="0" containsString="0" containsNumber="1" containsInteger="1" minValue="230" maxValue="590" count="8">
        <n v="260"/>
        <n v="230"/>
        <n v="352"/>
        <n v="354"/>
        <n v="468"/>
        <n v="410"/>
        <n v="590"/>
        <n v="300"/>
      </sharedItems>
      <fieldGroup base="3">
        <rangePr autoStart="0" autoEnd="0" startNum="201" endNum="600" groupInterval="100"/>
        <groupItems count="6">
          <s v="&lt;201"/>
          <s v="201-300"/>
          <s v="301-400"/>
          <s v="401-500"/>
          <s v="501-600"/>
          <s v="&gt;601"/>
        </groupItems>
      </fieldGroup>
    </cacheField>
    <cacheField name="지원자" numFmtId="177">
      <sharedItems containsSemiMixedTypes="0" containsString="0" containsNumber="1" containsInteger="1" minValue="3305" maxValue="10648"/>
    </cacheField>
    <cacheField name="2022년_x000a_경쟁률" numFmtId="2">
      <sharedItems containsSemiMixedTypes="0" containsString="0" containsNumber="1" minValue="14.36" maxValue="28.55"/>
    </cacheField>
    <cacheField name="2021년 _x000a_경쟁률" numFmtId="2">
      <sharedItems containsSemiMixedTypes="0" containsString="0" containsNumber="1" minValue="16.600000000000001" maxValue="40.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J-241"/>
    <s v="중희대"/>
    <x v="0"/>
    <x v="0"/>
    <n v="6815"/>
    <n v="26.21"/>
    <n v="23.95"/>
  </r>
  <r>
    <s v="H-514"/>
    <s v="한진대"/>
    <x v="0"/>
    <x v="1"/>
    <n v="3305"/>
    <n v="14.36"/>
    <n v="28.51"/>
  </r>
  <r>
    <s v="A-248"/>
    <s v="수일여대"/>
    <x v="1"/>
    <x v="2"/>
    <n v="6012"/>
    <n v="17.079999999999998"/>
    <n v="16.600000000000001"/>
  </r>
  <r>
    <s v="S-197"/>
    <s v="서인대"/>
    <x v="2"/>
    <x v="3"/>
    <n v="10105"/>
    <n v="28.55"/>
    <n v="40.57"/>
  </r>
  <r>
    <s v="C-164"/>
    <s v="세호대"/>
    <x v="2"/>
    <x v="4"/>
    <n v="10648"/>
    <n v="22.75"/>
    <n v="26.37"/>
  </r>
  <r>
    <s v="K-318"/>
    <s v="성일대"/>
    <x v="0"/>
    <x v="5"/>
    <n v="7337"/>
    <n v="17.899999999999999"/>
    <n v="16.71"/>
  </r>
  <r>
    <s v="Y-845"/>
    <s v="건영대"/>
    <x v="1"/>
    <x v="6"/>
    <n v="8915"/>
    <n v="15.11"/>
    <n v="22.87"/>
  </r>
  <r>
    <s v="Z-167"/>
    <s v="진영대"/>
    <x v="2"/>
    <x v="7"/>
    <n v="7218"/>
    <n v="24.06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모집인원" colHeaderCaption="전형명">
  <location ref="B2:H9" firstHeaderRow="1" firstDataRow="3" firstDataCol="1"/>
  <pivotFields count="7">
    <pivotField showAll="0"/>
    <pivotField dataField="1" showAll="0"/>
    <pivotField axis="axisCol" showAll="0" sortType="descending">
      <items count="4">
        <item x="0"/>
        <item x="1"/>
        <item x="2"/>
        <item t="default"/>
      </items>
    </pivotField>
    <pivotField axis="axisRow" numFmtId="177" showAll="0">
      <items count="7">
        <item x="0"/>
        <item x="1"/>
        <item x="2"/>
        <item x="3"/>
        <item x="4"/>
        <item x="5"/>
        <item t="default"/>
      </items>
    </pivotField>
    <pivotField numFmtId="177" showAll="0"/>
    <pivotField dataField="1" numFmtId="2" showAll="0"/>
    <pivotField numFmtId="2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대학명" fld="1" subtotal="count" baseField="0" baseItem="0"/>
    <dataField name="평균 : 2022년 경쟁률" fld="5" subtotal="average" baseField="3" baseItem="1"/>
  </dataFields>
  <formats count="10">
    <format dxfId="10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2"/>
          </reference>
          <reference field="3" count="1">
            <x v="4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3" totalsRowShown="0" headerRowDxfId="11" tableBorderDxfId="16">
  <autoFilter ref="B18:E23"/>
  <tableColumns count="4">
    <tableColumn id="1" name="대학명" dataDxfId="15"/>
    <tableColumn id="2" name="전형명" dataDxfId="14"/>
    <tableColumn id="3" name="지원자" dataDxfId="13" dataCellStyle="쉼표 [0]"/>
    <tableColumn id="4" name="2022년_x000a_경쟁률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showGridLines="0" tabSelected="1" workbookViewId="0">
      <selection activeCell="M13" sqref="M13"/>
    </sheetView>
  </sheetViews>
  <sheetFormatPr defaultRowHeight="13.5" x14ac:dyDescent="0.3"/>
  <cols>
    <col min="1" max="1" width="1.625" style="1" customWidth="1"/>
    <col min="2" max="2" width="11.125" style="1" customWidth="1"/>
    <col min="3" max="3" width="10.625" style="1" customWidth="1"/>
    <col min="4" max="4" width="12.25" style="1" customWidth="1"/>
    <col min="5" max="5" width="9" style="1"/>
    <col min="6" max="6" width="10.125" style="1" bestFit="1" customWidth="1"/>
    <col min="7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6" customHeight="1" thickBot="1" x14ac:dyDescent="0.35">
      <c r="B4" s="13" t="s">
        <v>0</v>
      </c>
      <c r="C4" s="14" t="s">
        <v>1</v>
      </c>
      <c r="D4" s="14" t="s">
        <v>3</v>
      </c>
      <c r="E4" s="14" t="s">
        <v>5</v>
      </c>
      <c r="F4" s="14" t="s">
        <v>6</v>
      </c>
      <c r="G4" s="15" t="s">
        <v>7</v>
      </c>
      <c r="H4" s="15" t="s">
        <v>8</v>
      </c>
      <c r="I4" s="14" t="s">
        <v>9</v>
      </c>
      <c r="J4" s="16" t="s">
        <v>10</v>
      </c>
    </row>
    <row r="5" spans="2:10" ht="21.95" customHeight="1" x14ac:dyDescent="0.3">
      <c r="B5" s="17" t="s">
        <v>27</v>
      </c>
      <c r="C5" s="18" t="s">
        <v>12</v>
      </c>
      <c r="D5" s="18" t="s">
        <v>21</v>
      </c>
      <c r="E5" s="30">
        <v>260</v>
      </c>
      <c r="F5" s="30">
        <v>6815</v>
      </c>
      <c r="G5" s="27">
        <v>26.21</v>
      </c>
      <c r="H5" s="27">
        <v>23.95</v>
      </c>
      <c r="I5" s="18" t="str">
        <f>_xlfn.RANK.EQ(G5,$G$5:$G$12,0)&amp;"위"</f>
        <v>2위</v>
      </c>
      <c r="J5" s="19" t="str">
        <f>IF(AND(G5&gt;=20,H5&gt;=20),"★★","")</f>
        <v>★★</v>
      </c>
    </row>
    <row r="6" spans="2:10" ht="21.95" customHeight="1" x14ac:dyDescent="0.3">
      <c r="B6" s="20" t="s">
        <v>28</v>
      </c>
      <c r="C6" s="12" t="s">
        <v>13</v>
      </c>
      <c r="D6" s="12" t="s">
        <v>22</v>
      </c>
      <c r="E6" s="31">
        <v>230</v>
      </c>
      <c r="F6" s="31">
        <v>3305</v>
      </c>
      <c r="G6" s="28">
        <v>14.36</v>
      </c>
      <c r="H6" s="28">
        <v>28.51</v>
      </c>
      <c r="I6" s="12" t="str">
        <f t="shared" ref="I6:I12" si="0">_xlfn.RANK.EQ(G6,$G$5:$G$12,0)&amp;"위"</f>
        <v>8위</v>
      </c>
      <c r="J6" s="21" t="str">
        <f t="shared" ref="J6:J12" si="1">IF(AND(G6&gt;=20,H6&gt;=20),"★★","")</f>
        <v/>
      </c>
    </row>
    <row r="7" spans="2:10" ht="21.95" customHeight="1" x14ac:dyDescent="0.3">
      <c r="B7" s="20" t="s">
        <v>29</v>
      </c>
      <c r="C7" s="12" t="s">
        <v>14</v>
      </c>
      <c r="D7" s="12" t="s">
        <v>24</v>
      </c>
      <c r="E7" s="31">
        <v>352</v>
      </c>
      <c r="F7" s="31">
        <v>6012</v>
      </c>
      <c r="G7" s="28">
        <v>17.079999999999998</v>
      </c>
      <c r="H7" s="28">
        <v>16.600000000000001</v>
      </c>
      <c r="I7" s="12" t="str">
        <f t="shared" si="0"/>
        <v>6위</v>
      </c>
      <c r="J7" s="21" t="str">
        <f t="shared" si="1"/>
        <v/>
      </c>
    </row>
    <row r="8" spans="2:10" ht="21.95" customHeight="1" x14ac:dyDescent="0.3">
      <c r="B8" s="20" t="s">
        <v>30</v>
      </c>
      <c r="C8" s="12" t="s">
        <v>15</v>
      </c>
      <c r="D8" s="12" t="s">
        <v>26</v>
      </c>
      <c r="E8" s="31">
        <v>354</v>
      </c>
      <c r="F8" s="31">
        <v>10105</v>
      </c>
      <c r="G8" s="28">
        <v>28.55</v>
      </c>
      <c r="H8" s="28">
        <v>40.57</v>
      </c>
      <c r="I8" s="12" t="str">
        <f t="shared" si="0"/>
        <v>1위</v>
      </c>
      <c r="J8" s="21" t="str">
        <f t="shared" si="1"/>
        <v>★★</v>
      </c>
    </row>
    <row r="9" spans="2:10" ht="21.95" customHeight="1" x14ac:dyDescent="0.3">
      <c r="B9" s="20" t="s">
        <v>31</v>
      </c>
      <c r="C9" s="12" t="s">
        <v>16</v>
      </c>
      <c r="D9" s="12" t="s">
        <v>26</v>
      </c>
      <c r="E9" s="31">
        <v>468</v>
      </c>
      <c r="F9" s="31">
        <v>10648</v>
      </c>
      <c r="G9" s="28">
        <v>22.75</v>
      </c>
      <c r="H9" s="28">
        <v>26.37</v>
      </c>
      <c r="I9" s="12" t="str">
        <f t="shared" si="0"/>
        <v>4위</v>
      </c>
      <c r="J9" s="21" t="str">
        <f t="shared" si="1"/>
        <v>★★</v>
      </c>
    </row>
    <row r="10" spans="2:10" ht="21.95" customHeight="1" x14ac:dyDescent="0.3">
      <c r="B10" s="20" t="s">
        <v>32</v>
      </c>
      <c r="C10" s="12" t="s">
        <v>17</v>
      </c>
      <c r="D10" s="12" t="s">
        <v>21</v>
      </c>
      <c r="E10" s="31">
        <v>410</v>
      </c>
      <c r="F10" s="31">
        <v>7337</v>
      </c>
      <c r="G10" s="28">
        <v>17.899999999999999</v>
      </c>
      <c r="H10" s="28">
        <v>16.71</v>
      </c>
      <c r="I10" s="12" t="str">
        <f t="shared" si="0"/>
        <v>5위</v>
      </c>
      <c r="J10" s="21" t="str">
        <f t="shared" si="1"/>
        <v/>
      </c>
    </row>
    <row r="11" spans="2:10" ht="21.95" customHeight="1" x14ac:dyDescent="0.3">
      <c r="B11" s="20" t="s">
        <v>33</v>
      </c>
      <c r="C11" s="12" t="s">
        <v>18</v>
      </c>
      <c r="D11" s="12" t="s">
        <v>24</v>
      </c>
      <c r="E11" s="31">
        <v>590</v>
      </c>
      <c r="F11" s="31">
        <v>8915</v>
      </c>
      <c r="G11" s="28">
        <v>15.11</v>
      </c>
      <c r="H11" s="28">
        <v>22.87</v>
      </c>
      <c r="I11" s="12" t="str">
        <f t="shared" si="0"/>
        <v>7위</v>
      </c>
      <c r="J11" s="21" t="str">
        <f t="shared" si="1"/>
        <v/>
      </c>
    </row>
    <row r="12" spans="2:10" ht="21.95" customHeight="1" thickBot="1" x14ac:dyDescent="0.35">
      <c r="B12" s="3" t="s">
        <v>34</v>
      </c>
      <c r="C12" s="4" t="s">
        <v>19</v>
      </c>
      <c r="D12" s="4" t="s">
        <v>26</v>
      </c>
      <c r="E12" s="32">
        <v>300</v>
      </c>
      <c r="F12" s="32">
        <v>7218</v>
      </c>
      <c r="G12" s="29">
        <v>24.06</v>
      </c>
      <c r="H12" s="29">
        <v>25</v>
      </c>
      <c r="I12" s="4" t="str">
        <f t="shared" si="0"/>
        <v>3위</v>
      </c>
      <c r="J12" s="22" t="str">
        <f t="shared" si="1"/>
        <v>★★</v>
      </c>
    </row>
    <row r="13" spans="2:10" ht="21.95" customHeight="1" x14ac:dyDescent="0.3">
      <c r="B13" s="11" t="s">
        <v>35</v>
      </c>
      <c r="C13" s="6"/>
      <c r="D13" s="7"/>
      <c r="E13" s="2">
        <f>COUNTIF(F5:F12,"&gt;=10000")</f>
        <v>2</v>
      </c>
      <c r="F13" s="33"/>
      <c r="G13" s="5" t="s">
        <v>37</v>
      </c>
      <c r="H13" s="6"/>
      <c r="I13" s="7"/>
      <c r="J13" s="23">
        <f>MAX(모집인원)</f>
        <v>590</v>
      </c>
    </row>
    <row r="14" spans="2:10" ht="33.75" customHeight="1" thickBot="1" x14ac:dyDescent="0.35">
      <c r="B14" s="8" t="s">
        <v>36</v>
      </c>
      <c r="C14" s="9"/>
      <c r="D14" s="10"/>
      <c r="E14" s="4">
        <f>ROUNDUP(DAVERAGE(B4:H12,6,D4:D5),-1)</f>
        <v>20</v>
      </c>
      <c r="F14" s="34"/>
      <c r="G14" s="24" t="s">
        <v>38</v>
      </c>
      <c r="H14" s="25" t="s">
        <v>11</v>
      </c>
      <c r="I14" s="26" t="s">
        <v>39</v>
      </c>
      <c r="J14" s="22">
        <f>VLOOKUP(H14,C5:H12,5,0)</f>
        <v>26.21</v>
      </c>
    </row>
    <row r="17" ht="13.5" customHeight="1" x14ac:dyDescent="0.3"/>
  </sheetData>
  <mergeCells count="4">
    <mergeCell ref="G13:I13"/>
    <mergeCell ref="B14:D14"/>
    <mergeCell ref="B13:D13"/>
    <mergeCell ref="F13:F14"/>
  </mergeCells>
  <phoneticPr fontId="3" type="noConversion"/>
  <conditionalFormatting sqref="B5:J12">
    <cfRule type="expression" dxfId="0" priority="1">
      <formula>$E5&gt;=400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E33" sqref="E33"/>
    </sheetView>
  </sheetViews>
  <sheetFormatPr defaultRowHeight="13.5" x14ac:dyDescent="0.3"/>
  <cols>
    <col min="1" max="1" width="1.625" style="1" customWidth="1"/>
    <col min="2" max="2" width="9" style="1"/>
    <col min="3" max="3" width="11" style="1" bestFit="1" customWidth="1"/>
    <col min="4" max="5" width="9" style="1"/>
    <col min="6" max="6" width="10.125" style="1" bestFit="1" customWidth="1"/>
    <col min="7" max="16384" width="9" style="1"/>
  </cols>
  <sheetData>
    <row r="1" spans="2:8" ht="14.25" thickBot="1" x14ac:dyDescent="0.35"/>
    <row r="2" spans="2:8" ht="27.75" thickBot="1" x14ac:dyDescent="0.35">
      <c r="B2" s="13" t="s">
        <v>0</v>
      </c>
      <c r="C2" s="14" t="s">
        <v>1</v>
      </c>
      <c r="D2" s="14" t="s">
        <v>3</v>
      </c>
      <c r="E2" s="14" t="s">
        <v>5</v>
      </c>
      <c r="F2" s="14" t="s">
        <v>6</v>
      </c>
      <c r="G2" s="15" t="s">
        <v>7</v>
      </c>
      <c r="H2" s="15" t="s">
        <v>8</v>
      </c>
    </row>
    <row r="3" spans="2:8" x14ac:dyDescent="0.3">
      <c r="B3" s="17" t="s">
        <v>27</v>
      </c>
      <c r="C3" s="18" t="s">
        <v>12</v>
      </c>
      <c r="D3" s="18" t="s">
        <v>21</v>
      </c>
      <c r="E3" s="30">
        <v>260</v>
      </c>
      <c r="F3" s="30">
        <v>6815</v>
      </c>
      <c r="G3" s="27">
        <v>26.21</v>
      </c>
      <c r="H3" s="27">
        <v>23.95</v>
      </c>
    </row>
    <row r="4" spans="2:8" x14ac:dyDescent="0.3">
      <c r="B4" s="20" t="s">
        <v>28</v>
      </c>
      <c r="C4" s="12" t="s">
        <v>13</v>
      </c>
      <c r="D4" s="12" t="s">
        <v>22</v>
      </c>
      <c r="E4" s="31">
        <v>230</v>
      </c>
      <c r="F4" s="31">
        <v>3305</v>
      </c>
      <c r="G4" s="28">
        <v>14.36</v>
      </c>
      <c r="H4" s="28">
        <v>28.51</v>
      </c>
    </row>
    <row r="5" spans="2:8" x14ac:dyDescent="0.3">
      <c r="B5" s="20" t="s">
        <v>29</v>
      </c>
      <c r="C5" s="12" t="s">
        <v>14</v>
      </c>
      <c r="D5" s="12" t="s">
        <v>24</v>
      </c>
      <c r="E5" s="31">
        <v>352</v>
      </c>
      <c r="F5" s="31">
        <v>6012</v>
      </c>
      <c r="G5" s="28">
        <v>17.079999999999998</v>
      </c>
      <c r="H5" s="28">
        <v>16.600000000000001</v>
      </c>
    </row>
    <row r="6" spans="2:8" x14ac:dyDescent="0.3">
      <c r="B6" s="20" t="s">
        <v>30</v>
      </c>
      <c r="C6" s="12" t="s">
        <v>15</v>
      </c>
      <c r="D6" s="12" t="s">
        <v>26</v>
      </c>
      <c r="E6" s="31">
        <v>354</v>
      </c>
      <c r="F6" s="31">
        <v>10105</v>
      </c>
      <c r="G6" s="28">
        <v>28.55</v>
      </c>
      <c r="H6" s="28">
        <v>40.57</v>
      </c>
    </row>
    <row r="7" spans="2:8" x14ac:dyDescent="0.3">
      <c r="B7" s="20" t="s">
        <v>31</v>
      </c>
      <c r="C7" s="12" t="s">
        <v>16</v>
      </c>
      <c r="D7" s="12" t="s">
        <v>26</v>
      </c>
      <c r="E7" s="31">
        <v>468</v>
      </c>
      <c r="F7" s="31">
        <v>10648</v>
      </c>
      <c r="G7" s="28">
        <v>22.75</v>
      </c>
      <c r="H7" s="28">
        <v>26.37</v>
      </c>
    </row>
    <row r="8" spans="2:8" x14ac:dyDescent="0.3">
      <c r="B8" s="20" t="s">
        <v>32</v>
      </c>
      <c r="C8" s="12" t="s">
        <v>17</v>
      </c>
      <c r="D8" s="12" t="s">
        <v>21</v>
      </c>
      <c r="E8" s="31">
        <v>410</v>
      </c>
      <c r="F8" s="31">
        <v>7337</v>
      </c>
      <c r="G8" s="28">
        <v>17.899999999999999</v>
      </c>
      <c r="H8" s="28">
        <v>16.71</v>
      </c>
    </row>
    <row r="9" spans="2:8" x14ac:dyDescent="0.3">
      <c r="B9" s="20" t="s">
        <v>33</v>
      </c>
      <c r="C9" s="12" t="s">
        <v>18</v>
      </c>
      <c r="D9" s="12" t="s">
        <v>24</v>
      </c>
      <c r="E9" s="31">
        <v>590</v>
      </c>
      <c r="F9" s="31">
        <v>8915</v>
      </c>
      <c r="G9" s="28">
        <v>15.11</v>
      </c>
      <c r="H9" s="28">
        <v>22.87</v>
      </c>
    </row>
    <row r="10" spans="2:8" ht="14.25" thickBot="1" x14ac:dyDescent="0.35">
      <c r="B10" s="3" t="s">
        <v>34</v>
      </c>
      <c r="C10" s="4" t="s">
        <v>19</v>
      </c>
      <c r="D10" s="4" t="s">
        <v>26</v>
      </c>
      <c r="E10" s="32">
        <v>300</v>
      </c>
      <c r="F10" s="32">
        <v>7218</v>
      </c>
      <c r="G10" s="29">
        <v>24.06</v>
      </c>
      <c r="H10" s="29">
        <v>25</v>
      </c>
    </row>
    <row r="13" spans="2:8" ht="14.25" thickBot="1" x14ac:dyDescent="0.35"/>
    <row r="14" spans="2:8" x14ac:dyDescent="0.3">
      <c r="B14" s="14" t="s">
        <v>3</v>
      </c>
      <c r="C14" s="14" t="s">
        <v>6</v>
      </c>
    </row>
    <row r="15" spans="2:8" x14ac:dyDescent="0.3">
      <c r="B15" s="1" t="s">
        <v>40</v>
      </c>
    </row>
    <row r="16" spans="2:8" x14ac:dyDescent="0.3">
      <c r="C16" s="1" t="s">
        <v>41</v>
      </c>
    </row>
    <row r="18" spans="2:5" ht="27.75" thickBot="1" x14ac:dyDescent="0.35">
      <c r="B18" s="43" t="s">
        <v>1</v>
      </c>
      <c r="C18" s="44" t="s">
        <v>3</v>
      </c>
      <c r="D18" s="44" t="s">
        <v>6</v>
      </c>
      <c r="E18" s="45" t="s">
        <v>7</v>
      </c>
    </row>
    <row r="19" spans="2:5" x14ac:dyDescent="0.3">
      <c r="B19" s="39" t="s">
        <v>12</v>
      </c>
      <c r="C19" s="35" t="s">
        <v>21</v>
      </c>
      <c r="D19" s="36">
        <v>6815</v>
      </c>
      <c r="E19" s="41">
        <v>26.21</v>
      </c>
    </row>
    <row r="20" spans="2:5" x14ac:dyDescent="0.3">
      <c r="B20" s="40" t="s">
        <v>13</v>
      </c>
      <c r="C20" s="37" t="s">
        <v>22</v>
      </c>
      <c r="D20" s="38">
        <v>3305</v>
      </c>
      <c r="E20" s="42">
        <v>14.36</v>
      </c>
    </row>
    <row r="21" spans="2:5" x14ac:dyDescent="0.3">
      <c r="B21" s="40" t="s">
        <v>15</v>
      </c>
      <c r="C21" s="37" t="s">
        <v>26</v>
      </c>
      <c r="D21" s="38">
        <v>10105</v>
      </c>
      <c r="E21" s="42">
        <v>28.55</v>
      </c>
    </row>
    <row r="22" spans="2:5" x14ac:dyDescent="0.3">
      <c r="B22" s="40" t="s">
        <v>16</v>
      </c>
      <c r="C22" s="37" t="s">
        <v>26</v>
      </c>
      <c r="D22" s="38">
        <v>10648</v>
      </c>
      <c r="E22" s="42">
        <v>22.75</v>
      </c>
    </row>
    <row r="23" spans="2:5" x14ac:dyDescent="0.3">
      <c r="B23" s="46" t="s">
        <v>17</v>
      </c>
      <c r="C23" s="47" t="s">
        <v>21</v>
      </c>
      <c r="D23" s="48">
        <v>7337</v>
      </c>
      <c r="E23" s="49">
        <v>17.899999999999999</v>
      </c>
    </row>
  </sheetData>
  <phoneticPr fontId="3" type="noConversion"/>
  <conditionalFormatting sqref="B3:H10">
    <cfRule type="expression" dxfId="17" priority="1">
      <formula>$E3&gt;=400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D12" sqref="D12"/>
    </sheetView>
  </sheetViews>
  <sheetFormatPr defaultRowHeight="13.5" x14ac:dyDescent="0.3"/>
  <cols>
    <col min="1" max="1" width="1.625" style="1" customWidth="1"/>
    <col min="2" max="2" width="13.25" style="1" customWidth="1"/>
    <col min="3" max="3" width="13.125" style="1" customWidth="1"/>
    <col min="4" max="4" width="20.875" style="1" customWidth="1"/>
    <col min="5" max="5" width="13.125" style="1" bestFit="1" customWidth="1"/>
    <col min="6" max="6" width="20.875" style="1" customWidth="1"/>
    <col min="7" max="7" width="13.125" style="1" bestFit="1" customWidth="1"/>
    <col min="8" max="8" width="20.875" style="1" bestFit="1" customWidth="1"/>
    <col min="9" max="9" width="18" style="1" bestFit="1" customWidth="1"/>
    <col min="10" max="10" width="25.75" style="1" bestFit="1" customWidth="1"/>
    <col min="11" max="16384" width="9" style="1"/>
  </cols>
  <sheetData>
    <row r="2" spans="2:10" ht="16.5" x14ac:dyDescent="0.3">
      <c r="B2" s="51"/>
      <c r="C2" s="52" t="s">
        <v>2</v>
      </c>
      <c r="D2" s="51"/>
      <c r="E2" s="51"/>
      <c r="F2" s="51"/>
      <c r="G2" s="51"/>
      <c r="H2" s="51"/>
      <c r="I2"/>
      <c r="J2"/>
    </row>
    <row r="3" spans="2:10" ht="16.5" x14ac:dyDescent="0.3">
      <c r="B3" s="51"/>
      <c r="C3" s="54" t="s">
        <v>20</v>
      </c>
      <c r="D3" s="53"/>
      <c r="E3" s="54" t="s">
        <v>23</v>
      </c>
      <c r="F3" s="53"/>
      <c r="G3" s="54" t="s">
        <v>25</v>
      </c>
      <c r="H3" s="53"/>
      <c r="I3"/>
      <c r="J3"/>
    </row>
    <row r="4" spans="2:10" ht="16.5" x14ac:dyDescent="0.3">
      <c r="B4" s="52" t="s">
        <v>4</v>
      </c>
      <c r="C4" s="55" t="s">
        <v>43</v>
      </c>
      <c r="D4" s="55" t="s">
        <v>48</v>
      </c>
      <c r="E4" s="55" t="s">
        <v>43</v>
      </c>
      <c r="F4" s="55" t="s">
        <v>48</v>
      </c>
      <c r="G4" s="55" t="s">
        <v>43</v>
      </c>
      <c r="H4" s="55" t="s">
        <v>48</v>
      </c>
      <c r="I4"/>
      <c r="J4"/>
    </row>
    <row r="5" spans="2:10" ht="16.5" x14ac:dyDescent="0.3">
      <c r="B5" s="50" t="s">
        <v>44</v>
      </c>
      <c r="C5" s="56">
        <v>2</v>
      </c>
      <c r="D5" s="56">
        <v>20.285</v>
      </c>
      <c r="E5" s="57" t="s">
        <v>49</v>
      </c>
      <c r="F5" s="57" t="s">
        <v>49</v>
      </c>
      <c r="G5" s="56">
        <v>1</v>
      </c>
      <c r="H5" s="56">
        <v>24.06</v>
      </c>
      <c r="I5"/>
      <c r="J5"/>
    </row>
    <row r="6" spans="2:10" ht="16.5" x14ac:dyDescent="0.3">
      <c r="B6" s="50" t="s">
        <v>45</v>
      </c>
      <c r="C6" s="57" t="s">
        <v>49</v>
      </c>
      <c r="D6" s="57" t="s">
        <v>49</v>
      </c>
      <c r="E6" s="56">
        <v>1</v>
      </c>
      <c r="F6" s="56">
        <v>17.079999999999998</v>
      </c>
      <c r="G6" s="56">
        <v>1</v>
      </c>
      <c r="H6" s="56">
        <v>28.55</v>
      </c>
      <c r="I6"/>
      <c r="J6"/>
    </row>
    <row r="7" spans="2:10" ht="16.5" x14ac:dyDescent="0.3">
      <c r="B7" s="50" t="s">
        <v>46</v>
      </c>
      <c r="C7" s="56">
        <v>1</v>
      </c>
      <c r="D7" s="56">
        <v>17.899999999999999</v>
      </c>
      <c r="E7" s="57" t="s">
        <v>49</v>
      </c>
      <c r="F7" s="57" t="s">
        <v>49</v>
      </c>
      <c r="G7" s="56">
        <v>1</v>
      </c>
      <c r="H7" s="56">
        <v>22.75</v>
      </c>
      <c r="I7"/>
      <c r="J7"/>
    </row>
    <row r="8" spans="2:10" ht="16.5" x14ac:dyDescent="0.3">
      <c r="B8" s="50" t="s">
        <v>47</v>
      </c>
      <c r="C8" s="57" t="s">
        <v>49</v>
      </c>
      <c r="D8" s="57" t="s">
        <v>49</v>
      </c>
      <c r="E8" s="56">
        <v>1</v>
      </c>
      <c r="F8" s="56">
        <v>15.11</v>
      </c>
      <c r="G8" s="57" t="s">
        <v>49</v>
      </c>
      <c r="H8" s="57" t="s">
        <v>49</v>
      </c>
      <c r="I8"/>
      <c r="J8"/>
    </row>
    <row r="9" spans="2:10" ht="16.5" x14ac:dyDescent="0.3">
      <c r="B9" s="50" t="s">
        <v>42</v>
      </c>
      <c r="C9" s="56">
        <v>3</v>
      </c>
      <c r="D9" s="56">
        <v>19.489999999999998</v>
      </c>
      <c r="E9" s="56">
        <v>2</v>
      </c>
      <c r="F9" s="56">
        <v>16.094999999999999</v>
      </c>
      <c r="G9" s="56">
        <v>3</v>
      </c>
      <c r="H9" s="56">
        <v>25.12</v>
      </c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모집인원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2023-05-11T22:58:04Z</dcterms:created>
  <dcterms:modified xsi:type="dcterms:W3CDTF">2023-05-11T23:34:59Z</dcterms:modified>
</cp:coreProperties>
</file>