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분류">제1작업!$D$5:$D$12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J12" i="1"/>
  <c r="J11" i="1"/>
  <c r="J10" i="1"/>
  <c r="J9" i="1"/>
  <c r="J8" i="1"/>
  <c r="J7" i="1"/>
  <c r="J6" i="1"/>
  <c r="J5" i="1"/>
  <c r="E14" i="1"/>
  <c r="E13" i="1"/>
  <c r="J13" i="1"/>
  <c r="J14" i="1"/>
</calcChain>
</file>

<file path=xl/sharedStrings.xml><?xml version="1.0" encoding="utf-8"?>
<sst xmlns="http://schemas.openxmlformats.org/spreadsheetml/2006/main" count="121" uniqueCount="60">
  <si>
    <t>관리코드</t>
    <phoneticPr fontId="2" type="noConversion"/>
  </si>
  <si>
    <t>게임명</t>
    <phoneticPr fontId="2" type="noConversion"/>
  </si>
  <si>
    <t>분류</t>
  </si>
  <si>
    <t>분류</t>
    <phoneticPr fontId="2" type="noConversion"/>
  </si>
  <si>
    <t>개발사</t>
    <phoneticPr fontId="2" type="noConversion"/>
  </si>
  <si>
    <t>수익금
(백만 달러)</t>
    <phoneticPr fontId="2" type="noConversion"/>
  </si>
  <si>
    <t>만족도</t>
  </si>
  <si>
    <t>만족도</t>
    <phoneticPr fontId="2" type="noConversion"/>
  </si>
  <si>
    <t>서비스 시작일</t>
    <phoneticPr fontId="2" type="noConversion"/>
  </si>
  <si>
    <t>서비스
순서</t>
    <phoneticPr fontId="2" type="noConversion"/>
  </si>
  <si>
    <t>시작연도</t>
    <phoneticPr fontId="2" type="noConversion"/>
  </si>
  <si>
    <t>C14-9</t>
  </si>
  <si>
    <t>C14-9</t>
    <phoneticPr fontId="2" type="noConversion"/>
  </si>
  <si>
    <t>S81-2</t>
    <phoneticPr fontId="2" type="noConversion"/>
  </si>
  <si>
    <t>F57-1</t>
    <phoneticPr fontId="2" type="noConversion"/>
  </si>
  <si>
    <t>M32-2</t>
    <phoneticPr fontId="2" type="noConversion"/>
  </si>
  <si>
    <t>M29-1</t>
    <phoneticPr fontId="2" type="noConversion"/>
  </si>
  <si>
    <t>M62-9</t>
    <phoneticPr fontId="2" type="noConversion"/>
  </si>
  <si>
    <t>R55-5</t>
    <phoneticPr fontId="2" type="noConversion"/>
  </si>
  <si>
    <t>M43-4</t>
    <phoneticPr fontId="2" type="noConversion"/>
  </si>
  <si>
    <t>하스스톤</t>
    <phoneticPr fontId="2" type="noConversion"/>
  </si>
  <si>
    <t>피파 온라인</t>
    <phoneticPr fontId="2" type="noConversion"/>
  </si>
  <si>
    <t>크로스파이어</t>
    <phoneticPr fontId="2" type="noConversion"/>
  </si>
  <si>
    <t>림월드</t>
    <phoneticPr fontId="2" type="noConversion"/>
  </si>
  <si>
    <t>리그 오브 레전드</t>
    <phoneticPr fontId="2" type="noConversion"/>
  </si>
  <si>
    <t>월드 오브 탱크</t>
    <phoneticPr fontId="2" type="noConversion"/>
  </si>
  <si>
    <t>던전 앤 파이터</t>
    <phoneticPr fontId="2" type="noConversion"/>
  </si>
  <si>
    <t>매이플스토리</t>
    <phoneticPr fontId="2" type="noConversion"/>
  </si>
  <si>
    <t>역할수행</t>
  </si>
  <si>
    <t>역할수행</t>
    <phoneticPr fontId="2" type="noConversion"/>
  </si>
  <si>
    <t>아케이드</t>
  </si>
  <si>
    <t>아케이드</t>
    <phoneticPr fontId="2" type="noConversion"/>
  </si>
  <si>
    <t>아케이드</t>
    <phoneticPr fontId="2" type="noConversion"/>
  </si>
  <si>
    <t>시뮬레이션</t>
  </si>
  <si>
    <t>시뮬레이션</t>
    <phoneticPr fontId="2" type="noConversion"/>
  </si>
  <si>
    <t>시뮬레이션</t>
    <phoneticPr fontId="2" type="noConversion"/>
  </si>
  <si>
    <t>역할수행</t>
    <phoneticPr fontId="2" type="noConversion"/>
  </si>
  <si>
    <t>역할수행</t>
    <phoneticPr fontId="2" type="noConversion"/>
  </si>
  <si>
    <t>블리자드</t>
    <phoneticPr fontId="2" type="noConversion"/>
  </si>
  <si>
    <t>스피어해드</t>
    <phoneticPr fontId="2" type="noConversion"/>
  </si>
  <si>
    <t>스마일게이트</t>
    <phoneticPr fontId="2" type="noConversion"/>
  </si>
  <si>
    <t>루데온스튜디오</t>
    <phoneticPr fontId="2" type="noConversion"/>
  </si>
  <si>
    <t>워게이밍넷</t>
    <phoneticPr fontId="2" type="noConversion"/>
  </si>
  <si>
    <t>네오플</t>
    <phoneticPr fontId="2" type="noConversion"/>
  </si>
  <si>
    <t>위젯스튜디오</t>
    <phoneticPr fontId="2" type="noConversion"/>
  </si>
  <si>
    <t>라이엇게임즈</t>
    <phoneticPr fontId="2" type="noConversion"/>
  </si>
  <si>
    <t>최고 수익금(백만 달러)</t>
    <phoneticPr fontId="2" type="noConversion"/>
  </si>
  <si>
    <t>아케이드 게임의 평균 수임금(백만 달러)</t>
    <phoneticPr fontId="2" type="noConversion"/>
  </si>
  <si>
    <t>역할수행 게임의 만족도 합계</t>
    <phoneticPr fontId="2" type="noConversion"/>
  </si>
  <si>
    <t>관리코드</t>
    <phoneticPr fontId="2" type="noConversion"/>
  </si>
  <si>
    <t>아케이드</t>
    <phoneticPr fontId="2" type="noConversion"/>
  </si>
  <si>
    <t>&gt;=1000</t>
    <phoneticPr fontId="2" type="noConversion"/>
  </si>
  <si>
    <t>&gt;=1000</t>
    <phoneticPr fontId="2" type="noConversion"/>
  </si>
  <si>
    <t>총합계</t>
  </si>
  <si>
    <t>개수 : 게임명</t>
  </si>
  <si>
    <t>평균 : 수익금(백만 달러)</t>
  </si>
  <si>
    <t>4.1-4.4</t>
  </si>
  <si>
    <t>4.4-4.7</t>
  </si>
  <si>
    <t>4.7-5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</si>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</sst>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0.0&quot;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8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8" xfId="0" applyFont="1" applyFill="1" applyBorder="1" applyAlignment="1">
      <alignment horizontal="center" vertical="center"/>
    </xf>
    <xf numFmtId="14" fontId="1" fillId="0" borderId="19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right" vertical="center"/>
    </xf>
    <xf numFmtId="14" fontId="1" fillId="0" borderId="25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</cellXfs>
  <cellStyles count="1">
    <cellStyle name="표준" xfId="0" builtinId="0"/>
  </cellStyles>
  <dxfs count="15">
    <dxf>
      <font>
        <b/>
        <i val="0"/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역할수행</a:t>
            </a:r>
            <a:r>
              <a:rPr lang="en-US" altLang="ko-KR" sz="2000" b="1"/>
              <a:t>/</a:t>
            </a:r>
            <a:r>
              <a:rPr lang="ko-KR" altLang="en-US" sz="2000" b="1"/>
              <a:t>아케이드 게임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만족도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매이플스토리</c:v>
                </c:pt>
              </c:strCache>
            </c:strRef>
          </c:cat>
          <c:val>
            <c:numRef>
              <c:f>(제1작업!$G$5:$G$7,제1작업!$G$10:$G$12)</c:f>
              <c:numCache>
                <c:formatCode>0.0"점"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4.8</c:v>
                </c:pt>
                <c:pt idx="3">
                  <c:v>4.9000000000000004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C-4B0B-B5CF-976C198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985408"/>
        <c:axId val="1397986656"/>
      </c:barChart>
      <c:lineChart>
        <c:grouping val="standard"/>
        <c:varyColors val="0"/>
        <c:ser>
          <c:idx val="0"/>
          <c:order val="0"/>
          <c:tx>
            <c:v>수익금(백만 달러)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7EC-4B0B-B5CF-976C198AA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(제1작업!$C$5:$C$7,제1작업!$C$10:$C$12)</c:f>
              <c:strCache>
                <c:ptCount val="6"/>
                <c:pt idx="0">
                  <c:v>하스스톤</c:v>
                </c:pt>
                <c:pt idx="1">
                  <c:v>피파 온라인</c:v>
                </c:pt>
                <c:pt idx="2">
                  <c:v>크로스파이어</c:v>
                </c:pt>
                <c:pt idx="3">
                  <c:v>월드 오브 탱크</c:v>
                </c:pt>
                <c:pt idx="4">
                  <c:v>던전 앤 파이터</c:v>
                </c:pt>
                <c:pt idx="5">
                  <c:v>매이플스토리</c:v>
                </c:pt>
              </c:strCache>
            </c:strRef>
          </c:cat>
          <c:val>
            <c:numRef>
              <c:f>(제1작업!$F$5:$F$7,제1작업!$F$10:$F$12)</c:f>
              <c:numCache>
                <c:formatCode>General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1400</c:v>
                </c:pt>
                <c:pt idx="3">
                  <c:v>471</c:v>
                </c:pt>
                <c:pt idx="4">
                  <c:v>1600</c:v>
                </c:pt>
                <c:pt idx="5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B0B-B5CF-976C198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118000"/>
        <c:axId val="1397992896"/>
      </c:lineChart>
      <c:catAx>
        <c:axId val="1397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7986656"/>
        <c:crosses val="autoZero"/>
        <c:auto val="1"/>
        <c:lblAlgn val="ctr"/>
        <c:lblOffset val="100"/>
        <c:noMultiLvlLbl val="0"/>
      </c:catAx>
      <c:valAx>
        <c:axId val="1397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0.0&quot;점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97985408"/>
        <c:crosses val="autoZero"/>
        <c:crossBetween val="between"/>
      </c:valAx>
      <c:valAx>
        <c:axId val="1397992896"/>
        <c:scaling>
          <c:orientation val="minMax"/>
          <c:max val="2000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06118000"/>
        <c:crosses val="max"/>
        <c:crossBetween val="between"/>
        <c:majorUnit val="400"/>
      </c:valAx>
      <c:catAx>
        <c:axId val="130611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7992896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549519</xdr:colOff>
      <xdr:row>0</xdr:row>
      <xdr:rowOff>123825</xdr:rowOff>
    </xdr:from>
    <xdr:to>
      <xdr:col>9</xdr:col>
      <xdr:colOff>1091711</xdr:colOff>
      <xdr:row>2</xdr:row>
      <xdr:rowOff>190500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8173" y="123825"/>
          <a:ext cx="3143250" cy="696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0</xdr:row>
      <xdr:rowOff>180975</xdr:rowOff>
    </xdr:from>
    <xdr:to>
      <xdr:col>6</xdr:col>
      <xdr:colOff>314325</xdr:colOff>
      <xdr:row>2</xdr:row>
      <xdr:rowOff>180975</xdr:rowOff>
    </xdr:to>
    <xdr:sp macro="" textlink="">
      <xdr:nvSpPr>
        <xdr:cNvPr id="3" name="육각형 2"/>
        <xdr:cNvSpPr/>
      </xdr:nvSpPr>
      <xdr:spPr>
        <a:xfrm>
          <a:off x="161925" y="180975"/>
          <a:ext cx="5495925" cy="628650"/>
        </a:xfrm>
        <a:prstGeom prst="hexag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게임</a:t>
          </a:r>
          <a:r>
            <a:rPr lang="ko-KR" altLang="en-US" sz="2400" b="1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 수익 현황</a:t>
          </a:r>
          <a:endParaRPr lang="ko-KR" altLang="en-US" sz="2400" b="1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0.73826</cdr:x>
      <cdr:y>0.12067</cdr:y>
    </cdr:from>
    <cdr:to>
      <cdr:x>0.85235</cdr:x>
      <cdr:y>0.2208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870492" y="733894"/>
          <a:ext cx="1061803" cy="608976"/>
        </a:xfrm>
        <a:prstGeom xmlns:a="http://schemas.openxmlformats.org/drawingml/2006/main" prst="wedgeRoundRectCallout">
          <a:avLst>
            <a:gd name="adj1" fmla="val -30392"/>
            <a:gd name="adj2" fmla="val 63782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최다 수익금</a:t>
          </a:r>
          <a:endParaRPr lang="en-US" alt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5.638726041667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게임명" numFmtId="0">
      <sharedItems/>
    </cacheField>
    <cacheField name="분류" numFmtId="0">
      <sharedItems count="3">
        <s v="역할수행"/>
        <s v="아케이드"/>
        <s v="시뮬레이션"/>
      </sharedItems>
    </cacheField>
    <cacheField name="개발사" numFmtId="0">
      <sharedItems/>
    </cacheField>
    <cacheField name="수익금_x000a_(백만 달러)" numFmtId="0">
      <sharedItems containsSemiMixedTypes="0" containsString="0" containsNumber="1" containsInteger="1" minValue="163" maxValue="2120"/>
    </cacheField>
    <cacheField name="만족도" numFmtId="177">
      <sharedItems containsSemiMixedTypes="0" containsString="0" containsNumber="1" minValue="4.2" maxValue="4.9000000000000004" count="7">
        <n v="4.4000000000000004"/>
        <n v="4.2"/>
        <n v="4.8"/>
        <n v="4.5"/>
        <n v="4.3"/>
        <n v="4.9000000000000004"/>
        <n v="4.5999999999999996"/>
      </sharedItems>
      <fieldGroup base="5">
        <rangePr autoStart="0" autoEnd="0" startNum="4.0999999999999996" endNum="5" groupInterval="0.3"/>
        <groupItems count="5">
          <s v="&lt;4.1"/>
          <s v="4.1-4.4"/>
          <s v="4.4-4.7"/>
          <s v="4.7-5"/>
          <s v="&gt;5"/>
        </groupItems>
      </fieldGroup>
    </cacheField>
    <cacheField name="서비스 시작일" numFmtId="14">
      <sharedItems containsSemiMixedTypes="0" containsNonDate="0" containsDate="1" containsString="0" minDate="2003-04-29T00:00:00" maxDate="2014-01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C14-9"/>
    <s v="하스스톤"/>
    <x v="0"/>
    <s v="블리자드"/>
    <n v="219"/>
    <x v="0"/>
    <d v="2014-01-14T00:00:00"/>
  </r>
  <r>
    <s v="S81-2"/>
    <s v="피파 온라인"/>
    <x v="1"/>
    <s v="스피어해드"/>
    <n v="163"/>
    <x v="1"/>
    <d v="2012-12-18T00:00:00"/>
  </r>
  <r>
    <s v="F57-1"/>
    <s v="크로스파이어"/>
    <x v="1"/>
    <s v="스마일게이트"/>
    <n v="1400"/>
    <x v="2"/>
    <d v="2007-05-03T00:00:00"/>
  </r>
  <r>
    <s v="M32-2"/>
    <s v="림월드"/>
    <x v="2"/>
    <s v="루데온스튜디오"/>
    <n v="179"/>
    <x v="3"/>
    <d v="2013-11-04T00:00:00"/>
  </r>
  <r>
    <s v="M29-1"/>
    <s v="리그 오브 레전드"/>
    <x v="2"/>
    <s v="라이엇게임즈"/>
    <n v="2120"/>
    <x v="4"/>
    <d v="2009-10-27T00:00:00"/>
  </r>
  <r>
    <s v="M62-9"/>
    <s v="월드 오브 탱크"/>
    <x v="1"/>
    <s v="워게이밍넷"/>
    <n v="471"/>
    <x v="5"/>
    <d v="2010-08-12T00:00:00"/>
  </r>
  <r>
    <s v="R55-5"/>
    <s v="던전 앤 파이터"/>
    <x v="0"/>
    <s v="네오플"/>
    <n v="1600"/>
    <x v="1"/>
    <d v="2005-08-10T00:00:00"/>
  </r>
  <r>
    <s v="M43-4"/>
    <s v="매이플스토리"/>
    <x v="0"/>
    <s v="위젯스튜디오"/>
    <n v="284"/>
    <x v="6"/>
    <d v="2003-04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만족도" colHeaderCaption="분류">
  <location ref="B2:H8" firstHeaderRow="1" firstDataRow="3" firstDataCol="1"/>
  <pivotFields count="7"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axis="axisRow" numFmtId="177" showAll="0">
      <items count="6">
        <item x="0"/>
        <item x="1"/>
        <item x="2"/>
        <item x="3"/>
        <item x="4"/>
        <item t="default"/>
      </items>
    </pivotField>
    <pivotField numFmtId="14"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게임명" fld="1" subtotal="count" baseField="0" baseItem="0"/>
    <dataField name="평균 : 수익금(백만 달러)" fld="4" subtotal="average" baseField="5" baseItem="0"/>
  </dataFields>
  <formats count="8">
    <format dxfId="8">
      <pivotArea field="5" type="button" dataOnly="0" labelOnly="1" outline="0" axis="axisRow" fieldPosition="0"/>
    </format>
    <format dxfId="7">
      <pivotArea field="2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field="2" type="button" dataOnly="0" labelOnly="1" outline="0" axis="axisCol" fieldPosition="0"/>
    </format>
    <format dxfId="4">
      <pivotArea outline="0" collapsedLevelsAreSubtotals="1" fieldPosition="0"/>
    </format>
    <format dxfId="3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5" count="1">
            <x v="2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0" totalsRowShown="0" headerRowDxfId="9" tableBorderDxfId="14">
  <autoFilter ref="B18:E20"/>
  <tableColumns count="4">
    <tableColumn id="1" name="관리코드" dataDxfId="13"/>
    <tableColumn id="2" name="게임명" dataDxfId="12"/>
    <tableColumn id="3" name="수익금_x000a_(백만 달러)" dataDxfId="11"/>
    <tableColumn id="4" name="서비스 시작일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130" zoomScaleNormal="130" workbookViewId="0">
      <selection activeCell="I5" sqref="I5:I12"/>
    </sheetView>
  </sheetViews>
  <sheetFormatPr defaultRowHeight="13.5" x14ac:dyDescent="0.3"/>
  <cols>
    <col min="1" max="1" width="1.625" style="1" customWidth="1"/>
    <col min="2" max="2" width="14.5" style="1" customWidth="1"/>
    <col min="3" max="3" width="16.5" style="1" bestFit="1" customWidth="1"/>
    <col min="4" max="4" width="11.875" style="1" customWidth="1"/>
    <col min="5" max="5" width="15.125" style="1" bestFit="1" customWidth="1"/>
    <col min="6" max="6" width="10.5" style="1" customWidth="1"/>
    <col min="7" max="7" width="9" style="1"/>
    <col min="8" max="8" width="13.75" style="1" bestFit="1" customWidth="1"/>
    <col min="9" max="9" width="11.375" style="1" customWidth="1"/>
    <col min="10" max="10" width="14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25" customHeight="1" thickBot="1" x14ac:dyDescent="0.35">
      <c r="B4" s="23" t="s">
        <v>0</v>
      </c>
      <c r="C4" s="24" t="s">
        <v>1</v>
      </c>
      <c r="D4" s="24" t="s">
        <v>3</v>
      </c>
      <c r="E4" s="24" t="s">
        <v>4</v>
      </c>
      <c r="F4" s="25" t="s">
        <v>5</v>
      </c>
      <c r="G4" s="24" t="s">
        <v>7</v>
      </c>
      <c r="H4" s="24" t="s">
        <v>8</v>
      </c>
      <c r="I4" s="25" t="s">
        <v>9</v>
      </c>
      <c r="J4" s="26" t="s">
        <v>10</v>
      </c>
    </row>
    <row r="5" spans="2:10" ht="32.25" customHeight="1" x14ac:dyDescent="0.3">
      <c r="B5" s="7" t="s">
        <v>12</v>
      </c>
      <c r="C5" s="8" t="s">
        <v>20</v>
      </c>
      <c r="D5" s="8" t="s">
        <v>29</v>
      </c>
      <c r="E5" s="8" t="s">
        <v>38</v>
      </c>
      <c r="F5" s="28">
        <v>219</v>
      </c>
      <c r="G5" s="31">
        <v>4.4000000000000004</v>
      </c>
      <c r="H5" s="20">
        <v>41653</v>
      </c>
      <c r="I5" s="8" t="str">
        <f>IF(_xlfn.RANK.EQ(H5,$H$5:$H$12,1)=1,_xlfn.RANK.EQ(H5,$H$5:$H$12,1),IF(_xlfn.RANK.EQ(H5,$H$5:$H$12,1)=2,_xlfn.RANK.EQ(H5,$H$5:$H$12,1),IF(_xlfn.RANK.EQ(H5,$H$5:$H$12,1)=3,_xlfn.RANK.EQ(H5,$H$5:$H$12,1),"")))</f>
        <v/>
      </c>
      <c r="J5" s="9">
        <f>YEAR(H5)</f>
        <v>2014</v>
      </c>
    </row>
    <row r="6" spans="2:10" ht="32.25" customHeight="1" x14ac:dyDescent="0.3">
      <c r="B6" s="10" t="s">
        <v>13</v>
      </c>
      <c r="C6" s="5" t="s">
        <v>21</v>
      </c>
      <c r="D6" s="5" t="s">
        <v>31</v>
      </c>
      <c r="E6" s="5" t="s">
        <v>39</v>
      </c>
      <c r="F6" s="29">
        <v>163</v>
      </c>
      <c r="G6" s="32">
        <v>4.2</v>
      </c>
      <c r="H6" s="6">
        <v>41261</v>
      </c>
      <c r="I6" s="5" t="str">
        <f t="shared" ref="I6:I12" si="0">IF(_xlfn.RANK.EQ(H6,$H$5:$H$12,1)=1,_xlfn.RANK.EQ(H6,$H$5:$H$12,1),IF(_xlfn.RANK.EQ(H6,$H$5:$H$12,1)=2,_xlfn.RANK.EQ(H6,$H$5:$H$12,1),IF(_xlfn.RANK.EQ(H6,$H$5:$H$12,1)=3,_xlfn.RANK.EQ(H6,$H$5:$H$12,1),"")))</f>
        <v/>
      </c>
      <c r="J6" s="11">
        <f t="shared" ref="J6:J12" si="1">YEAR(H6)</f>
        <v>2012</v>
      </c>
    </row>
    <row r="7" spans="2:10" ht="32.25" customHeight="1" x14ac:dyDescent="0.3">
      <c r="B7" s="10" t="s">
        <v>14</v>
      </c>
      <c r="C7" s="5" t="s">
        <v>22</v>
      </c>
      <c r="D7" s="5" t="s">
        <v>32</v>
      </c>
      <c r="E7" s="5" t="s">
        <v>40</v>
      </c>
      <c r="F7" s="29">
        <v>1400</v>
      </c>
      <c r="G7" s="32">
        <v>4.8</v>
      </c>
      <c r="H7" s="6">
        <v>39205</v>
      </c>
      <c r="I7" s="5">
        <f t="shared" si="0"/>
        <v>3</v>
      </c>
      <c r="J7" s="11">
        <f t="shared" si="1"/>
        <v>2007</v>
      </c>
    </row>
    <row r="8" spans="2:10" ht="32.25" customHeight="1" x14ac:dyDescent="0.3">
      <c r="B8" s="10" t="s">
        <v>15</v>
      </c>
      <c r="C8" s="5" t="s">
        <v>23</v>
      </c>
      <c r="D8" s="5" t="s">
        <v>34</v>
      </c>
      <c r="E8" s="5" t="s">
        <v>41</v>
      </c>
      <c r="F8" s="29">
        <v>179</v>
      </c>
      <c r="G8" s="32">
        <v>4.5</v>
      </c>
      <c r="H8" s="6">
        <v>41582</v>
      </c>
      <c r="I8" s="5" t="str">
        <f t="shared" si="0"/>
        <v/>
      </c>
      <c r="J8" s="11">
        <f t="shared" si="1"/>
        <v>2013</v>
      </c>
    </row>
    <row r="9" spans="2:10" ht="32.25" customHeight="1" x14ac:dyDescent="0.3">
      <c r="B9" s="10" t="s">
        <v>16</v>
      </c>
      <c r="C9" s="5" t="s">
        <v>24</v>
      </c>
      <c r="D9" s="5" t="s">
        <v>35</v>
      </c>
      <c r="E9" s="5" t="s">
        <v>45</v>
      </c>
      <c r="F9" s="29">
        <v>2120</v>
      </c>
      <c r="G9" s="32">
        <v>4.3</v>
      </c>
      <c r="H9" s="6">
        <v>40113</v>
      </c>
      <c r="I9" s="5" t="str">
        <f t="shared" si="0"/>
        <v/>
      </c>
      <c r="J9" s="11">
        <f t="shared" si="1"/>
        <v>2009</v>
      </c>
    </row>
    <row r="10" spans="2:10" ht="32.25" customHeight="1" x14ac:dyDescent="0.3">
      <c r="B10" s="10" t="s">
        <v>17</v>
      </c>
      <c r="C10" s="5" t="s">
        <v>25</v>
      </c>
      <c r="D10" s="5" t="s">
        <v>31</v>
      </c>
      <c r="E10" s="5" t="s">
        <v>42</v>
      </c>
      <c r="F10" s="29">
        <v>471</v>
      </c>
      <c r="G10" s="32">
        <v>4.9000000000000004</v>
      </c>
      <c r="H10" s="6">
        <v>40402</v>
      </c>
      <c r="I10" s="5" t="str">
        <f t="shared" si="0"/>
        <v/>
      </c>
      <c r="J10" s="11">
        <f t="shared" si="1"/>
        <v>2010</v>
      </c>
    </row>
    <row r="11" spans="2:10" ht="32.25" customHeight="1" x14ac:dyDescent="0.3">
      <c r="B11" s="10" t="s">
        <v>18</v>
      </c>
      <c r="C11" s="5" t="s">
        <v>26</v>
      </c>
      <c r="D11" s="5" t="s">
        <v>36</v>
      </c>
      <c r="E11" s="5" t="s">
        <v>43</v>
      </c>
      <c r="F11" s="29">
        <v>1600</v>
      </c>
      <c r="G11" s="32">
        <v>4.2</v>
      </c>
      <c r="H11" s="6">
        <v>38574</v>
      </c>
      <c r="I11" s="5">
        <f t="shared" si="0"/>
        <v>2</v>
      </c>
      <c r="J11" s="11">
        <f t="shared" si="1"/>
        <v>2005</v>
      </c>
    </row>
    <row r="12" spans="2:10" ht="32.25" customHeight="1" thickBot="1" x14ac:dyDescent="0.35">
      <c r="B12" s="21" t="s">
        <v>19</v>
      </c>
      <c r="C12" s="14" t="s">
        <v>27</v>
      </c>
      <c r="D12" s="14" t="s">
        <v>37</v>
      </c>
      <c r="E12" s="14" t="s">
        <v>44</v>
      </c>
      <c r="F12" s="30">
        <v>284</v>
      </c>
      <c r="G12" s="33">
        <v>4.5999999999999996</v>
      </c>
      <c r="H12" s="22">
        <v>37740</v>
      </c>
      <c r="I12" s="14">
        <f t="shared" si="0"/>
        <v>1</v>
      </c>
      <c r="J12" s="16">
        <f t="shared" si="1"/>
        <v>2003</v>
      </c>
    </row>
    <row r="13" spans="2:10" ht="16.5" customHeight="1" x14ac:dyDescent="0.3">
      <c r="B13" s="17" t="s">
        <v>46</v>
      </c>
      <c r="C13" s="18"/>
      <c r="D13" s="18"/>
      <c r="E13" s="52">
        <f>MAX(F5:F12)</f>
        <v>2120</v>
      </c>
      <c r="F13" s="19"/>
      <c r="G13" s="18" t="s">
        <v>48</v>
      </c>
      <c r="H13" s="18"/>
      <c r="I13" s="18"/>
      <c r="J13" s="51">
        <f>DSUM(B4:H12,G4,D4:D5)</f>
        <v>13.200000000000001</v>
      </c>
    </row>
    <row r="14" spans="2:10" ht="19.5" customHeight="1" thickBot="1" x14ac:dyDescent="0.35">
      <c r="B14" s="12" t="s">
        <v>47</v>
      </c>
      <c r="C14" s="13"/>
      <c r="D14" s="13"/>
      <c r="E14" s="14">
        <f>SUMIF(분류,D6,F5:F12)/COUNTIF(분류,D6)</f>
        <v>678</v>
      </c>
      <c r="F14" s="15"/>
      <c r="G14" s="27" t="s">
        <v>49</v>
      </c>
      <c r="H14" s="14" t="s">
        <v>11</v>
      </c>
      <c r="I14" s="27" t="s">
        <v>4</v>
      </c>
      <c r="J14" s="16" t="str">
        <f>VLOOKUP(H14,B5:H12,4,0)</f>
        <v>블리자드</v>
      </c>
    </row>
    <row r="16" spans="2:10" ht="13.5" customHeight="1" x14ac:dyDescent="0.3"/>
  </sheetData>
  <mergeCells count="4">
    <mergeCell ref="F13:F14"/>
    <mergeCell ref="G13:I13"/>
    <mergeCell ref="B14:D14"/>
    <mergeCell ref="B13:D13"/>
  </mergeCells>
  <phoneticPr fontId="2" type="noConversion"/>
  <conditionalFormatting sqref="B4:J12">
    <cfRule type="expression" dxfId="0" priority="1">
      <formula>$F5&gt;=1000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8" sqref="B18:E20"/>
    </sheetView>
  </sheetViews>
  <sheetFormatPr defaultRowHeight="13.5" x14ac:dyDescent="0.3"/>
  <cols>
    <col min="1" max="1" width="1.625" style="1" customWidth="1"/>
    <col min="2" max="2" width="10.25" style="1" customWidth="1"/>
    <col min="3" max="3" width="16.5" style="1" bestFit="1" customWidth="1"/>
    <col min="4" max="4" width="11" style="1" customWidth="1"/>
    <col min="5" max="5" width="15.125" style="1" bestFit="1" customWidth="1"/>
    <col min="6" max="6" width="12.125" style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41.25" thickBot="1" x14ac:dyDescent="0.35">
      <c r="B2" s="23" t="s">
        <v>0</v>
      </c>
      <c r="C2" s="24" t="s">
        <v>1</v>
      </c>
      <c r="D2" s="24" t="s">
        <v>3</v>
      </c>
      <c r="E2" s="24" t="s">
        <v>4</v>
      </c>
      <c r="F2" s="25" t="s">
        <v>5</v>
      </c>
      <c r="G2" s="24" t="s">
        <v>7</v>
      </c>
      <c r="H2" s="24" t="s">
        <v>8</v>
      </c>
    </row>
    <row r="3" spans="2:8" x14ac:dyDescent="0.3">
      <c r="B3" s="7" t="s">
        <v>12</v>
      </c>
      <c r="C3" s="8" t="s">
        <v>20</v>
      </c>
      <c r="D3" s="8" t="s">
        <v>29</v>
      </c>
      <c r="E3" s="8" t="s">
        <v>38</v>
      </c>
      <c r="F3" s="28">
        <v>219</v>
      </c>
      <c r="G3" s="31">
        <v>4.4000000000000004</v>
      </c>
      <c r="H3" s="20">
        <v>41653</v>
      </c>
    </row>
    <row r="4" spans="2:8" x14ac:dyDescent="0.3">
      <c r="B4" s="10" t="s">
        <v>13</v>
      </c>
      <c r="C4" s="5" t="s">
        <v>21</v>
      </c>
      <c r="D4" s="5" t="s">
        <v>31</v>
      </c>
      <c r="E4" s="5" t="s">
        <v>39</v>
      </c>
      <c r="F4" s="29">
        <v>163</v>
      </c>
      <c r="G4" s="32">
        <v>4.2</v>
      </c>
      <c r="H4" s="6">
        <v>41261</v>
      </c>
    </row>
    <row r="5" spans="2:8" x14ac:dyDescent="0.3">
      <c r="B5" s="10" t="s">
        <v>14</v>
      </c>
      <c r="C5" s="5" t="s">
        <v>22</v>
      </c>
      <c r="D5" s="5" t="s">
        <v>32</v>
      </c>
      <c r="E5" s="5" t="s">
        <v>40</v>
      </c>
      <c r="F5" s="29">
        <v>1400</v>
      </c>
      <c r="G5" s="32">
        <v>4.8</v>
      </c>
      <c r="H5" s="6">
        <v>39205</v>
      </c>
    </row>
    <row r="6" spans="2:8" x14ac:dyDescent="0.3">
      <c r="B6" s="10" t="s">
        <v>15</v>
      </c>
      <c r="C6" s="5" t="s">
        <v>23</v>
      </c>
      <c r="D6" s="5" t="s">
        <v>34</v>
      </c>
      <c r="E6" s="5" t="s">
        <v>41</v>
      </c>
      <c r="F6" s="29">
        <v>179</v>
      </c>
      <c r="G6" s="32">
        <v>4.5</v>
      </c>
      <c r="H6" s="6">
        <v>41582</v>
      </c>
    </row>
    <row r="7" spans="2:8" x14ac:dyDescent="0.3">
      <c r="B7" s="10" t="s">
        <v>16</v>
      </c>
      <c r="C7" s="5" t="s">
        <v>24</v>
      </c>
      <c r="D7" s="5" t="s">
        <v>35</v>
      </c>
      <c r="E7" s="5" t="s">
        <v>45</v>
      </c>
      <c r="F7" s="29">
        <v>2120</v>
      </c>
      <c r="G7" s="32">
        <v>4.3</v>
      </c>
      <c r="H7" s="6">
        <v>40113</v>
      </c>
    </row>
    <row r="8" spans="2:8" x14ac:dyDescent="0.3">
      <c r="B8" s="10" t="s">
        <v>17</v>
      </c>
      <c r="C8" s="5" t="s">
        <v>25</v>
      </c>
      <c r="D8" s="5" t="s">
        <v>31</v>
      </c>
      <c r="E8" s="5" t="s">
        <v>42</v>
      </c>
      <c r="F8" s="29">
        <v>471</v>
      </c>
      <c r="G8" s="32">
        <v>4.9000000000000004</v>
      </c>
      <c r="H8" s="6">
        <v>40402</v>
      </c>
    </row>
    <row r="9" spans="2:8" x14ac:dyDescent="0.3">
      <c r="B9" s="10" t="s">
        <v>18</v>
      </c>
      <c r="C9" s="5" t="s">
        <v>26</v>
      </c>
      <c r="D9" s="5" t="s">
        <v>36</v>
      </c>
      <c r="E9" s="5" t="s">
        <v>43</v>
      </c>
      <c r="F9" s="29">
        <v>1600</v>
      </c>
      <c r="G9" s="32">
        <v>4.2</v>
      </c>
      <c r="H9" s="6">
        <v>38574</v>
      </c>
    </row>
    <row r="10" spans="2:8" ht="14.25" thickBot="1" x14ac:dyDescent="0.35">
      <c r="B10" s="21" t="s">
        <v>19</v>
      </c>
      <c r="C10" s="14" t="s">
        <v>27</v>
      </c>
      <c r="D10" s="14" t="s">
        <v>37</v>
      </c>
      <c r="E10" s="14" t="s">
        <v>44</v>
      </c>
      <c r="F10" s="30">
        <v>284</v>
      </c>
      <c r="G10" s="33">
        <v>4.5999999999999996</v>
      </c>
      <c r="H10" s="22">
        <v>37740</v>
      </c>
    </row>
    <row r="13" spans="2:8" ht="14.25" thickBot="1" x14ac:dyDescent="0.35"/>
    <row r="14" spans="2:8" ht="27" x14ac:dyDescent="0.3">
      <c r="B14" s="24" t="s">
        <v>3</v>
      </c>
      <c r="C14" s="25" t="s">
        <v>5</v>
      </c>
    </row>
    <row r="15" spans="2:8" x14ac:dyDescent="0.3">
      <c r="B15" s="1" t="s">
        <v>36</v>
      </c>
      <c r="C15" s="1" t="s">
        <v>51</v>
      </c>
    </row>
    <row r="16" spans="2:8" x14ac:dyDescent="0.3">
      <c r="B16" s="1" t="s">
        <v>50</v>
      </c>
      <c r="C16" s="1" t="s">
        <v>52</v>
      </c>
    </row>
    <row r="18" spans="2:5" ht="27" x14ac:dyDescent="0.3">
      <c r="B18" s="38" t="s">
        <v>0</v>
      </c>
      <c r="C18" s="39" t="s">
        <v>1</v>
      </c>
      <c r="D18" s="40" t="s">
        <v>5</v>
      </c>
      <c r="E18" s="41" t="s">
        <v>8</v>
      </c>
    </row>
    <row r="19" spans="2:5" x14ac:dyDescent="0.3">
      <c r="B19" s="36" t="s">
        <v>14</v>
      </c>
      <c r="C19" s="34" t="s">
        <v>22</v>
      </c>
      <c r="D19" s="35">
        <v>1400</v>
      </c>
      <c r="E19" s="37">
        <v>39205</v>
      </c>
    </row>
    <row r="20" spans="2:5" x14ac:dyDescent="0.3">
      <c r="B20" s="42" t="s">
        <v>18</v>
      </c>
      <c r="C20" s="43" t="s">
        <v>26</v>
      </c>
      <c r="D20" s="44">
        <v>1600</v>
      </c>
      <c r="E20" s="45">
        <v>38574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G3" sqref="G3:H3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3.5" style="1" bestFit="1" customWidth="1"/>
    <col min="5" max="5" width="13.125" style="1" bestFit="1" customWidth="1"/>
    <col min="6" max="6" width="23.5" style="1" customWidth="1"/>
    <col min="7" max="7" width="13.125" style="1" bestFit="1" customWidth="1"/>
    <col min="8" max="8" width="23.5" style="1" bestFit="1" customWidth="1"/>
    <col min="9" max="9" width="18" style="1" bestFit="1" customWidth="1"/>
    <col min="10" max="10" width="28.375" style="1" bestFit="1" customWidth="1"/>
    <col min="11" max="16384" width="9" style="1"/>
  </cols>
  <sheetData>
    <row r="2" spans="2:10" ht="16.5" x14ac:dyDescent="0.3">
      <c r="B2" s="2"/>
      <c r="C2" s="47" t="s">
        <v>2</v>
      </c>
      <c r="D2" s="2"/>
      <c r="E2" s="2"/>
      <c r="F2" s="2"/>
      <c r="G2" s="2"/>
      <c r="H2" s="2"/>
      <c r="I2"/>
      <c r="J2"/>
    </row>
    <row r="3" spans="2:10" ht="16.5" x14ac:dyDescent="0.3">
      <c r="B3" s="2"/>
      <c r="C3" s="48" t="s">
        <v>28</v>
      </c>
      <c r="D3" s="3"/>
      <c r="E3" s="48" t="s">
        <v>30</v>
      </c>
      <c r="F3" s="3"/>
      <c r="G3" s="48" t="s">
        <v>33</v>
      </c>
      <c r="H3" s="3"/>
      <c r="I3"/>
      <c r="J3"/>
    </row>
    <row r="4" spans="2:10" ht="16.5" x14ac:dyDescent="0.3">
      <c r="B4" s="47" t="s">
        <v>6</v>
      </c>
      <c r="C4" s="4" t="s">
        <v>54</v>
      </c>
      <c r="D4" s="4" t="s">
        <v>55</v>
      </c>
      <c r="E4" s="4" t="s">
        <v>54</v>
      </c>
      <c r="F4" s="4" t="s">
        <v>55</v>
      </c>
      <c r="G4" s="4" t="s">
        <v>54</v>
      </c>
      <c r="H4" s="4" t="s">
        <v>55</v>
      </c>
      <c r="I4"/>
      <c r="J4"/>
    </row>
    <row r="5" spans="2:10" ht="16.5" x14ac:dyDescent="0.3">
      <c r="B5" s="46" t="s">
        <v>56</v>
      </c>
      <c r="C5" s="49">
        <v>1</v>
      </c>
      <c r="D5" s="49">
        <v>1600</v>
      </c>
      <c r="E5" s="49">
        <v>1</v>
      </c>
      <c r="F5" s="49">
        <v>163</v>
      </c>
      <c r="G5" s="49">
        <v>1</v>
      </c>
      <c r="H5" s="49">
        <v>2120</v>
      </c>
      <c r="I5"/>
      <c r="J5"/>
    </row>
    <row r="6" spans="2:10" ht="16.5" x14ac:dyDescent="0.3">
      <c r="B6" s="46" t="s">
        <v>57</v>
      </c>
      <c r="C6" s="49">
        <v>2</v>
      </c>
      <c r="D6" s="49">
        <v>251.5</v>
      </c>
      <c r="E6" s="50" t="s">
        <v>59</v>
      </c>
      <c r="F6" s="50" t="s">
        <v>59</v>
      </c>
      <c r="G6" s="49">
        <v>1</v>
      </c>
      <c r="H6" s="49">
        <v>179</v>
      </c>
      <c r="I6"/>
      <c r="J6"/>
    </row>
    <row r="7" spans="2:10" ht="16.5" x14ac:dyDescent="0.3">
      <c r="B7" s="46" t="s">
        <v>58</v>
      </c>
      <c r="C7" s="50" t="s">
        <v>59</v>
      </c>
      <c r="D7" s="50" t="s">
        <v>59</v>
      </c>
      <c r="E7" s="49">
        <v>2</v>
      </c>
      <c r="F7" s="49">
        <v>935.5</v>
      </c>
      <c r="G7" s="50" t="s">
        <v>59</v>
      </c>
      <c r="H7" s="50" t="s">
        <v>59</v>
      </c>
      <c r="I7"/>
      <c r="J7"/>
    </row>
    <row r="8" spans="2:10" ht="16.5" x14ac:dyDescent="0.3">
      <c r="B8" s="46" t="s">
        <v>53</v>
      </c>
      <c r="C8" s="49">
        <v>3</v>
      </c>
      <c r="D8" s="49">
        <v>701</v>
      </c>
      <c r="E8" s="49">
        <v>3</v>
      </c>
      <c r="F8" s="49">
        <v>678</v>
      </c>
      <c r="G8" s="49">
        <v>2</v>
      </c>
      <c r="H8" s="49">
        <v>1149.5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2023-05-09T06:02:35Z</dcterms:created>
  <dcterms:modified xsi:type="dcterms:W3CDTF">2023-05-09T06:50:32Z</dcterms:modified>
</cp:coreProperties>
</file>