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9" r:id="rId1"/>
    <sheet name="제2작업" sheetId="14" r:id="rId2"/>
    <sheet name="제3작업" sheetId="15" r:id="rId3"/>
    <sheet name="제4작업" sheetId="16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분류">제1작업!$D$5:$D$12</definedName>
    <definedName name="항목">#REF!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9" l="1"/>
  <c r="J13" i="9"/>
  <c r="E13" i="9"/>
  <c r="J14" i="9"/>
  <c r="J6" i="9"/>
  <c r="J7" i="9"/>
  <c r="J8" i="9"/>
  <c r="J9" i="9"/>
  <c r="J10" i="9"/>
  <c r="J11" i="9"/>
  <c r="J12" i="9"/>
  <c r="J5" i="9"/>
  <c r="I6" i="9"/>
  <c r="I7" i="9"/>
  <c r="I8" i="9"/>
  <c r="I9" i="9"/>
  <c r="I10" i="9"/>
  <c r="I11" i="9"/>
  <c r="I12" i="9"/>
  <c r="I5" i="9"/>
</calcChain>
</file>

<file path=xl/sharedStrings.xml><?xml version="1.0" encoding="utf-8"?>
<sst xmlns="http://schemas.openxmlformats.org/spreadsheetml/2006/main" count="109" uniqueCount="42">
  <si>
    <t>코드</t>
    <phoneticPr fontId="2" type="noConversion"/>
  </si>
  <si>
    <t>총합계</t>
  </si>
  <si>
    <t>**</t>
  </si>
  <si>
    <t>감바스피칸테</t>
  </si>
  <si>
    <t>춘천식닭갈비</t>
  </si>
  <si>
    <t>관서식스키야키</t>
  </si>
  <si>
    <t>제품명</t>
  </si>
  <si>
    <t>분류</t>
  </si>
  <si>
    <t>글루텐프리</t>
  </si>
  <si>
    <t>저탄수화물</t>
  </si>
  <si>
    <t>채식</t>
  </si>
  <si>
    <t>출시일</t>
  </si>
  <si>
    <t>시래기된장밥</t>
  </si>
  <si>
    <t>공심채볶음</t>
  </si>
  <si>
    <t>산채나물비빔</t>
  </si>
  <si>
    <t>비건버섯라자냐</t>
  </si>
  <si>
    <t>구운폴렌타</t>
  </si>
  <si>
    <t>판매수량</t>
  </si>
  <si>
    <t>K2234</t>
  </si>
  <si>
    <t>K1456</t>
  </si>
  <si>
    <t>J1028</t>
  </si>
  <si>
    <t>E1237</t>
  </si>
  <si>
    <t>E2891</t>
  </si>
  <si>
    <t>C2912</t>
  </si>
  <si>
    <t>E3019</t>
  </si>
  <si>
    <t>K3237</t>
  </si>
  <si>
    <t>채식 제품 수</t>
    <phoneticPr fontId="2" type="noConversion"/>
  </si>
  <si>
    <t>최대 판매수량</t>
    <phoneticPr fontId="2" type="noConversion"/>
  </si>
  <si>
    <t>제조공장</t>
    <phoneticPr fontId="2" type="noConversion"/>
  </si>
  <si>
    <t>개수 : 제품명</t>
  </si>
  <si>
    <t>순위</t>
    <phoneticPr fontId="2" type="noConversion"/>
  </si>
  <si>
    <t>가격
(단위:원)</t>
    <phoneticPr fontId="2" type="noConversion"/>
  </si>
  <si>
    <t>판매수량</t>
    <phoneticPr fontId="2" type="noConversion"/>
  </si>
  <si>
    <t>가격(단위:원)</t>
  </si>
  <si>
    <t>1-10000</t>
  </si>
  <si>
    <t>10001-20000</t>
  </si>
  <si>
    <t>20001-30000</t>
  </si>
  <si>
    <t>전월대비
성장률(%)</t>
    <phoneticPr fontId="2" type="noConversion"/>
  </si>
  <si>
    <t>평균 : 전월대비 성장률(%)</t>
  </si>
  <si>
    <t>저탄수화물 전월대비 성장률(%) 평균</t>
    <phoneticPr fontId="2" type="noConversion"/>
  </si>
  <si>
    <t>k*</t>
    <phoneticPr fontId="2" type="noConversion"/>
  </si>
  <si>
    <t>&gt;=10000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</si>
</sst>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.0%"/>
    <numFmt numFmtId="178" formatCode="#,##0&quot;박스&quot;"/>
    <numFmt numFmtId="179" formatCode="_-* #,##0.0_-;\-* #,##0.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1" fontId="3" fillId="0" borderId="20" xfId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176" fontId="3" fillId="0" borderId="18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41" fontId="3" fillId="0" borderId="11" xfId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177" fontId="3" fillId="0" borderId="0" xfId="0" applyNumberFormat="1" applyFont="1">
      <alignment vertical="center"/>
    </xf>
    <xf numFmtId="41" fontId="0" fillId="0" borderId="0" xfId="0" applyNumberFormat="1" applyAlignment="1">
      <alignment horizontal="left" vertical="center"/>
    </xf>
    <xf numFmtId="41" fontId="0" fillId="0" borderId="0" xfId="0" applyNumberFormat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3" fillId="0" borderId="10" xfId="0" applyNumberFormat="1" applyFont="1" applyBorder="1" applyAlignment="1">
      <alignment horizontal="right" vertical="center"/>
    </xf>
    <xf numFmtId="179" fontId="3" fillId="0" borderId="3" xfId="1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3" fillId="0" borderId="10" xfId="1" applyNumberFormat="1" applyFont="1" applyBorder="1" applyAlignment="1">
      <alignment horizontal="right" vertical="center"/>
    </xf>
    <xf numFmtId="41" fontId="3" fillId="0" borderId="4" xfId="1" applyFont="1" applyBorder="1" applyAlignment="1">
      <alignment vertical="center"/>
    </xf>
    <xf numFmtId="41" fontId="3" fillId="0" borderId="6" xfId="1" applyFont="1" applyBorder="1" applyAlignment="1">
      <alignment vertical="center"/>
    </xf>
    <xf numFmtId="41" fontId="3" fillId="0" borderId="11" xfId="1" applyFont="1" applyBorder="1" applyAlignment="1">
      <alignment vertical="center"/>
    </xf>
    <xf numFmtId="41" fontId="3" fillId="0" borderId="10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3" fillId="0" borderId="3" xfId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/>
    </xf>
    <xf numFmtId="179" fontId="3" fillId="0" borderId="27" xfId="1" applyNumberFormat="1" applyFont="1" applyFill="1" applyBorder="1" applyAlignment="1">
      <alignment horizontal="right" vertical="center"/>
    </xf>
    <xf numFmtId="179" fontId="3" fillId="0" borderId="28" xfId="1" applyNumberFormat="1" applyFont="1" applyFill="1" applyBorder="1" applyAlignment="1">
      <alignment horizontal="right" vertical="center"/>
    </xf>
    <xf numFmtId="41" fontId="3" fillId="0" borderId="24" xfId="1" applyFont="1" applyFill="1" applyBorder="1" applyAlignment="1">
      <alignment horizontal="right" vertical="center"/>
    </xf>
    <xf numFmtId="179" fontId="3" fillId="0" borderId="33" xfId="1" applyNumberFormat="1" applyFont="1" applyFill="1" applyBorder="1" applyAlignment="1">
      <alignment horizontal="right"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7">
    <dxf>
      <font>
        <b/>
        <i val="0"/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9" formatCode="_-* #,##0.0_-;\-* #,##0.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채식 및 저탄수화물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877877175399751"/>
          <c:y val="9.8456135839394845E-2"/>
          <c:w val="0.87757469515847875"/>
          <c:h val="0.77443160882526596"/>
        </c:manualLayout>
      </c:layout>
      <c:barChart>
        <c:barDir val="col"/>
        <c:grouping val="clustered"/>
        <c:varyColors val="0"/>
        <c:ser>
          <c:idx val="1"/>
          <c:order val="1"/>
          <c:tx>
            <c:v>가격(단위:원)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시래기된장밥</c:v>
                </c:pt>
                <c:pt idx="1">
                  <c:v>감바스피칸테</c:v>
                </c:pt>
                <c:pt idx="2">
                  <c:v>공심채볶음</c:v>
                </c:pt>
                <c:pt idx="3">
                  <c:v>관서식스키야키</c:v>
                </c:pt>
                <c:pt idx="4">
                  <c:v>춘천식닭갈비</c:v>
                </c:pt>
                <c:pt idx="5">
                  <c:v>산채나물비빔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_(* #,##0_);_(* \(#,##0\);_(* "-"_);_(@_)</c:formatCode>
                <c:ptCount val="6"/>
                <c:pt idx="0">
                  <c:v>12400</c:v>
                </c:pt>
                <c:pt idx="1">
                  <c:v>19000</c:v>
                </c:pt>
                <c:pt idx="2">
                  <c:v>6900</c:v>
                </c:pt>
                <c:pt idx="3">
                  <c:v>25000</c:v>
                </c:pt>
                <c:pt idx="4">
                  <c:v>13000</c:v>
                </c:pt>
                <c:pt idx="5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D-4D5D-858A-E7D11F02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3029503"/>
        <c:axId val="1193027007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판매수량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0D-4D5D-858A-E7D11F02D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시래기된장밥</c:v>
                </c:pt>
                <c:pt idx="1">
                  <c:v>감바스피칸테</c:v>
                </c:pt>
                <c:pt idx="2">
                  <c:v>공심채볶음</c:v>
                </c:pt>
                <c:pt idx="3">
                  <c:v>관서식스키야키</c:v>
                </c:pt>
                <c:pt idx="4">
                  <c:v>춘천식닭갈비</c:v>
                </c:pt>
                <c:pt idx="5">
                  <c:v>산채나물비빔</c:v>
                </c:pt>
              </c:strCache>
            </c:strRef>
          </c:cat>
          <c:val>
            <c:numRef>
              <c:f>(제1작업!$E$5,제1작업!$E$7:$E$9,제1작업!$E$11:$E$12)</c:f>
              <c:numCache>
                <c:formatCode>#,##0"박스"</c:formatCode>
                <c:ptCount val="6"/>
                <c:pt idx="0">
                  <c:v>90680</c:v>
                </c:pt>
                <c:pt idx="1">
                  <c:v>78000</c:v>
                </c:pt>
                <c:pt idx="2">
                  <c:v>6749</c:v>
                </c:pt>
                <c:pt idx="3">
                  <c:v>5086</c:v>
                </c:pt>
                <c:pt idx="4">
                  <c:v>94650</c:v>
                </c:pt>
                <c:pt idx="5">
                  <c:v>5010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D-4D5D-858A-E7D11F02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27455"/>
        <c:axId val="1195824543"/>
      </c:lineChart>
      <c:catAx>
        <c:axId val="11930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93027007"/>
        <c:crosses val="autoZero"/>
        <c:auto val="1"/>
        <c:lblAlgn val="ctr"/>
        <c:lblOffset val="100"/>
        <c:noMultiLvlLbl val="0"/>
      </c:catAx>
      <c:valAx>
        <c:axId val="11930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93029503"/>
        <c:crosses val="autoZero"/>
        <c:crossBetween val="between"/>
      </c:valAx>
      <c:valAx>
        <c:axId val="1195824543"/>
        <c:scaling>
          <c:orientation val="minMax"/>
        </c:scaling>
        <c:delete val="0"/>
        <c:axPos val="r"/>
        <c:numFmt formatCode="#,##0&quot;박스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95827455"/>
        <c:crosses val="max"/>
        <c:crossBetween val="between"/>
        <c:majorUnit val="20000"/>
      </c:valAx>
      <c:catAx>
        <c:axId val="119582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582454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123825</xdr:rowOff>
    </xdr:from>
    <xdr:to>
      <xdr:col>6</xdr:col>
      <xdr:colOff>361950</xdr:colOff>
      <xdr:row>2</xdr:row>
      <xdr:rowOff>171450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21135D93-5C71-42C4-8467-4C9047E3C487}"/>
            </a:ext>
          </a:extLst>
        </xdr:cNvPr>
        <xdr:cNvSpPr/>
      </xdr:nvSpPr>
      <xdr:spPr>
        <a:xfrm>
          <a:off x="168275" y="123825"/>
          <a:ext cx="5070475" cy="619125"/>
        </a:xfrm>
        <a:prstGeom prst="flowChartDisplay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밀키트 베스트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판매 현황</a:t>
          </a:r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7</xdr:col>
      <xdr:colOff>0</xdr:colOff>
      <xdr:row>0</xdr:row>
      <xdr:rowOff>88900</xdr:rowOff>
    </xdr:from>
    <xdr:to>
      <xdr:col>10</xdr:col>
      <xdr:colOff>0</xdr:colOff>
      <xdr:row>2</xdr:row>
      <xdr:rowOff>228600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3219687-9E17-40A5-B302-84B2640CE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88900"/>
          <a:ext cx="2514600" cy="7112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0.32802</cdr:x>
      <cdr:y>0.14763</cdr:y>
    </cdr:from>
    <cdr:to>
      <cdr:x>0.46896</cdr:x>
      <cdr:y>0.21566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052684" y="897849"/>
          <a:ext cx="1311640" cy="413791"/>
        </a:xfrm>
        <a:prstGeom xmlns:a="http://schemas.openxmlformats.org/drawingml/2006/main" prst="wedgeRoundRectCallout">
          <a:avLst>
            <a:gd name="adj1" fmla="val -33928"/>
            <a:gd name="adj2" fmla="val 85142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ko-KR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2</a:t>
          </a:r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주년 할인행사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7.343900810185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제품명" numFmtId="0">
      <sharedItems/>
    </cacheField>
    <cacheField name="분류" numFmtId="14">
      <sharedItems count="3">
        <s v="채식"/>
        <s v="글루텐프리"/>
        <s v="저탄수화물"/>
      </sharedItems>
    </cacheField>
    <cacheField name="판매수량" numFmtId="178">
      <sharedItems containsSemiMixedTypes="0" containsString="0" containsNumber="1" containsInteger="1" minValue="5009" maxValue="94650"/>
    </cacheField>
    <cacheField name="출시일" numFmtId="14">
      <sharedItems containsSemiMixedTypes="0" containsNonDate="0" containsDate="1" containsString="0" minDate="2020-07-08T00:00:00" maxDate="2021-11-01T00:00:00"/>
    </cacheField>
    <cacheField name="가격_x000a_(단위:원)" numFmtId="41">
      <sharedItems containsSemiMixedTypes="0" containsString="0" containsNumber="1" containsInteger="1" minValue="6900" maxValue="25000" count="8">
        <n v="12400"/>
        <n v="12000"/>
        <n v="19000"/>
        <n v="6900"/>
        <n v="25000"/>
        <n v="15000"/>
        <n v="13000"/>
        <n v="8600"/>
      </sharedItems>
      <fieldGroup base="5">
        <rangePr autoStart="0" autoEnd="0" startNum="1" endNum="300000" groupInterval="10000"/>
        <groupItems count="32">
          <s v="&lt;1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100001-110000"/>
          <s v="110001-120000"/>
          <s v="120001-130000"/>
          <s v="130001-140000"/>
          <s v="140001-150000"/>
          <s v="150001-160000"/>
          <s v="160001-170000"/>
          <s v="170001-180000"/>
          <s v="180001-190000"/>
          <s v="190001-200000"/>
          <s v="200001-210000"/>
          <s v="210001-220000"/>
          <s v="220001-230000"/>
          <s v="230001-240000"/>
          <s v="240001-250000"/>
          <s v="250001-260000"/>
          <s v="260001-270000"/>
          <s v="270001-280000"/>
          <s v="280001-290000"/>
          <s v="290001-300000"/>
          <s v="&gt;300001"/>
        </groupItems>
      </fieldGroup>
    </cacheField>
    <cacheField name="전월대비_x000a_성장률(%)" numFmtId="179">
      <sharedItems containsSemiMixedTypes="0" containsString="0" containsNumber="1" minValue="10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3237"/>
    <s v="시래기된장밥"/>
    <x v="0"/>
    <n v="90680"/>
    <d v="2020-10-25T00:00:00"/>
    <x v="0"/>
    <n v="15.7"/>
  </r>
  <r>
    <s v="E2891"/>
    <s v="구운폴렌타"/>
    <x v="1"/>
    <n v="7366"/>
    <d v="2021-10-31T00:00:00"/>
    <x v="1"/>
    <n v="152"/>
  </r>
  <r>
    <s v="E1237"/>
    <s v="감바스피칸테"/>
    <x v="2"/>
    <n v="78000"/>
    <d v="2020-12-01T00:00:00"/>
    <x v="2"/>
    <n v="55"/>
  </r>
  <r>
    <s v="C2912"/>
    <s v="공심채볶음"/>
    <x v="0"/>
    <n v="6749"/>
    <d v="2021-07-08T00:00:00"/>
    <x v="3"/>
    <n v="25"/>
  </r>
  <r>
    <s v="J1028"/>
    <s v="관서식스키야키"/>
    <x v="2"/>
    <n v="5086"/>
    <d v="2021-05-10T00:00:00"/>
    <x v="4"/>
    <n v="25"/>
  </r>
  <r>
    <s v="E3019"/>
    <s v="비건버섯라자냐"/>
    <x v="1"/>
    <n v="5009"/>
    <d v="2021-10-05T00:00:00"/>
    <x v="5"/>
    <n v="102.5"/>
  </r>
  <r>
    <s v="K1456"/>
    <s v="춘천식닭갈비"/>
    <x v="2"/>
    <n v="94650"/>
    <d v="2020-07-08T00:00:00"/>
    <x v="6"/>
    <n v="10"/>
  </r>
  <r>
    <s v="K2234"/>
    <s v="산채나물비빔"/>
    <x v="0"/>
    <n v="5010"/>
    <d v="2021-01-05T00:00:00"/>
    <x v="7"/>
    <n v="3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가격(단위:원)" colHeaderCaption="분류">
  <location ref="B2:H8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2"/>
        <item x="1"/>
        <item t="default"/>
      </items>
    </pivotField>
    <pivotField numFmtId="178" showAll="0"/>
    <pivotField numFmtId="14" showAll="0"/>
    <pivotField axis="axisRow" numFmtId="4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numFmtId="179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평균 : 전월대비 성장률(%)" fld="6" subtotal="average" baseField="5" baseItem="0"/>
  </dataFields>
  <formats count="9">
    <format dxfId="9">
      <pivotArea outline="0" collapsedLevelsAreSubtotals="1" fieldPosition="0"/>
    </format>
    <format dxfId="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>
            <x v="3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tableBorderDxfId="14">
  <autoFilter ref="B18:E22"/>
  <tableColumns count="4">
    <tableColumn id="1" name="코드" dataDxfId="13"/>
    <tableColumn id="2" name="제품명" dataDxfId="12"/>
    <tableColumn id="3" name="가격_x000a_(단위:원)" dataDxfId="11" dataCellStyle="쉼표 [0]"/>
    <tableColumn id="4" name="전월대비_x000a_성장률(%)" dataDxfId="1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Normal="100" workbookViewId="0">
      <selection activeCell="E14" sqref="E14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6.25" style="1" bestFit="1" customWidth="1"/>
    <col min="4" max="4" width="12.75" style="1" customWidth="1"/>
    <col min="5" max="5" width="12.875" style="1" customWidth="1"/>
    <col min="6" max="6" width="15" style="1" bestFit="1" customWidth="1"/>
    <col min="7" max="7" width="11.75" style="1" customWidth="1"/>
    <col min="8" max="8" width="11.375" style="1" customWidth="1"/>
    <col min="9" max="9" width="10.875" style="1" customWidth="1"/>
    <col min="10" max="10" width="10.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6" t="s">
        <v>0</v>
      </c>
      <c r="C4" s="7" t="s">
        <v>6</v>
      </c>
      <c r="D4" s="7" t="s">
        <v>7</v>
      </c>
      <c r="E4" s="7" t="s">
        <v>17</v>
      </c>
      <c r="F4" s="8" t="s">
        <v>11</v>
      </c>
      <c r="G4" s="8" t="s">
        <v>31</v>
      </c>
      <c r="H4" s="8" t="s">
        <v>37</v>
      </c>
      <c r="I4" s="7" t="s">
        <v>28</v>
      </c>
      <c r="J4" s="36" t="s">
        <v>30</v>
      </c>
    </row>
    <row r="5" spans="2:10" ht="18.95" customHeight="1" x14ac:dyDescent="0.3">
      <c r="B5" s="9" t="s">
        <v>25</v>
      </c>
      <c r="C5" s="10" t="s">
        <v>12</v>
      </c>
      <c r="D5" s="18" t="s">
        <v>10</v>
      </c>
      <c r="E5" s="43">
        <v>90680</v>
      </c>
      <c r="F5" s="33">
        <v>44129</v>
      </c>
      <c r="G5" s="40">
        <v>12400</v>
      </c>
      <c r="H5" s="46">
        <v>15.7</v>
      </c>
      <c r="I5" s="13" t="str">
        <f>CHOOSE(MID(B5,2,1),"평택","정읍","진천")</f>
        <v>진천</v>
      </c>
      <c r="J5" s="49">
        <f>_xlfn.RANK.EQ(H5,$H$5:$H$12,0)</f>
        <v>7</v>
      </c>
    </row>
    <row r="6" spans="2:10" ht="18.95" customHeight="1" x14ac:dyDescent="0.3">
      <c r="B6" s="2" t="s">
        <v>22</v>
      </c>
      <c r="C6" s="17" t="s">
        <v>16</v>
      </c>
      <c r="D6" s="19" t="s">
        <v>8</v>
      </c>
      <c r="E6" s="44">
        <v>7366</v>
      </c>
      <c r="F6" s="34">
        <v>44500</v>
      </c>
      <c r="G6" s="41">
        <v>12000</v>
      </c>
      <c r="H6" s="47">
        <v>152</v>
      </c>
      <c r="I6" s="14" t="str">
        <f t="shared" ref="I6:I12" si="0">CHOOSE(MID(B6,2,1),"평택","정읍","진천")</f>
        <v>정읍</v>
      </c>
      <c r="J6" s="50">
        <f t="shared" ref="J6:J12" si="1">_xlfn.RANK.EQ(H6,$H$5:$H$12,0)</f>
        <v>1</v>
      </c>
    </row>
    <row r="7" spans="2:10" ht="18.95" customHeight="1" x14ac:dyDescent="0.3">
      <c r="B7" s="2" t="s">
        <v>21</v>
      </c>
      <c r="C7" s="17" t="s">
        <v>3</v>
      </c>
      <c r="D7" s="19" t="s">
        <v>9</v>
      </c>
      <c r="E7" s="44">
        <v>78000</v>
      </c>
      <c r="F7" s="34">
        <v>44166</v>
      </c>
      <c r="G7" s="41">
        <v>19000</v>
      </c>
      <c r="H7" s="47">
        <v>55</v>
      </c>
      <c r="I7" s="14" t="str">
        <f t="shared" si="0"/>
        <v>평택</v>
      </c>
      <c r="J7" s="50">
        <f t="shared" si="1"/>
        <v>3</v>
      </c>
    </row>
    <row r="8" spans="2:10" ht="18.95" customHeight="1" x14ac:dyDescent="0.3">
      <c r="B8" s="2" t="s">
        <v>23</v>
      </c>
      <c r="C8" s="17" t="s">
        <v>13</v>
      </c>
      <c r="D8" s="19" t="s">
        <v>10</v>
      </c>
      <c r="E8" s="44">
        <v>6749</v>
      </c>
      <c r="F8" s="34">
        <v>44385</v>
      </c>
      <c r="G8" s="41">
        <v>6900</v>
      </c>
      <c r="H8" s="47">
        <v>25</v>
      </c>
      <c r="I8" s="14" t="str">
        <f t="shared" si="0"/>
        <v>정읍</v>
      </c>
      <c r="J8" s="50">
        <f t="shared" si="1"/>
        <v>5</v>
      </c>
    </row>
    <row r="9" spans="2:10" ht="18.95" customHeight="1" x14ac:dyDescent="0.3">
      <c r="B9" s="2" t="s">
        <v>20</v>
      </c>
      <c r="C9" s="17" t="s">
        <v>5</v>
      </c>
      <c r="D9" s="19" t="s">
        <v>9</v>
      </c>
      <c r="E9" s="44">
        <v>5086</v>
      </c>
      <c r="F9" s="34">
        <v>44326</v>
      </c>
      <c r="G9" s="41">
        <v>25000</v>
      </c>
      <c r="H9" s="47">
        <v>25</v>
      </c>
      <c r="I9" s="14" t="str">
        <f t="shared" si="0"/>
        <v>평택</v>
      </c>
      <c r="J9" s="50">
        <f t="shared" si="1"/>
        <v>5</v>
      </c>
    </row>
    <row r="10" spans="2:10" ht="18.95" customHeight="1" x14ac:dyDescent="0.3">
      <c r="B10" s="2" t="s">
        <v>24</v>
      </c>
      <c r="C10" s="17" t="s">
        <v>15</v>
      </c>
      <c r="D10" s="19" t="s">
        <v>8</v>
      </c>
      <c r="E10" s="44">
        <v>5009</v>
      </c>
      <c r="F10" s="34">
        <v>44474</v>
      </c>
      <c r="G10" s="41">
        <v>15000</v>
      </c>
      <c r="H10" s="47">
        <v>102.5</v>
      </c>
      <c r="I10" s="14" t="str">
        <f t="shared" si="0"/>
        <v>진천</v>
      </c>
      <c r="J10" s="50">
        <f t="shared" si="1"/>
        <v>2</v>
      </c>
    </row>
    <row r="11" spans="2:10" ht="18.95" customHeight="1" x14ac:dyDescent="0.3">
      <c r="B11" s="2" t="s">
        <v>19</v>
      </c>
      <c r="C11" s="17" t="s">
        <v>4</v>
      </c>
      <c r="D11" s="19" t="s">
        <v>9</v>
      </c>
      <c r="E11" s="44">
        <v>94650</v>
      </c>
      <c r="F11" s="34">
        <v>44020</v>
      </c>
      <c r="G11" s="41">
        <v>13000</v>
      </c>
      <c r="H11" s="47">
        <v>10</v>
      </c>
      <c r="I11" s="14" t="str">
        <f t="shared" si="0"/>
        <v>평택</v>
      </c>
      <c r="J11" s="50">
        <f t="shared" si="1"/>
        <v>8</v>
      </c>
    </row>
    <row r="12" spans="2:10" ht="18.95" customHeight="1" thickBot="1" x14ac:dyDescent="0.35">
      <c r="B12" s="11" t="s">
        <v>18</v>
      </c>
      <c r="C12" s="4" t="s">
        <v>14</v>
      </c>
      <c r="D12" s="20" t="s">
        <v>10</v>
      </c>
      <c r="E12" s="45">
        <v>5010</v>
      </c>
      <c r="F12" s="35">
        <v>44201</v>
      </c>
      <c r="G12" s="42">
        <v>8600</v>
      </c>
      <c r="H12" s="48">
        <v>30.5</v>
      </c>
      <c r="I12" s="15" t="str">
        <f t="shared" si="0"/>
        <v>정읍</v>
      </c>
      <c r="J12" s="51">
        <f t="shared" si="1"/>
        <v>4</v>
      </c>
    </row>
    <row r="13" spans="2:10" ht="18.95" customHeight="1" x14ac:dyDescent="0.3">
      <c r="B13" s="55" t="s">
        <v>26</v>
      </c>
      <c r="C13" s="56"/>
      <c r="D13" s="57"/>
      <c r="E13" s="16" t="str">
        <f>DCOUNTA(B4:H12,3,D4:D5)&amp;"개"</f>
        <v>3개</v>
      </c>
      <c r="F13" s="58"/>
      <c r="G13" s="60" t="s">
        <v>27</v>
      </c>
      <c r="H13" s="56"/>
      <c r="I13" s="57"/>
      <c r="J13" s="12">
        <f>MAX(E5:E12)</f>
        <v>94650</v>
      </c>
    </row>
    <row r="14" spans="2:10" ht="18.95" customHeight="1" thickBot="1" x14ac:dyDescent="0.35">
      <c r="B14" s="61" t="s">
        <v>39</v>
      </c>
      <c r="C14" s="62"/>
      <c r="D14" s="63"/>
      <c r="E14" s="52">
        <f>SUMIF(분류,D7,H5:H12)/COUNTIF(분류,D5)</f>
        <v>30</v>
      </c>
      <c r="F14" s="59"/>
      <c r="G14" s="3" t="s">
        <v>0</v>
      </c>
      <c r="H14" s="4" t="s">
        <v>25</v>
      </c>
      <c r="I14" s="5" t="s">
        <v>32</v>
      </c>
      <c r="J14" s="21">
        <f>VLOOKUP(H14,B5:H12,4,0)</f>
        <v>90680</v>
      </c>
    </row>
    <row r="16" spans="2:10" x14ac:dyDescent="0.3">
      <c r="E16" s="37"/>
    </row>
    <row r="21" ht="18.95" customHeight="1" x14ac:dyDescent="0.3"/>
    <row r="22" ht="14.25" customHeight="1" x14ac:dyDescent="0.3"/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0" priority="1">
      <formula>$E5&gt;=90000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F30" sqref="F30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2.125" style="1" customWidth="1"/>
    <col min="5" max="5" width="12.375" style="1" bestFit="1" customWidth="1"/>
    <col min="6" max="6" width="13.25" style="1" bestFit="1" customWidth="1"/>
    <col min="7" max="7" width="10.375" style="1" bestFit="1" customWidth="1"/>
    <col min="8" max="8" width="9.125" style="1" bestFit="1" customWidth="1"/>
    <col min="9" max="16384" width="9" style="1"/>
  </cols>
  <sheetData>
    <row r="1" spans="2:8" ht="14.25" thickBot="1" x14ac:dyDescent="0.35"/>
    <row r="2" spans="2:8" ht="41.25" thickBot="1" x14ac:dyDescent="0.35">
      <c r="B2" s="6" t="s">
        <v>0</v>
      </c>
      <c r="C2" s="7" t="s">
        <v>6</v>
      </c>
      <c r="D2" s="7" t="s">
        <v>7</v>
      </c>
      <c r="E2" s="7" t="s">
        <v>17</v>
      </c>
      <c r="F2" s="8" t="s">
        <v>11</v>
      </c>
      <c r="G2" s="8" t="s">
        <v>31</v>
      </c>
      <c r="H2" s="8" t="s">
        <v>37</v>
      </c>
    </row>
    <row r="3" spans="2:8" x14ac:dyDescent="0.3">
      <c r="B3" s="9" t="s">
        <v>25</v>
      </c>
      <c r="C3" s="10" t="s">
        <v>12</v>
      </c>
      <c r="D3" s="18" t="s">
        <v>10</v>
      </c>
      <c r="E3" s="43">
        <v>90680</v>
      </c>
      <c r="F3" s="33">
        <v>44129</v>
      </c>
      <c r="G3" s="40">
        <v>12400</v>
      </c>
      <c r="H3" s="46">
        <v>15.7</v>
      </c>
    </row>
    <row r="4" spans="2:8" x14ac:dyDescent="0.3">
      <c r="B4" s="2" t="s">
        <v>22</v>
      </c>
      <c r="C4" s="17" t="s">
        <v>16</v>
      </c>
      <c r="D4" s="19" t="s">
        <v>8</v>
      </c>
      <c r="E4" s="44">
        <v>7366</v>
      </c>
      <c r="F4" s="34">
        <v>44500</v>
      </c>
      <c r="G4" s="41">
        <v>12000</v>
      </c>
      <c r="H4" s="47">
        <v>152</v>
      </c>
    </row>
    <row r="5" spans="2:8" x14ac:dyDescent="0.3">
      <c r="B5" s="2" t="s">
        <v>21</v>
      </c>
      <c r="C5" s="17" t="s">
        <v>3</v>
      </c>
      <c r="D5" s="19" t="s">
        <v>9</v>
      </c>
      <c r="E5" s="44">
        <v>78000</v>
      </c>
      <c r="F5" s="34">
        <v>44166</v>
      </c>
      <c r="G5" s="41">
        <v>19000</v>
      </c>
      <c r="H5" s="47">
        <v>55</v>
      </c>
    </row>
    <row r="6" spans="2:8" x14ac:dyDescent="0.3">
      <c r="B6" s="2" t="s">
        <v>23</v>
      </c>
      <c r="C6" s="17" t="s">
        <v>13</v>
      </c>
      <c r="D6" s="19" t="s">
        <v>10</v>
      </c>
      <c r="E6" s="44">
        <v>6749</v>
      </c>
      <c r="F6" s="34">
        <v>44385</v>
      </c>
      <c r="G6" s="41">
        <v>6900</v>
      </c>
      <c r="H6" s="47">
        <v>25</v>
      </c>
    </row>
    <row r="7" spans="2:8" x14ac:dyDescent="0.3">
      <c r="B7" s="2" t="s">
        <v>20</v>
      </c>
      <c r="C7" s="17" t="s">
        <v>5</v>
      </c>
      <c r="D7" s="19" t="s">
        <v>9</v>
      </c>
      <c r="E7" s="44">
        <v>5086</v>
      </c>
      <c r="F7" s="34">
        <v>44326</v>
      </c>
      <c r="G7" s="41">
        <v>25000</v>
      </c>
      <c r="H7" s="47">
        <v>25</v>
      </c>
    </row>
    <row r="8" spans="2:8" x14ac:dyDescent="0.3">
      <c r="B8" s="2" t="s">
        <v>24</v>
      </c>
      <c r="C8" s="17" t="s">
        <v>15</v>
      </c>
      <c r="D8" s="19" t="s">
        <v>8</v>
      </c>
      <c r="E8" s="44">
        <v>5009</v>
      </c>
      <c r="F8" s="34">
        <v>44474</v>
      </c>
      <c r="G8" s="41">
        <v>15000</v>
      </c>
      <c r="H8" s="47">
        <v>102.5</v>
      </c>
    </row>
    <row r="9" spans="2:8" x14ac:dyDescent="0.3">
      <c r="B9" s="2" t="s">
        <v>19</v>
      </c>
      <c r="C9" s="17" t="s">
        <v>4</v>
      </c>
      <c r="D9" s="19" t="s">
        <v>9</v>
      </c>
      <c r="E9" s="44">
        <v>94650</v>
      </c>
      <c r="F9" s="34">
        <v>44020</v>
      </c>
      <c r="G9" s="41">
        <v>13000</v>
      </c>
      <c r="H9" s="47">
        <v>10</v>
      </c>
    </row>
    <row r="10" spans="2:8" ht="14.25" thickBot="1" x14ac:dyDescent="0.35">
      <c r="B10" s="11" t="s">
        <v>18</v>
      </c>
      <c r="C10" s="4" t="s">
        <v>14</v>
      </c>
      <c r="D10" s="20" t="s">
        <v>10</v>
      </c>
      <c r="E10" s="45">
        <v>5010</v>
      </c>
      <c r="F10" s="35">
        <v>44201</v>
      </c>
      <c r="G10" s="42">
        <v>8600</v>
      </c>
      <c r="H10" s="48">
        <v>30.5</v>
      </c>
    </row>
    <row r="13" spans="2:8" ht="14.25" thickBot="1" x14ac:dyDescent="0.35"/>
    <row r="14" spans="2:8" x14ac:dyDescent="0.3">
      <c r="B14" s="6" t="s">
        <v>0</v>
      </c>
      <c r="C14" s="7" t="s">
        <v>17</v>
      </c>
    </row>
    <row r="15" spans="2:8" x14ac:dyDescent="0.3">
      <c r="B15" s="1" t="s">
        <v>40</v>
      </c>
    </row>
    <row r="16" spans="2:8" x14ac:dyDescent="0.3">
      <c r="C16" s="1" t="s">
        <v>41</v>
      </c>
    </row>
    <row r="18" spans="2:5" ht="27.75" thickBot="1" x14ac:dyDescent="0.35">
      <c r="B18" s="26" t="s">
        <v>0</v>
      </c>
      <c r="C18" s="27" t="s">
        <v>6</v>
      </c>
      <c r="D18" s="28" t="s">
        <v>31</v>
      </c>
      <c r="E18" s="29" t="s">
        <v>37</v>
      </c>
    </row>
    <row r="19" spans="2:5" x14ac:dyDescent="0.3">
      <c r="B19" s="24" t="s">
        <v>25</v>
      </c>
      <c r="C19" s="22" t="s">
        <v>12</v>
      </c>
      <c r="D19" s="66">
        <v>12400</v>
      </c>
      <c r="E19" s="68">
        <v>15.7</v>
      </c>
    </row>
    <row r="20" spans="2:5" x14ac:dyDescent="0.3">
      <c r="B20" s="25" t="s">
        <v>21</v>
      </c>
      <c r="C20" s="23" t="s">
        <v>3</v>
      </c>
      <c r="D20" s="67">
        <v>19000</v>
      </c>
      <c r="E20" s="69">
        <v>55</v>
      </c>
    </row>
    <row r="21" spans="2:5" x14ac:dyDescent="0.3">
      <c r="B21" s="25" t="s">
        <v>19</v>
      </c>
      <c r="C21" s="23" t="s">
        <v>4</v>
      </c>
      <c r="D21" s="67">
        <v>13000</v>
      </c>
      <c r="E21" s="69">
        <v>10</v>
      </c>
    </row>
    <row r="22" spans="2:5" x14ac:dyDescent="0.3">
      <c r="B22" s="30" t="s">
        <v>18</v>
      </c>
      <c r="C22" s="31" t="s">
        <v>14</v>
      </c>
      <c r="D22" s="70">
        <v>8600</v>
      </c>
      <c r="E22" s="71">
        <v>30.5</v>
      </c>
    </row>
  </sheetData>
  <phoneticPr fontId="2" type="noConversion"/>
  <conditionalFormatting sqref="B3:H10">
    <cfRule type="expression" dxfId="15" priority="1">
      <formula>$E3&gt;=90000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E13" sqref="E13"/>
    </sheetView>
  </sheetViews>
  <sheetFormatPr defaultRowHeight="13.5" x14ac:dyDescent="0.3"/>
  <cols>
    <col min="1" max="1" width="1.625" style="1" customWidth="1"/>
    <col min="2" max="2" width="17.125" style="1" customWidth="1"/>
    <col min="3" max="3" width="13.125" style="1" bestFit="1" customWidth="1"/>
    <col min="4" max="4" width="25.375" style="1" bestFit="1" customWidth="1"/>
    <col min="5" max="5" width="13.125" style="1" customWidth="1"/>
    <col min="6" max="6" width="25.375" style="1" customWidth="1"/>
    <col min="7" max="7" width="13.125" style="1" bestFit="1" customWidth="1"/>
    <col min="8" max="8" width="25.375" style="1" bestFit="1" customWidth="1"/>
    <col min="9" max="9" width="18" style="1" bestFit="1" customWidth="1"/>
    <col min="10" max="10" width="30.25" style="1" bestFit="1" customWidth="1"/>
    <col min="11" max="16384" width="9" style="1"/>
  </cols>
  <sheetData>
    <row r="2" spans="2:10" ht="16.5" x14ac:dyDescent="0.3">
      <c r="B2" s="54"/>
      <c r="C2" s="32" t="s">
        <v>7</v>
      </c>
      <c r="D2" s="54"/>
      <c r="E2" s="54"/>
      <c r="F2" s="54"/>
      <c r="G2" s="54"/>
      <c r="H2" s="54"/>
      <c r="I2"/>
      <c r="J2"/>
    </row>
    <row r="3" spans="2:10" ht="16.5" x14ac:dyDescent="0.3">
      <c r="B3" s="54"/>
      <c r="C3" s="64" t="s">
        <v>10</v>
      </c>
      <c r="D3" s="65"/>
      <c r="E3" s="64" t="s">
        <v>9</v>
      </c>
      <c r="F3" s="65"/>
      <c r="G3" s="64" t="s">
        <v>8</v>
      </c>
      <c r="H3" s="65"/>
      <c r="I3"/>
      <c r="J3"/>
    </row>
    <row r="4" spans="2:10" ht="16.5" x14ac:dyDescent="0.3">
      <c r="B4" s="32" t="s">
        <v>33</v>
      </c>
      <c r="C4" s="53" t="s">
        <v>29</v>
      </c>
      <c r="D4" s="53" t="s">
        <v>38</v>
      </c>
      <c r="E4" s="53" t="s">
        <v>29</v>
      </c>
      <c r="F4" s="53" t="s">
        <v>38</v>
      </c>
      <c r="G4" s="53" t="s">
        <v>29</v>
      </c>
      <c r="H4" s="53" t="s">
        <v>38</v>
      </c>
      <c r="I4"/>
      <c r="J4"/>
    </row>
    <row r="5" spans="2:10" ht="16.5" x14ac:dyDescent="0.3">
      <c r="B5" s="38" t="s">
        <v>34</v>
      </c>
      <c r="C5" s="72">
        <v>2</v>
      </c>
      <c r="D5" s="72">
        <v>27.75</v>
      </c>
      <c r="E5" s="39" t="s">
        <v>2</v>
      </c>
      <c r="F5" s="39" t="s">
        <v>2</v>
      </c>
      <c r="G5" s="39" t="s">
        <v>2</v>
      </c>
      <c r="H5" s="39" t="s">
        <v>2</v>
      </c>
      <c r="I5"/>
      <c r="J5"/>
    </row>
    <row r="6" spans="2:10" ht="16.5" x14ac:dyDescent="0.3">
      <c r="B6" s="38" t="s">
        <v>35</v>
      </c>
      <c r="C6" s="72">
        <v>1</v>
      </c>
      <c r="D6" s="72">
        <v>15.7</v>
      </c>
      <c r="E6" s="72">
        <v>2</v>
      </c>
      <c r="F6" s="72">
        <v>32.5</v>
      </c>
      <c r="G6" s="72">
        <v>2</v>
      </c>
      <c r="H6" s="72">
        <v>127.25</v>
      </c>
      <c r="I6"/>
      <c r="J6"/>
    </row>
    <row r="7" spans="2:10" ht="16.5" x14ac:dyDescent="0.3">
      <c r="B7" s="38" t="s">
        <v>36</v>
      </c>
      <c r="C7" s="39" t="s">
        <v>2</v>
      </c>
      <c r="D7" s="39" t="s">
        <v>2</v>
      </c>
      <c r="E7" s="72">
        <v>1</v>
      </c>
      <c r="F7" s="72">
        <v>25</v>
      </c>
      <c r="G7" s="39" t="s">
        <v>2</v>
      </c>
      <c r="H7" s="39" t="s">
        <v>2</v>
      </c>
      <c r="I7"/>
      <c r="J7"/>
    </row>
    <row r="8" spans="2:10" ht="16.5" x14ac:dyDescent="0.3">
      <c r="B8" s="38" t="s">
        <v>1</v>
      </c>
      <c r="C8" s="72">
        <v>3</v>
      </c>
      <c r="D8" s="72">
        <v>23.733333333333334</v>
      </c>
      <c r="E8" s="72">
        <v>3</v>
      </c>
      <c r="F8" s="72">
        <v>30</v>
      </c>
      <c r="G8" s="72">
        <v>2</v>
      </c>
      <c r="H8" s="72">
        <v>127.25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2019-10-10T06:12:49Z</dcterms:created>
  <dcterms:modified xsi:type="dcterms:W3CDTF">2023-05-10T23:38:51Z</dcterms:modified>
</cp:coreProperties>
</file>