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2"/>
  </bookViews>
  <sheets>
    <sheet name="제1작업" sheetId="1" r:id="rId1"/>
    <sheet name="제2작업" sheetId="5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제2작업!$B$12:$C$14</definedName>
    <definedName name="_xlnm.Extract" localSheetId="1">제2작업!$B$18:$E$18</definedName>
    <definedName name="코드">제1작업!$B$5:$B$12</definedName>
    <definedName name="항목">제1작업!$E$5:$E$12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E14" i="1"/>
  <c r="E13" i="1"/>
  <c r="I5" i="1"/>
  <c r="I6" i="1"/>
  <c r="I7" i="1"/>
  <c r="I8" i="1"/>
  <c r="I9" i="1"/>
  <c r="I10" i="1"/>
  <c r="I11" i="1"/>
  <c r="I12" i="1"/>
  <c r="J6" i="1"/>
  <c r="J7" i="1"/>
  <c r="J8" i="1"/>
  <c r="J9" i="1"/>
  <c r="J10" i="1"/>
  <c r="J11" i="1"/>
  <c r="J12" i="1"/>
  <c r="J5" i="1"/>
  <c r="J13" i="1" l="1"/>
</calcChain>
</file>

<file path=xl/sharedStrings.xml><?xml version="1.0" encoding="utf-8"?>
<sst xmlns="http://schemas.openxmlformats.org/spreadsheetml/2006/main" count="114" uniqueCount="55">
  <si>
    <t>코드</t>
    <phoneticPr fontId="1" type="noConversion"/>
  </si>
  <si>
    <t>창업주</t>
    <phoneticPr fontId="1" type="noConversion"/>
  </si>
  <si>
    <t>창업일</t>
    <phoneticPr fontId="1" type="noConversion"/>
  </si>
  <si>
    <t>항목</t>
    <phoneticPr fontId="1" type="noConversion"/>
  </si>
  <si>
    <t>창업비용(원)</t>
    <phoneticPr fontId="1" type="noConversion"/>
  </si>
  <si>
    <t>국산재료
사용비율</t>
    <phoneticPr fontId="1" type="noConversion"/>
  </si>
  <si>
    <t>지역</t>
    <phoneticPr fontId="1" type="noConversion"/>
  </si>
  <si>
    <t>비고</t>
    <phoneticPr fontId="1" type="noConversion"/>
  </si>
  <si>
    <t>인테리어
경비</t>
    <phoneticPr fontId="1" type="noConversion"/>
  </si>
  <si>
    <t>한사람</t>
    <phoneticPr fontId="1" type="noConversion"/>
  </si>
  <si>
    <t>홍준표</t>
    <phoneticPr fontId="1" type="noConversion"/>
  </si>
  <si>
    <t>한예지</t>
    <phoneticPr fontId="1" type="noConversion"/>
  </si>
  <si>
    <t>이소영</t>
    <phoneticPr fontId="1" type="noConversion"/>
  </si>
  <si>
    <t>임용균</t>
    <phoneticPr fontId="1" type="noConversion"/>
  </si>
  <si>
    <t>임유나</t>
    <phoneticPr fontId="1" type="noConversion"/>
  </si>
  <si>
    <t>조형준</t>
    <phoneticPr fontId="1" type="noConversion"/>
  </si>
  <si>
    <t>김유진</t>
    <phoneticPr fontId="1" type="noConversion"/>
  </si>
  <si>
    <t>핫도그</t>
    <phoneticPr fontId="1" type="noConversion"/>
  </si>
  <si>
    <t>떡갈비</t>
    <phoneticPr fontId="1" type="noConversion"/>
  </si>
  <si>
    <t>핫도그</t>
    <phoneticPr fontId="1" type="noConversion"/>
  </si>
  <si>
    <t>떡볶이</t>
    <phoneticPr fontId="1" type="noConversion"/>
  </si>
  <si>
    <t>떡볶이</t>
    <phoneticPr fontId="1" type="noConversion"/>
  </si>
  <si>
    <t>핫도그</t>
    <phoneticPr fontId="1" type="noConversion"/>
  </si>
  <si>
    <t>K2661</t>
  </si>
  <si>
    <t>K2661</t>
    <phoneticPr fontId="1" type="noConversion"/>
  </si>
  <si>
    <t>K3968</t>
    <phoneticPr fontId="1" type="noConversion"/>
  </si>
  <si>
    <t>T1092</t>
    <phoneticPr fontId="1" type="noConversion"/>
  </si>
  <si>
    <t>K2154</t>
    <phoneticPr fontId="1" type="noConversion"/>
  </si>
  <si>
    <t>P1514</t>
    <phoneticPr fontId="1" type="noConversion"/>
  </si>
  <si>
    <t>P2603</t>
    <phoneticPr fontId="1" type="noConversion"/>
  </si>
  <si>
    <t>T1536</t>
    <phoneticPr fontId="1" type="noConversion"/>
  </si>
  <si>
    <t>K3843</t>
    <phoneticPr fontId="1" type="noConversion"/>
  </si>
  <si>
    <t>핫도그 창업 개수</t>
    <phoneticPr fontId="1" type="noConversion"/>
  </si>
  <si>
    <t>떡볶이 창업비용(원) 평균</t>
    <phoneticPr fontId="1" type="noConversion"/>
  </si>
  <si>
    <t>최대 인테리어 경비</t>
    <phoneticPr fontId="1" type="noConversion"/>
  </si>
  <si>
    <t>인테리어
경비</t>
    <phoneticPr fontId="1" type="noConversion"/>
  </si>
  <si>
    <t>확
인</t>
    <phoneticPr fontId="1" type="noConversion"/>
  </si>
  <si>
    <t>담당</t>
    <phoneticPr fontId="1" type="noConversion"/>
  </si>
  <si>
    <t>팅장</t>
    <phoneticPr fontId="1" type="noConversion"/>
  </si>
  <si>
    <t>부장</t>
    <phoneticPr fontId="1" type="noConversion"/>
  </si>
  <si>
    <t>총합계</t>
  </si>
  <si>
    <t>개수 : 코드</t>
  </si>
  <si>
    <t>떡갈비</t>
  </si>
  <si>
    <t>떡볶이</t>
  </si>
  <si>
    <t>핫도그</t>
  </si>
  <si>
    <t>창업비용(원)</t>
  </si>
  <si>
    <t>항목</t>
  </si>
  <si>
    <t>평균 : 인테리어</t>
  </si>
  <si>
    <t xml:space="preserve">
여기도 맨탈터진곳
나는 야자를 할 운명이다!!!!</t>
    <phoneticPr fontId="1" type="noConversion"/>
  </si>
  <si>
    <t>30000001-45000000</t>
  </si>
  <si>
    <t>45000001-60000000</t>
  </si>
  <si>
    <t>60000001-75000000</t>
  </si>
  <si>
    <t>**</t>
  </si>
  <si>
    <t>T*</t>
    <phoneticPr fontId="1" type="noConversion"/>
  </si>
  <si>
    <t>&lt;=10000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</si>
</sst>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#,##0&quot;천&quot;&quot;원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70C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1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11" xfId="0" applyNumberFormat="1" applyFont="1" applyBorder="1">
      <alignment vertical="center"/>
    </xf>
    <xf numFmtId="0" fontId="2" fillId="0" borderId="12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77" fontId="2" fillId="0" borderId="6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177" fontId="2" fillId="0" borderId="11" xfId="0" applyNumberFormat="1" applyFont="1" applyBorder="1">
      <alignment vertical="center"/>
    </xf>
    <xf numFmtId="41" fontId="2" fillId="0" borderId="6" xfId="0" applyNumberFormat="1" applyFont="1" applyBorder="1">
      <alignment vertical="center"/>
    </xf>
    <xf numFmtId="41" fontId="2" fillId="0" borderId="1" xfId="0" applyNumberFormat="1" applyFont="1" applyBorder="1">
      <alignment vertical="center"/>
    </xf>
    <xf numFmtId="41" fontId="2" fillId="0" borderId="11" xfId="0" applyNumberFormat="1" applyFont="1" applyBorder="1">
      <alignment vertical="center"/>
    </xf>
    <xf numFmtId="14" fontId="2" fillId="0" borderId="6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4" fontId="2" fillId="0" borderId="11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41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0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9" xfId="0" applyFont="1" applyBorder="1">
      <alignment vertical="center"/>
    </xf>
  </cellXfs>
  <cellStyles count="1">
    <cellStyle name="표준" xfId="0" builtinId="0"/>
  </cellStyles>
  <dxfs count="41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color rgb="FF0070C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70C0"/>
      </font>
    </dxf>
    <dxf>
      <font>
        <b/>
        <i val="0"/>
        <color theme="8" tint="-0.24994659260841701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color rgb="FF0070C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70C0"/>
      </font>
    </dxf>
    <dxf>
      <font>
        <b/>
        <i val="0"/>
        <color theme="8" tint="-0.24994659260841701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color rgb="FF0070C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70C0"/>
      </font>
    </dxf>
    <dxf>
      <font>
        <b/>
        <i val="0"/>
        <color theme="8" tint="-0.24994659260841701"/>
      </font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/>
              <a:t>핫도그 및 떡갈비의 창업비용 현황</a:t>
            </a:r>
            <a:endParaRPr lang="ko-KR"/>
          </a:p>
        </c:rich>
      </c:tx>
      <c:layout/>
      <c:overlay val="0"/>
      <c:spPr>
        <a:solidFill>
          <a:schemeClr val="bg1"/>
        </a:solidFill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인테리어
경비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(제1작업!$G$5:$G$8,제1작업!$G$11:$G$12)</c:f>
              <c:numCache>
                <c:formatCode>#,##0"천""원"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18000</c:v>
                </c:pt>
                <c:pt idx="3">
                  <c:v>20000</c:v>
                </c:pt>
                <c:pt idx="4">
                  <c:v>19500</c:v>
                </c:pt>
                <c:pt idx="5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F-4983-994F-5B3CC5DE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4334735"/>
        <c:axId val="764335983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창업비용(원)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16A-41D1-B678-BE82AECEE5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(제1작업!$F$5:$F$8,제1작업!$F$11:$F$12)</c:f>
              <c:numCache>
                <c:formatCode>_(* #,##0_);_(* \(#,##0\);_(* "-"_);_(@_)</c:formatCode>
                <c:ptCount val="6"/>
                <c:pt idx="0">
                  <c:v>45000000</c:v>
                </c:pt>
                <c:pt idx="1">
                  <c:v>50000000</c:v>
                </c:pt>
                <c:pt idx="2">
                  <c:v>60000000</c:v>
                </c:pt>
                <c:pt idx="3">
                  <c:v>55456500</c:v>
                </c:pt>
                <c:pt idx="4">
                  <c:v>62550000</c:v>
                </c:pt>
                <c:pt idx="5">
                  <c:v>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F-4983-994F-5B3CC5DE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87711"/>
        <c:axId val="1946501855"/>
      </c:lineChart>
      <c:catAx>
        <c:axId val="76433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64335983"/>
        <c:crosses val="autoZero"/>
        <c:auto val="1"/>
        <c:lblAlgn val="ctr"/>
        <c:lblOffset val="100"/>
        <c:noMultiLvlLbl val="0"/>
      </c:catAx>
      <c:valAx>
        <c:axId val="764335983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천&quot;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64334735"/>
        <c:crosses val="autoZero"/>
        <c:crossBetween val="between"/>
        <c:majorUnit val="5000"/>
        <c:minorUnit val="1000"/>
      </c:valAx>
      <c:valAx>
        <c:axId val="1946501855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46487711"/>
        <c:crosses val="max"/>
        <c:crossBetween val="between"/>
      </c:valAx>
      <c:catAx>
        <c:axId val="1946487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501855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6</xdr:col>
      <xdr:colOff>771526</xdr:colOff>
      <xdr:row>2</xdr:row>
      <xdr:rowOff>133350</xdr:rowOff>
    </xdr:to>
    <xdr:sp macro="" textlink="">
      <xdr:nvSpPr>
        <xdr:cNvPr id="2" name="순서도: 화면 표시 1"/>
        <xdr:cNvSpPr/>
      </xdr:nvSpPr>
      <xdr:spPr>
        <a:xfrm>
          <a:off x="114301" y="0"/>
          <a:ext cx="6362700" cy="514350"/>
        </a:xfrm>
        <a:prstGeom prst="flowChartDisplay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프랜차이즈 창업현황 </a:t>
          </a:r>
        </a:p>
      </xdr:txBody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15</xdr:col>
      <xdr:colOff>9525</xdr:colOff>
      <xdr:row>17</xdr:row>
      <xdr:rowOff>9525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3467100"/>
          <a:ext cx="275272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949779</xdr:colOff>
      <xdr:row>0</xdr:row>
      <xdr:rowOff>80283</xdr:rowOff>
    </xdr:from>
    <xdr:to>
      <xdr:col>10</xdr:col>
      <xdr:colOff>10365</xdr:colOff>
      <xdr:row>2</xdr:row>
      <xdr:rowOff>87087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2536" y="80283"/>
          <a:ext cx="2320858" cy="387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20704</xdr:colOff>
      <xdr:row>1</xdr:row>
      <xdr:rowOff>8282</xdr:rowOff>
    </xdr:from>
    <xdr:to>
      <xdr:col>13</xdr:col>
      <xdr:colOff>89296</xdr:colOff>
      <xdr:row>25</xdr:row>
      <xdr:rowOff>35718</xdr:rowOff>
    </xdr:to>
    <xdr:graphicFrame macro="">
      <xdr:nvGraphicFramePr>
        <xdr:cNvPr id="2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0.47827</cdr:x>
      <cdr:y>0.10136</cdr:y>
    </cdr:from>
    <cdr:to>
      <cdr:x>0.61409</cdr:x>
      <cdr:y>0.19608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961937" y="509638"/>
          <a:ext cx="1125141" cy="476251"/>
        </a:xfrm>
        <a:prstGeom xmlns:a="http://schemas.openxmlformats.org/drawingml/2006/main" prst="wedgeRoundRectCallout">
          <a:avLst>
            <a:gd name="adj1" fmla="val 71059"/>
            <a:gd name="adj2" fmla="val -15199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창업비용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40.350222685185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창업주" numFmtId="0">
      <sharedItems/>
    </cacheField>
    <cacheField name="창업일" numFmtId="14">
      <sharedItems containsSemiMixedTypes="0" containsNonDate="0" containsDate="1" containsString="0" minDate="2019-01-10T00:00:00" maxDate="2019-02-06T00:00:00"/>
    </cacheField>
    <cacheField name="항목" numFmtId="0">
      <sharedItems count="3">
        <s v="핫도그"/>
        <s v="떡갈비"/>
        <s v="떡볶이"/>
      </sharedItems>
    </cacheField>
    <cacheField name="창업비용(원)" numFmtId="41">
      <sharedItems containsSemiMixedTypes="0" containsString="0" containsNumber="1" containsInteger="1" minValue="38500000" maxValue="62550000" count="8">
        <n v="45000000"/>
        <n v="50000000"/>
        <n v="60000000"/>
        <n v="55456500"/>
        <n v="38500000"/>
        <n v="45500000"/>
        <n v="62550000"/>
        <n v="40000000"/>
      </sharedItems>
      <fieldGroup base="4">
        <rangePr autoStart="0" autoEnd="0" startNum="30000001" endNum="75000000" groupInterval="15000000"/>
        <groupItems count="5">
          <s v="&lt;30000001"/>
          <s v="30000001-45000000"/>
          <s v="45000001-60000000"/>
          <s v="60000001-75000000"/>
          <s v="&gt;75000001"/>
        </groupItems>
      </fieldGroup>
    </cacheField>
    <cacheField name="인테리어_x000a_경비" numFmtId="177">
      <sharedItems containsSemiMixedTypes="0" containsString="0" containsNumber="1" containsInteger="1" minValue="8000" maxValue="20000"/>
    </cacheField>
    <cacheField name="국산재료_x000a_사용비율" numFmtId="176">
      <sharedItems containsSemiMixedTypes="0" containsString="0" containsNumber="1" minValue="0.7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K2661"/>
    <s v="한사람"/>
    <d v="2019-01-15T00:00:00"/>
    <x v="0"/>
    <x v="0"/>
    <n v="10000"/>
    <n v="0.95"/>
  </r>
  <r>
    <s v="K3968"/>
    <s v="홍준표"/>
    <d v="2019-02-01T00:00:00"/>
    <x v="1"/>
    <x v="1"/>
    <n v="15000"/>
    <n v="0.8"/>
  </r>
  <r>
    <s v="T1092"/>
    <s v="한예지"/>
    <d v="2019-01-10T00:00:00"/>
    <x v="0"/>
    <x v="2"/>
    <n v="18000"/>
    <n v="0.88500000000000001"/>
  </r>
  <r>
    <s v="K2154"/>
    <s v="이소영"/>
    <d v="2019-01-15T00:00:00"/>
    <x v="1"/>
    <x v="3"/>
    <n v="20000"/>
    <n v="0.755"/>
  </r>
  <r>
    <s v="P1514"/>
    <s v="임용균"/>
    <d v="2019-02-01T00:00:00"/>
    <x v="2"/>
    <x v="4"/>
    <n v="8000"/>
    <n v="0.7"/>
  </r>
  <r>
    <s v="P2603"/>
    <s v="임유나"/>
    <d v="2019-02-05T00:00:00"/>
    <x v="2"/>
    <x v="5"/>
    <n v="12000"/>
    <n v="0.85"/>
  </r>
  <r>
    <s v="T1536"/>
    <s v="조형준"/>
    <d v="2019-01-17T00:00:00"/>
    <x v="1"/>
    <x v="6"/>
    <n v="19500"/>
    <n v="0.82499999999999996"/>
  </r>
  <r>
    <s v="K3843"/>
    <s v="김유진"/>
    <d v="2019-02-01T00:00:00"/>
    <x v="0"/>
    <x v="7"/>
    <n v="9500"/>
    <n v="0.925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6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창업비용(원)" colHeaderCaption="항목">
  <location ref="B2:H8" firstHeaderRow="1" firstDataRow="3" firstDataCol="1"/>
  <pivotFields count="7">
    <pivotField dataField="1" showAll="0"/>
    <pivotField showAll="0"/>
    <pivotField numFmtId="14" showAll="0"/>
    <pivotField axis="axisCol" showAll="0" sortType="descending">
      <items count="4">
        <item x="0"/>
        <item x="2"/>
        <item x="1"/>
        <item t="default"/>
      </items>
    </pivotField>
    <pivotField axis="axisRow" numFmtId="41" showAll="0">
      <items count="6">
        <item x="0"/>
        <item x="1"/>
        <item x="2"/>
        <item x="3"/>
        <item x="4"/>
        <item t="default"/>
      </items>
    </pivotField>
    <pivotField dataField="1" numFmtId="177" showAll="0"/>
    <pivotField numFmtId="176"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코드" fld="0" subtotal="count" baseField="0" baseItem="0"/>
    <dataField name="평균 : 인테리어" fld="5" subtotal="average" baseField="4" baseItem="0" numFmtId="41"/>
  </dataFields>
  <formats count="9">
    <format dxfId="4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34">
      <pivotArea dataOnly="0" labelOnly="1" grandRow="1" outline="0" fieldPosition="0"/>
    </format>
    <format dxfId="3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zoomScale="175" zoomScaleNormal="175" workbookViewId="0">
      <selection activeCell="L4" sqref="L4"/>
    </sheetView>
  </sheetViews>
  <sheetFormatPr defaultRowHeight="15" customHeight="1" x14ac:dyDescent="0.3"/>
  <cols>
    <col min="1" max="1" width="1.625" style="1" customWidth="1"/>
    <col min="2" max="3" width="9" style="1"/>
    <col min="4" max="4" width="13.25" style="1" bestFit="1" customWidth="1"/>
    <col min="5" max="5" width="13" style="1" bestFit="1" customWidth="1"/>
    <col min="6" max="6" width="15" style="1" bestFit="1" customWidth="1"/>
    <col min="7" max="7" width="13.75" style="1" customWidth="1"/>
    <col min="8" max="8" width="9" style="1" bestFit="1" customWidth="1"/>
    <col min="9" max="9" width="9.375" style="1" bestFit="1" customWidth="1"/>
    <col min="10" max="10" width="10.625" style="1" customWidth="1"/>
    <col min="11" max="16384" width="9" style="1"/>
  </cols>
  <sheetData>
    <row r="3" spans="2:15" ht="15" customHeight="1" thickBot="1" x14ac:dyDescent="0.35"/>
    <row r="4" spans="2:15" ht="40.5" customHeight="1" thickBot="1" x14ac:dyDescent="0.35">
      <c r="B4" s="11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3" t="s">
        <v>8</v>
      </c>
      <c r="H4" s="13" t="s">
        <v>5</v>
      </c>
      <c r="I4" s="12" t="s">
        <v>6</v>
      </c>
      <c r="J4" s="14" t="s">
        <v>7</v>
      </c>
    </row>
    <row r="5" spans="2:15" ht="15" customHeight="1" x14ac:dyDescent="0.3">
      <c r="B5" s="7" t="s">
        <v>24</v>
      </c>
      <c r="C5" s="8" t="s">
        <v>9</v>
      </c>
      <c r="D5" s="25">
        <v>43480</v>
      </c>
      <c r="E5" s="8" t="s">
        <v>17</v>
      </c>
      <c r="F5" s="22">
        <v>45000000</v>
      </c>
      <c r="G5" s="19">
        <v>10000</v>
      </c>
      <c r="H5" s="3">
        <v>0.95</v>
      </c>
      <c r="I5" s="8" t="str">
        <f t="shared" ref="I5:I12" si="0">CHOOSE(MID(B5,2,1),"안산","부천","안양")</f>
        <v>부천</v>
      </c>
      <c r="J5" s="4">
        <f>_xlfn.RANK.EQ(H5,$H$5:$H$12,0)</f>
        <v>1</v>
      </c>
    </row>
    <row r="6" spans="2:15" ht="15" customHeight="1" x14ac:dyDescent="0.3">
      <c r="B6" s="15" t="s">
        <v>25</v>
      </c>
      <c r="C6" s="16" t="s">
        <v>10</v>
      </c>
      <c r="D6" s="26">
        <v>43497</v>
      </c>
      <c r="E6" s="16" t="s">
        <v>18</v>
      </c>
      <c r="F6" s="23">
        <v>50000000</v>
      </c>
      <c r="G6" s="20">
        <v>15000</v>
      </c>
      <c r="H6" s="2">
        <v>0.8</v>
      </c>
      <c r="I6" s="16" t="str">
        <f t="shared" si="0"/>
        <v>안양</v>
      </c>
      <c r="J6" s="4">
        <f t="shared" ref="J6:J12" si="1">_xlfn.RANK.EQ(H6,$H$5:$H$12,0)</f>
        <v>6</v>
      </c>
    </row>
    <row r="7" spans="2:15" ht="15" customHeight="1" x14ac:dyDescent="0.3">
      <c r="B7" s="15" t="s">
        <v>26</v>
      </c>
      <c r="C7" s="16" t="s">
        <v>11</v>
      </c>
      <c r="D7" s="26">
        <v>43475</v>
      </c>
      <c r="E7" s="16" t="s">
        <v>19</v>
      </c>
      <c r="F7" s="23">
        <v>60000000</v>
      </c>
      <c r="G7" s="20">
        <v>18000</v>
      </c>
      <c r="H7" s="2">
        <v>0.88500000000000001</v>
      </c>
      <c r="I7" s="16" t="str">
        <f t="shared" si="0"/>
        <v>안산</v>
      </c>
      <c r="J7" s="59">
        <f t="shared" si="1"/>
        <v>3</v>
      </c>
    </row>
    <row r="8" spans="2:15" ht="15" customHeight="1" x14ac:dyDescent="0.3">
      <c r="B8" s="15" t="s">
        <v>27</v>
      </c>
      <c r="C8" s="16" t="s">
        <v>12</v>
      </c>
      <c r="D8" s="26">
        <v>43480</v>
      </c>
      <c r="E8" s="16" t="s">
        <v>18</v>
      </c>
      <c r="F8" s="23">
        <v>55456500</v>
      </c>
      <c r="G8" s="20">
        <v>20000</v>
      </c>
      <c r="H8" s="2">
        <v>0.755</v>
      </c>
      <c r="I8" s="16" t="str">
        <f t="shared" si="0"/>
        <v>부천</v>
      </c>
      <c r="J8" s="4">
        <f t="shared" si="1"/>
        <v>7</v>
      </c>
    </row>
    <row r="9" spans="2:15" ht="15" customHeight="1" x14ac:dyDescent="0.3">
      <c r="B9" s="15" t="s">
        <v>28</v>
      </c>
      <c r="C9" s="16" t="s">
        <v>13</v>
      </c>
      <c r="D9" s="26">
        <v>43497</v>
      </c>
      <c r="E9" s="16" t="s">
        <v>20</v>
      </c>
      <c r="F9" s="23">
        <v>38500000</v>
      </c>
      <c r="G9" s="20">
        <v>8000</v>
      </c>
      <c r="H9" s="2">
        <v>0.7</v>
      </c>
      <c r="I9" s="16" t="str">
        <f t="shared" si="0"/>
        <v>안산</v>
      </c>
      <c r="J9" s="4">
        <f t="shared" si="1"/>
        <v>8</v>
      </c>
    </row>
    <row r="10" spans="2:15" ht="15" customHeight="1" x14ac:dyDescent="0.3">
      <c r="B10" s="15" t="s">
        <v>29</v>
      </c>
      <c r="C10" s="16" t="s">
        <v>14</v>
      </c>
      <c r="D10" s="26">
        <v>43501</v>
      </c>
      <c r="E10" s="16" t="s">
        <v>21</v>
      </c>
      <c r="F10" s="23">
        <v>45500000</v>
      </c>
      <c r="G10" s="20">
        <v>12000</v>
      </c>
      <c r="H10" s="2">
        <v>0.85</v>
      </c>
      <c r="I10" s="16" t="str">
        <f t="shared" si="0"/>
        <v>부천</v>
      </c>
      <c r="J10" s="4">
        <f t="shared" si="1"/>
        <v>4</v>
      </c>
    </row>
    <row r="11" spans="2:15" ht="15" customHeight="1" x14ac:dyDescent="0.3">
      <c r="B11" s="15" t="s">
        <v>30</v>
      </c>
      <c r="C11" s="16" t="s">
        <v>15</v>
      </c>
      <c r="D11" s="26">
        <v>43482</v>
      </c>
      <c r="E11" s="16" t="s">
        <v>18</v>
      </c>
      <c r="F11" s="23">
        <v>62550000</v>
      </c>
      <c r="G11" s="20">
        <v>19500</v>
      </c>
      <c r="H11" s="2">
        <v>0.82499999999999996</v>
      </c>
      <c r="I11" s="16" t="str">
        <f t="shared" si="0"/>
        <v>안산</v>
      </c>
      <c r="J11" s="59">
        <f t="shared" si="1"/>
        <v>5</v>
      </c>
    </row>
    <row r="12" spans="2:15" ht="15" customHeight="1" thickBot="1" x14ac:dyDescent="0.35">
      <c r="B12" s="9" t="s">
        <v>31</v>
      </c>
      <c r="C12" s="10" t="s">
        <v>16</v>
      </c>
      <c r="D12" s="27">
        <v>43497</v>
      </c>
      <c r="E12" s="10" t="s">
        <v>22</v>
      </c>
      <c r="F12" s="24">
        <v>40000000</v>
      </c>
      <c r="G12" s="21">
        <v>9500</v>
      </c>
      <c r="H12" s="5">
        <v>0.92500000000000004</v>
      </c>
      <c r="I12" s="10" t="str">
        <f t="shared" si="0"/>
        <v>안양</v>
      </c>
      <c r="J12" s="4">
        <f t="shared" si="1"/>
        <v>2</v>
      </c>
    </row>
    <row r="13" spans="2:15" ht="15" customHeight="1" x14ac:dyDescent="0.3">
      <c r="B13" s="48" t="s">
        <v>32</v>
      </c>
      <c r="C13" s="49"/>
      <c r="D13" s="50"/>
      <c r="E13" s="8" t="str">
        <f>DCOUNTA(B4:H12,4,E4:E5)&amp;"개"</f>
        <v>3개</v>
      </c>
      <c r="F13" s="54"/>
      <c r="G13" s="56" t="s">
        <v>34</v>
      </c>
      <c r="H13" s="49"/>
      <c r="I13" s="50"/>
      <c r="J13" s="28">
        <f>MAX(G5:G12)</f>
        <v>20000</v>
      </c>
    </row>
    <row r="14" spans="2:15" ht="37.5" customHeight="1" thickBot="1" x14ac:dyDescent="0.35">
      <c r="B14" s="51" t="s">
        <v>33</v>
      </c>
      <c r="C14" s="52"/>
      <c r="D14" s="53"/>
      <c r="E14" s="24">
        <f>SUMIF(항목,"떡볶이",F5:F12)/COUNTIF(항목,"떡볶이")</f>
        <v>42000000</v>
      </c>
      <c r="F14" s="55"/>
      <c r="G14" s="17" t="s">
        <v>0</v>
      </c>
      <c r="H14" s="10" t="s">
        <v>23</v>
      </c>
      <c r="I14" s="18" t="s">
        <v>35</v>
      </c>
      <c r="J14" s="6">
        <f>VLOOKUP(H14,B4:H12,6,0)</f>
        <v>10000</v>
      </c>
    </row>
    <row r="15" spans="2:15" ht="15" customHeight="1" thickBot="1" x14ac:dyDescent="0.35"/>
    <row r="16" spans="2:15" ht="15" customHeight="1" x14ac:dyDescent="0.3">
      <c r="L16" s="46" t="s">
        <v>36</v>
      </c>
      <c r="M16" s="29" t="s">
        <v>37</v>
      </c>
      <c r="N16" s="29" t="s">
        <v>38</v>
      </c>
      <c r="O16" s="30" t="s">
        <v>39</v>
      </c>
    </row>
    <row r="17" spans="12:15" ht="31.5" customHeight="1" thickBot="1" x14ac:dyDescent="0.35">
      <c r="L17" s="47"/>
      <c r="M17" s="31"/>
      <c r="N17" s="31"/>
      <c r="O17" s="32"/>
    </row>
  </sheetData>
  <mergeCells count="5">
    <mergeCell ref="L16:L17"/>
    <mergeCell ref="B13:D13"/>
    <mergeCell ref="B14:D14"/>
    <mergeCell ref="F13:F14"/>
    <mergeCell ref="G13:I13"/>
  </mergeCells>
  <phoneticPr fontId="1" type="noConversion"/>
  <conditionalFormatting sqref="B5:I12">
    <cfRule type="expression" dxfId="0" priority="1">
      <formula>$F5&gt;=60000000</formula>
    </cfRule>
  </conditionalFormatting>
  <dataValidations count="1">
    <dataValidation type="list" allowBlank="1" showInputMessage="1" showErrorMessage="1" sqref="H14">
      <formula1>코드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="190" zoomScaleNormal="190" workbookViewId="0">
      <selection activeCell="E13" sqref="E13"/>
    </sheetView>
  </sheetViews>
  <sheetFormatPr defaultRowHeight="13.5" x14ac:dyDescent="0.3"/>
  <cols>
    <col min="1" max="1" width="1.625" style="1" customWidth="1"/>
    <col min="2" max="2" width="7.625" style="1" bestFit="1" customWidth="1"/>
    <col min="3" max="3" width="10" style="1" customWidth="1"/>
    <col min="4" max="4" width="13.25" style="1" bestFit="1" customWidth="1"/>
    <col min="5" max="5" width="13.625" style="1" customWidth="1"/>
    <col min="6" max="6" width="15" style="1" bestFit="1" customWidth="1"/>
    <col min="7" max="7" width="12.375" style="1" bestFit="1" customWidth="1"/>
    <col min="8" max="16384" width="9" style="1"/>
  </cols>
  <sheetData>
    <row r="1" spans="2:8" ht="14.25" thickBot="1" x14ac:dyDescent="0.35"/>
    <row r="2" spans="2:8" ht="27.75" thickBot="1" x14ac:dyDescent="0.35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3" t="s">
        <v>8</v>
      </c>
      <c r="H2" s="13" t="s">
        <v>5</v>
      </c>
    </row>
    <row r="3" spans="2:8" x14ac:dyDescent="0.3">
      <c r="B3" s="7" t="s">
        <v>24</v>
      </c>
      <c r="C3" s="8" t="s">
        <v>9</v>
      </c>
      <c r="D3" s="25">
        <v>43480</v>
      </c>
      <c r="E3" s="8" t="s">
        <v>17</v>
      </c>
      <c r="F3" s="22">
        <v>45000000</v>
      </c>
      <c r="G3" s="19">
        <v>10000</v>
      </c>
      <c r="H3" s="3">
        <v>0.95</v>
      </c>
    </row>
    <row r="4" spans="2:8" x14ac:dyDescent="0.3">
      <c r="B4" s="15" t="s">
        <v>25</v>
      </c>
      <c r="C4" s="16" t="s">
        <v>10</v>
      </c>
      <c r="D4" s="26">
        <v>43497</v>
      </c>
      <c r="E4" s="16" t="s">
        <v>18</v>
      </c>
      <c r="F4" s="23">
        <v>50000000</v>
      </c>
      <c r="G4" s="20">
        <v>15000</v>
      </c>
      <c r="H4" s="2">
        <v>0.8</v>
      </c>
    </row>
    <row r="5" spans="2:8" x14ac:dyDescent="0.3">
      <c r="B5" s="15" t="s">
        <v>26</v>
      </c>
      <c r="C5" s="16" t="s">
        <v>11</v>
      </c>
      <c r="D5" s="26">
        <v>43475</v>
      </c>
      <c r="E5" s="16" t="s">
        <v>17</v>
      </c>
      <c r="F5" s="23">
        <v>60000000</v>
      </c>
      <c r="G5" s="20">
        <v>18000</v>
      </c>
      <c r="H5" s="2">
        <v>0.88500000000000001</v>
      </c>
    </row>
    <row r="6" spans="2:8" x14ac:dyDescent="0.3">
      <c r="B6" s="15" t="s">
        <v>27</v>
      </c>
      <c r="C6" s="16" t="s">
        <v>12</v>
      </c>
      <c r="D6" s="26">
        <v>43480</v>
      </c>
      <c r="E6" s="16" t="s">
        <v>18</v>
      </c>
      <c r="F6" s="23">
        <v>55456500</v>
      </c>
      <c r="G6" s="20">
        <v>20000</v>
      </c>
      <c r="H6" s="2">
        <v>0.755</v>
      </c>
    </row>
    <row r="7" spans="2:8" x14ac:dyDescent="0.3">
      <c r="B7" s="15" t="s">
        <v>28</v>
      </c>
      <c r="C7" s="16" t="s">
        <v>13</v>
      </c>
      <c r="D7" s="26">
        <v>43497</v>
      </c>
      <c r="E7" s="16" t="s">
        <v>20</v>
      </c>
      <c r="F7" s="23">
        <v>38500000</v>
      </c>
      <c r="G7" s="20">
        <v>8000</v>
      </c>
      <c r="H7" s="2">
        <v>0.7</v>
      </c>
    </row>
    <row r="8" spans="2:8" x14ac:dyDescent="0.3">
      <c r="B8" s="15" t="s">
        <v>29</v>
      </c>
      <c r="C8" s="16" t="s">
        <v>14</v>
      </c>
      <c r="D8" s="26">
        <v>43501</v>
      </c>
      <c r="E8" s="16" t="s">
        <v>21</v>
      </c>
      <c r="F8" s="23">
        <v>45500000</v>
      </c>
      <c r="G8" s="20">
        <v>12000</v>
      </c>
      <c r="H8" s="2">
        <v>0.85</v>
      </c>
    </row>
    <row r="9" spans="2:8" x14ac:dyDescent="0.3">
      <c r="B9" s="15" t="s">
        <v>30</v>
      </c>
      <c r="C9" s="16" t="s">
        <v>15</v>
      </c>
      <c r="D9" s="26">
        <v>43482</v>
      </c>
      <c r="E9" s="16" t="s">
        <v>18</v>
      </c>
      <c r="F9" s="23">
        <v>62550000</v>
      </c>
      <c r="G9" s="20">
        <v>19500</v>
      </c>
      <c r="H9" s="2">
        <v>0.82499999999999996</v>
      </c>
    </row>
    <row r="10" spans="2:8" ht="14.25" thickBot="1" x14ac:dyDescent="0.35">
      <c r="B10" s="9" t="s">
        <v>31</v>
      </c>
      <c r="C10" s="10" t="s">
        <v>16</v>
      </c>
      <c r="D10" s="27">
        <v>43497</v>
      </c>
      <c r="E10" s="10" t="s">
        <v>17</v>
      </c>
      <c r="F10" s="24">
        <v>40000000</v>
      </c>
      <c r="G10" s="21">
        <v>9500</v>
      </c>
      <c r="H10" s="5">
        <v>0.92500000000000004</v>
      </c>
    </row>
    <row r="11" spans="2:8" ht="14.25" thickBot="1" x14ac:dyDescent="0.35"/>
    <row r="12" spans="2:8" ht="41.25" thickBot="1" x14ac:dyDescent="0.35">
      <c r="B12" s="11" t="s">
        <v>0</v>
      </c>
      <c r="C12" s="13" t="s">
        <v>8</v>
      </c>
    </row>
    <row r="13" spans="2:8" x14ac:dyDescent="0.3">
      <c r="B13" s="1" t="s">
        <v>53</v>
      </c>
    </row>
    <row r="14" spans="2:8" x14ac:dyDescent="0.3">
      <c r="C14" s="1" t="s">
        <v>54</v>
      </c>
    </row>
    <row r="17" spans="2:5" ht="14.25" thickBot="1" x14ac:dyDescent="0.35"/>
    <row r="18" spans="2:5" ht="27.75" thickBot="1" x14ac:dyDescent="0.35">
      <c r="B18" s="11" t="s">
        <v>0</v>
      </c>
      <c r="C18" s="12" t="s">
        <v>3</v>
      </c>
      <c r="D18" s="12" t="s">
        <v>4</v>
      </c>
      <c r="E18" s="13" t="s">
        <v>8</v>
      </c>
    </row>
    <row r="19" spans="2:5" x14ac:dyDescent="0.3">
      <c r="B19" s="7" t="s">
        <v>24</v>
      </c>
      <c r="C19" s="8" t="s">
        <v>17</v>
      </c>
      <c r="D19" s="22">
        <v>45000000</v>
      </c>
      <c r="E19" s="19">
        <v>10000</v>
      </c>
    </row>
    <row r="20" spans="2:5" x14ac:dyDescent="0.3">
      <c r="B20" s="15" t="s">
        <v>26</v>
      </c>
      <c r="C20" s="16" t="s">
        <v>17</v>
      </c>
      <c r="D20" s="23">
        <v>60000000</v>
      </c>
      <c r="E20" s="20">
        <v>18000</v>
      </c>
    </row>
    <row r="21" spans="2:5" x14ac:dyDescent="0.3">
      <c r="B21" s="15" t="s">
        <v>28</v>
      </c>
      <c r="C21" s="16" t="s">
        <v>20</v>
      </c>
      <c r="D21" s="23">
        <v>38500000</v>
      </c>
      <c r="E21" s="20">
        <v>8000</v>
      </c>
    </row>
    <row r="22" spans="2:5" x14ac:dyDescent="0.3">
      <c r="B22" s="15" t="s">
        <v>30</v>
      </c>
      <c r="C22" s="16" t="s">
        <v>18</v>
      </c>
      <c r="D22" s="23">
        <v>62550000</v>
      </c>
      <c r="E22" s="20">
        <v>19500</v>
      </c>
    </row>
    <row r="23" spans="2:5" ht="14.25" thickBot="1" x14ac:dyDescent="0.35">
      <c r="B23" s="9" t="s">
        <v>31</v>
      </c>
      <c r="C23" s="10" t="s">
        <v>17</v>
      </c>
      <c r="D23" s="24">
        <v>40000000</v>
      </c>
      <c r="E23" s="21">
        <v>9500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"/>
  <sheetViews>
    <sheetView tabSelected="1" workbookViewId="0">
      <selection activeCell="C4" sqref="C4"/>
    </sheetView>
  </sheetViews>
  <sheetFormatPr defaultRowHeight="16.5" x14ac:dyDescent="0.3"/>
  <cols>
    <col min="2" max="2" width="20.75" customWidth="1"/>
    <col min="3" max="3" width="11.125" customWidth="1"/>
    <col min="4" max="4" width="15.25" customWidth="1"/>
    <col min="5" max="5" width="11.125" customWidth="1"/>
    <col min="6" max="6" width="15.25" customWidth="1"/>
    <col min="7" max="7" width="11.125" customWidth="1"/>
    <col min="8" max="8" width="15.25" customWidth="1"/>
    <col min="9" max="9" width="15.875" customWidth="1"/>
    <col min="10" max="10" width="20.125" customWidth="1"/>
  </cols>
  <sheetData>
    <row r="2" spans="2:17" x14ac:dyDescent="0.3">
      <c r="B2" s="41"/>
      <c r="C2" s="42" t="s">
        <v>46</v>
      </c>
      <c r="D2" s="41"/>
      <c r="E2" s="41"/>
      <c r="F2" s="41"/>
      <c r="G2" s="41"/>
      <c r="H2" s="41"/>
    </row>
    <row r="3" spans="2:17" x14ac:dyDescent="0.3">
      <c r="B3" s="41"/>
      <c r="C3" s="57" t="s">
        <v>44</v>
      </c>
      <c r="D3" s="58"/>
      <c r="E3" s="57" t="s">
        <v>43</v>
      </c>
      <c r="F3" s="58"/>
      <c r="G3" s="57" t="s">
        <v>42</v>
      </c>
      <c r="H3" s="58"/>
    </row>
    <row r="4" spans="2:17" x14ac:dyDescent="0.3">
      <c r="B4" s="42" t="s">
        <v>45</v>
      </c>
      <c r="C4" s="43" t="s">
        <v>41</v>
      </c>
      <c r="D4" s="43" t="s">
        <v>47</v>
      </c>
      <c r="E4" s="43" t="s">
        <v>41</v>
      </c>
      <c r="F4" s="43" t="s">
        <v>47</v>
      </c>
      <c r="G4" s="43" t="s">
        <v>41</v>
      </c>
      <c r="H4" s="43" t="s">
        <v>47</v>
      </c>
    </row>
    <row r="5" spans="2:17" x14ac:dyDescent="0.3">
      <c r="B5" s="36" t="s">
        <v>49</v>
      </c>
      <c r="C5" s="37">
        <v>2</v>
      </c>
      <c r="D5" s="38">
        <v>9750</v>
      </c>
      <c r="E5" s="37">
        <v>1</v>
      </c>
      <c r="F5" s="38">
        <v>8000</v>
      </c>
      <c r="G5" s="44" t="s">
        <v>52</v>
      </c>
      <c r="H5" s="45" t="s">
        <v>52</v>
      </c>
    </row>
    <row r="6" spans="2:17" x14ac:dyDescent="0.3">
      <c r="B6" s="36" t="s">
        <v>50</v>
      </c>
      <c r="C6" s="37">
        <v>1</v>
      </c>
      <c r="D6" s="38">
        <v>18000</v>
      </c>
      <c r="E6" s="37">
        <v>1</v>
      </c>
      <c r="F6" s="38">
        <v>12000</v>
      </c>
      <c r="G6" s="37">
        <v>2</v>
      </c>
      <c r="H6" s="38">
        <v>17500</v>
      </c>
    </row>
    <row r="7" spans="2:17" x14ac:dyDescent="0.3">
      <c r="B7" s="36" t="s">
        <v>51</v>
      </c>
      <c r="C7" s="44" t="s">
        <v>52</v>
      </c>
      <c r="D7" s="45" t="s">
        <v>52</v>
      </c>
      <c r="E7" s="44" t="s">
        <v>52</v>
      </c>
      <c r="F7" s="45" t="s">
        <v>52</v>
      </c>
      <c r="G7" s="37">
        <v>1</v>
      </c>
      <c r="H7" s="38">
        <v>19500</v>
      </c>
    </row>
    <row r="8" spans="2:17" x14ac:dyDescent="0.3">
      <c r="B8" s="45" t="s">
        <v>40</v>
      </c>
      <c r="C8" s="37">
        <v>3</v>
      </c>
      <c r="D8" s="38">
        <v>12500</v>
      </c>
      <c r="E8" s="37">
        <v>2</v>
      </c>
      <c r="F8" s="38">
        <v>10000</v>
      </c>
      <c r="G8" s="37">
        <v>3</v>
      </c>
      <c r="H8" s="38">
        <v>18166.666666666668</v>
      </c>
    </row>
    <row r="12" spans="2:17" ht="16.5" customHeight="1" x14ac:dyDescent="0.3">
      <c r="K12" s="33"/>
      <c r="L12" s="33"/>
      <c r="M12" s="33"/>
      <c r="N12" s="33"/>
      <c r="O12" s="33"/>
      <c r="P12" s="33"/>
      <c r="Q12" s="33"/>
    </row>
    <row r="13" spans="2:17" x14ac:dyDescent="0.3">
      <c r="K13" s="33"/>
      <c r="L13" s="33"/>
      <c r="M13" s="33"/>
      <c r="N13" s="33"/>
      <c r="O13" s="33"/>
      <c r="P13" s="33"/>
      <c r="Q13" s="33"/>
    </row>
    <row r="14" spans="2:17" x14ac:dyDescent="0.3"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2:17" x14ac:dyDescent="0.3"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2:17" x14ac:dyDescent="0.3"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5:17" x14ac:dyDescent="0.3"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5:17" x14ac:dyDescent="0.3"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5:17" x14ac:dyDescent="0.3"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6" spans="5:17" ht="16.5" customHeight="1" x14ac:dyDescent="0.3">
      <c r="H26" s="34"/>
      <c r="I26" s="35"/>
      <c r="J26" s="35"/>
      <c r="K26" s="35"/>
      <c r="L26" s="35"/>
    </row>
    <row r="27" spans="5:17" x14ac:dyDescent="0.3">
      <c r="H27" s="35"/>
      <c r="I27" s="35"/>
      <c r="J27" s="35"/>
      <c r="K27" s="35"/>
      <c r="L27" s="35"/>
    </row>
    <row r="28" spans="5:17" x14ac:dyDescent="0.3">
      <c r="H28" s="35"/>
      <c r="I28" s="35"/>
      <c r="J28" s="35"/>
      <c r="K28" s="35"/>
      <c r="L28" s="35"/>
    </row>
    <row r="29" spans="5:17" x14ac:dyDescent="0.3">
      <c r="H29" s="35"/>
      <c r="I29" s="35"/>
      <c r="J29" s="35"/>
      <c r="K29" s="35"/>
      <c r="L29" s="35"/>
    </row>
    <row r="30" spans="5:17" x14ac:dyDescent="0.3">
      <c r="H30" s="35"/>
      <c r="I30" s="35"/>
      <c r="J30" s="35"/>
      <c r="K30" s="35"/>
      <c r="L30" s="35"/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S26"/>
  <sheetViews>
    <sheetView topLeftCell="B10" zoomScale="160" zoomScaleNormal="160" workbookViewId="0">
      <selection activeCell="N7" sqref="N7"/>
    </sheetView>
  </sheetViews>
  <sheetFormatPr defaultRowHeight="16.5" x14ac:dyDescent="0.3"/>
  <sheetData>
    <row r="8" spans="6:19" ht="16.5" customHeight="1" x14ac:dyDescent="0.3">
      <c r="F8" s="39" t="s">
        <v>48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6:19" x14ac:dyDescent="0.3"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6:19" x14ac:dyDescent="0.3"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6:19" x14ac:dyDescent="0.3"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6:19" x14ac:dyDescent="0.3"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6:19" x14ac:dyDescent="0.3"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6:19" x14ac:dyDescent="0.3"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6:19" x14ac:dyDescent="0.3"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6:19" x14ac:dyDescent="0.3"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6:19" x14ac:dyDescent="0.3"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6:19" x14ac:dyDescent="0.3"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6:19" x14ac:dyDescent="0.3"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6:19" x14ac:dyDescent="0.3"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6:19" x14ac:dyDescent="0.3"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6:19" x14ac:dyDescent="0.3"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6:19" x14ac:dyDescent="0.3"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6:19" x14ac:dyDescent="0.3"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6:19" x14ac:dyDescent="0.3"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6:19" x14ac:dyDescent="0.3"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코드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2023-04-20T22:50:50Z</dcterms:created>
  <dcterms:modified xsi:type="dcterms:W3CDTF">2023-04-24T09:38:05Z</dcterms:modified>
</cp:coreProperties>
</file>