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10185" activeTab="2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제2작업!$B$13:$C$15</definedName>
    <definedName name="_xlnm.Extract" localSheetId="1">제2작업!$B$18:$E$18</definedName>
    <definedName name="상품명">제1작업!$C$5:$C$12</definedName>
    <definedName name="재고량">제1작업!$H$5:$H$12</definedName>
  </definedNames>
  <calcPr calcId="162913"/>
  <pivotCaches>
    <pivotCache cacheId="1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3" i="1"/>
  <c r="I5" i="1"/>
  <c r="I6" i="1"/>
  <c r="I7" i="1"/>
  <c r="I8" i="1"/>
  <c r="I9" i="1"/>
  <c r="I10" i="1"/>
  <c r="I11" i="1"/>
  <c r="I12" i="1"/>
  <c r="J5" i="1"/>
  <c r="J6" i="1"/>
  <c r="J7" i="1"/>
  <c r="J8" i="1"/>
  <c r="J9" i="1"/>
  <c r="J10" i="1"/>
  <c r="J11" i="1"/>
  <c r="J12" i="1"/>
  <c r="J14" i="1"/>
  <c r="J13" i="1"/>
</calcChain>
</file>

<file path=xl/sharedStrings.xml><?xml version="1.0" encoding="utf-8"?>
<sst xmlns="http://schemas.openxmlformats.org/spreadsheetml/2006/main" count="129" uniqueCount="57">
  <si>
    <t>상품코드</t>
    <phoneticPr fontId="3" type="noConversion"/>
  </si>
  <si>
    <t>상품명</t>
    <phoneticPr fontId="3" type="noConversion"/>
  </si>
  <si>
    <t>분류</t>
  </si>
  <si>
    <t>분류</t>
    <phoneticPr fontId="3" type="noConversion"/>
  </si>
  <si>
    <t>전원
판매량</t>
    <phoneticPr fontId="3" type="noConversion"/>
  </si>
  <si>
    <t>판매가</t>
    <phoneticPr fontId="3" type="noConversion"/>
  </si>
  <si>
    <t>당월
판매량</t>
    <phoneticPr fontId="3" type="noConversion"/>
  </si>
  <si>
    <t>재고량</t>
  </si>
  <si>
    <t>재고량</t>
    <phoneticPr fontId="3" type="noConversion"/>
  </si>
  <si>
    <t>발주여부</t>
    <phoneticPr fontId="3" type="noConversion"/>
  </si>
  <si>
    <t>면세구분</t>
    <phoneticPr fontId="3" type="noConversion"/>
  </si>
  <si>
    <t>2-B007</t>
    <phoneticPr fontId="3" type="noConversion"/>
  </si>
  <si>
    <t>1-E492</t>
    <phoneticPr fontId="3" type="noConversion"/>
  </si>
  <si>
    <t>1-H430</t>
    <phoneticPr fontId="3" type="noConversion"/>
  </si>
  <si>
    <t>1-B331</t>
    <phoneticPr fontId="3" type="noConversion"/>
  </si>
  <si>
    <t>1-E083</t>
    <phoneticPr fontId="3" type="noConversion"/>
  </si>
  <si>
    <t>2-E455</t>
    <phoneticPr fontId="3" type="noConversion"/>
  </si>
  <si>
    <t>2-H897</t>
    <phoneticPr fontId="3" type="noConversion"/>
  </si>
  <si>
    <t>1-H200</t>
    <phoneticPr fontId="3" type="noConversion"/>
  </si>
  <si>
    <t>코트</t>
    <phoneticPr fontId="3" type="noConversion"/>
  </si>
  <si>
    <t>후드티</t>
    <phoneticPr fontId="3" type="noConversion"/>
  </si>
  <si>
    <t>청바지</t>
    <phoneticPr fontId="3" type="noConversion"/>
  </si>
  <si>
    <t>바지</t>
    <phoneticPr fontId="3" type="noConversion"/>
  </si>
  <si>
    <t>정장</t>
    <phoneticPr fontId="3" type="noConversion"/>
  </si>
  <si>
    <t>점퍼</t>
    <phoneticPr fontId="3" type="noConversion"/>
  </si>
  <si>
    <t>가디건</t>
  </si>
  <si>
    <t>가디건</t>
    <phoneticPr fontId="3" type="noConversion"/>
  </si>
  <si>
    <t>티셔츠</t>
    <phoneticPr fontId="3" type="noConversion"/>
  </si>
  <si>
    <t>여성용</t>
  </si>
  <si>
    <t>여성용</t>
    <phoneticPr fontId="3" type="noConversion"/>
  </si>
  <si>
    <t>남성용</t>
  </si>
  <si>
    <t>남성용</t>
    <phoneticPr fontId="3" type="noConversion"/>
  </si>
  <si>
    <t>여성용</t>
    <phoneticPr fontId="3" type="noConversion"/>
  </si>
  <si>
    <t>남성용</t>
    <phoneticPr fontId="3" type="noConversion"/>
  </si>
  <si>
    <t>여성요</t>
    <phoneticPr fontId="3" type="noConversion"/>
  </si>
  <si>
    <t>공용</t>
  </si>
  <si>
    <t>공용</t>
    <phoneticPr fontId="3" type="noConversion"/>
  </si>
  <si>
    <t>남성용</t>
    <phoneticPr fontId="3" type="noConversion"/>
  </si>
  <si>
    <t>공용</t>
    <phoneticPr fontId="3" type="noConversion"/>
  </si>
  <si>
    <t>면세 제품 판매비율</t>
    <phoneticPr fontId="3" type="noConversion"/>
  </si>
  <si>
    <t>최저 판매가</t>
    <phoneticPr fontId="3" type="noConversion"/>
  </si>
  <si>
    <t>상품명</t>
    <phoneticPr fontId="3" type="noConversion"/>
  </si>
  <si>
    <t>B*</t>
    <phoneticPr fontId="3" type="noConversion"/>
  </si>
  <si>
    <t>&lt;=1200</t>
    <phoneticPr fontId="3" type="noConversion"/>
  </si>
  <si>
    <t>총합계</t>
  </si>
  <si>
    <t>개수 : 상품명</t>
  </si>
  <si>
    <t>전월
판매량</t>
    <phoneticPr fontId="3" type="noConversion"/>
  </si>
  <si>
    <t>당월 판매량이 평균 이상인 재고량 합계</t>
    <phoneticPr fontId="3" type="noConversion"/>
  </si>
  <si>
    <t>여성용</t>
    <phoneticPr fontId="3" type="noConversion"/>
  </si>
  <si>
    <t>남성용</t>
    <phoneticPr fontId="3" type="noConversion"/>
  </si>
  <si>
    <t>0-99</t>
  </si>
  <si>
    <t>100-199</t>
  </si>
  <si>
    <t>200-299</t>
  </si>
  <si>
    <t>300-399</t>
  </si>
  <si>
    <t>400-500</t>
  </si>
  <si>
    <t>**</t>
  </si>
  <si>
    <t>평균 : 당월판매량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</si>
</sst>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8" formatCode="#,###&quot;원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auto="1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>
      <alignment vertical="center"/>
    </xf>
    <xf numFmtId="41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2" borderId="11" xfId="0" applyFont="1" applyFill="1" applyBorder="1">
      <alignment vertical="center"/>
    </xf>
    <xf numFmtId="178" fontId="2" fillId="0" borderId="6" xfId="0" applyNumberFormat="1" applyFont="1" applyBorder="1">
      <alignment vertical="center"/>
    </xf>
    <xf numFmtId="178" fontId="2" fillId="0" borderId="1" xfId="0" applyNumberFormat="1" applyFont="1" applyBorder="1">
      <alignment vertical="center"/>
    </xf>
    <xf numFmtId="178" fontId="2" fillId="0" borderId="11" xfId="0" applyNumberFormat="1" applyFont="1" applyBorder="1">
      <alignment vertical="center"/>
    </xf>
    <xf numFmtId="178" fontId="2" fillId="0" borderId="7" xfId="0" applyNumberFormat="1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0" borderId="6" xfId="0" applyNumberFormat="1" applyFont="1" applyBorder="1">
      <alignment vertical="center"/>
    </xf>
    <xf numFmtId="3" fontId="2" fillId="0" borderId="1" xfId="0" applyNumberFormat="1" applyFont="1" applyBorder="1">
      <alignment vertical="center"/>
    </xf>
    <xf numFmtId="3" fontId="2" fillId="0" borderId="11" xfId="0" applyNumberFormat="1" applyFont="1" applyBorder="1">
      <alignment vertical="center"/>
    </xf>
    <xf numFmtId="9" fontId="2" fillId="0" borderId="11" xfId="1" applyFont="1" applyBorder="1">
      <alignment vertical="center"/>
    </xf>
    <xf numFmtId="0" fontId="2" fillId="0" borderId="0" xfId="0" pivotButton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1" fontId="2" fillId="0" borderId="0" xfId="0" applyNumberFormat="1" applyFont="1" applyAlignment="1">
      <alignment horizontal="center" vertical="center"/>
    </xf>
  </cellXfs>
  <cellStyles count="2">
    <cellStyle name="백분율" xfId="1" builtinId="5"/>
    <cellStyle name="표준" xfId="0" builtinId="0"/>
  </cellStyles>
  <dxfs count="32"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numFmt numFmtId="33" formatCode="_-* #,##0_-;\-* #,##0_-;_-* &quot;-&quot;_-;_-@_-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제1작업!$G$4</c:f>
              <c:strCache>
                <c:ptCount val="1"/>
                <c:pt idx="0">
                  <c:v>당월
판매량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(제1작업!$C$5,제1작업!$C$7:$C$11)</c:f>
              <c:strCache>
                <c:ptCount val="6"/>
                <c:pt idx="0">
                  <c:v>코트</c:v>
                </c:pt>
                <c:pt idx="1">
                  <c:v>청바지</c:v>
                </c:pt>
                <c:pt idx="2">
                  <c:v>바지</c:v>
                </c:pt>
                <c:pt idx="3">
                  <c:v>정장</c:v>
                </c:pt>
                <c:pt idx="4">
                  <c:v>점퍼</c:v>
                </c:pt>
                <c:pt idx="5">
                  <c:v>가디건</c:v>
                </c:pt>
              </c:strCache>
            </c:strRef>
          </c:cat>
          <c:val>
            <c:numRef>
              <c:f>(제1작업!$G$5,제1작업!$G$7:$G$11)</c:f>
              <c:numCache>
                <c:formatCode>#,##0</c:formatCode>
                <c:ptCount val="6"/>
                <c:pt idx="0">
                  <c:v>1171</c:v>
                </c:pt>
                <c:pt idx="1">
                  <c:v>1186</c:v>
                </c:pt>
                <c:pt idx="2">
                  <c:v>1251</c:v>
                </c:pt>
                <c:pt idx="3" formatCode="General">
                  <c:v>790</c:v>
                </c:pt>
                <c:pt idx="4">
                  <c:v>1251</c:v>
                </c:pt>
                <c:pt idx="5">
                  <c:v>1172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97-4800-81D7-FAB9F5537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093616"/>
        <c:axId val="266089872"/>
      </c:barChart>
      <c:catAx>
        <c:axId val="26609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6089872"/>
        <c:crosses val="autoZero"/>
        <c:auto val="1"/>
        <c:lblAlgn val="ctr"/>
        <c:lblOffset val="100"/>
        <c:noMultiLvlLbl val="0"/>
      </c:catAx>
      <c:valAx>
        <c:axId val="26608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609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sz="2000">
                <a:latin typeface="돋움" panose="020B0600000101010101" pitchFamily="50" charset="-127"/>
                <a:ea typeface="돋움" panose="020B0600000101010101" pitchFamily="50" charset="-127"/>
              </a:rPr>
              <a:t>여성용</a:t>
            </a:r>
            <a:r>
              <a:rPr lang="en-US" sz="2000">
                <a:latin typeface="돋움" panose="020B0600000101010101" pitchFamily="50" charset="-127"/>
                <a:ea typeface="돋움" panose="020B0600000101010101" pitchFamily="50" charset="-127"/>
              </a:rPr>
              <a:t>/</a:t>
            </a:r>
            <a:r>
              <a:rPr lang="ko-KR" sz="2000">
                <a:latin typeface="돋움" panose="020B0600000101010101" pitchFamily="50" charset="-127"/>
                <a:ea typeface="돋움" panose="020B0600000101010101" pitchFamily="50" charset="-127"/>
              </a:rPr>
              <a:t>남성용 상반기 판매현황</a:t>
            </a:r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1.155765694772787E-2"/>
          <c:y val="0.11230221305297385"/>
          <c:w val="0.94212575673903642"/>
          <c:h val="0.81464009271001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제1작업!$E$4</c:f>
              <c:strCache>
                <c:ptCount val="1"/>
                <c:pt idx="0">
                  <c:v>전월
판매량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(제1작업!$C$5,제1작업!$C$7:$C$11)</c:f>
              <c:strCache>
                <c:ptCount val="6"/>
                <c:pt idx="0">
                  <c:v>코트</c:v>
                </c:pt>
                <c:pt idx="1">
                  <c:v>청바지</c:v>
                </c:pt>
                <c:pt idx="2">
                  <c:v>바지</c:v>
                </c:pt>
                <c:pt idx="3">
                  <c:v>정장</c:v>
                </c:pt>
                <c:pt idx="4">
                  <c:v>점퍼</c:v>
                </c:pt>
                <c:pt idx="5">
                  <c:v>가디건</c:v>
                </c:pt>
              </c:strCache>
            </c:strRef>
          </c:cat>
          <c:val>
            <c:numRef>
              <c:f>(제1작업!$E$5,제1작업!$E$7:$E$11)</c:f>
              <c:numCache>
                <c:formatCode>#,##0</c:formatCode>
                <c:ptCount val="6"/>
                <c:pt idx="0">
                  <c:v>1062</c:v>
                </c:pt>
                <c:pt idx="1">
                  <c:v>1075</c:v>
                </c:pt>
                <c:pt idx="2">
                  <c:v>1125</c:v>
                </c:pt>
                <c:pt idx="3">
                  <c:v>1077</c:v>
                </c:pt>
                <c:pt idx="4">
                  <c:v>1194</c:v>
                </c:pt>
                <c:pt idx="5">
                  <c:v>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A-40C4-8FF0-A3377D392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08297472"/>
        <c:axId val="408312032"/>
      </c:barChart>
      <c:lineChart>
        <c:grouping val="standard"/>
        <c:varyColors val="0"/>
        <c:ser>
          <c:idx val="1"/>
          <c:order val="1"/>
          <c:tx>
            <c:strRef>
              <c:f>제1작업!$G$4</c:f>
              <c:strCache>
                <c:ptCount val="1"/>
                <c:pt idx="0">
                  <c:v>당월
판매량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60A-40C4-8FF0-A3377D392E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(제1작업!$C$5,제1작업!$C$7:$C$11)</c:f>
              <c:strCache>
                <c:ptCount val="6"/>
                <c:pt idx="0">
                  <c:v>코트</c:v>
                </c:pt>
                <c:pt idx="1">
                  <c:v>청바지</c:v>
                </c:pt>
                <c:pt idx="2">
                  <c:v>바지</c:v>
                </c:pt>
                <c:pt idx="3">
                  <c:v>정장</c:v>
                </c:pt>
                <c:pt idx="4">
                  <c:v>점퍼</c:v>
                </c:pt>
                <c:pt idx="5">
                  <c:v>가디건</c:v>
                </c:pt>
              </c:strCache>
            </c:strRef>
          </c:cat>
          <c:val>
            <c:numRef>
              <c:f>(제1작업!$G$5,제1작업!$G$7:$G$11)</c:f>
              <c:numCache>
                <c:formatCode>#,##0</c:formatCode>
                <c:ptCount val="6"/>
                <c:pt idx="0">
                  <c:v>1171</c:v>
                </c:pt>
                <c:pt idx="1">
                  <c:v>1186</c:v>
                </c:pt>
                <c:pt idx="2">
                  <c:v>1251</c:v>
                </c:pt>
                <c:pt idx="3" formatCode="General">
                  <c:v>790</c:v>
                </c:pt>
                <c:pt idx="4">
                  <c:v>1251</c:v>
                </c:pt>
                <c:pt idx="5">
                  <c:v>1172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A-40C4-8FF0-A3377D392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302048"/>
        <c:axId val="408299552"/>
      </c:lineChart>
      <c:valAx>
        <c:axId val="408312032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408297472"/>
        <c:crossBetween val="between"/>
      </c:valAx>
      <c:catAx>
        <c:axId val="40829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8312032"/>
        <c:auto val="1"/>
        <c:lblAlgn val="ctr"/>
        <c:lblOffset val="100"/>
        <c:noMultiLvlLbl val="0"/>
      </c:catAx>
      <c:valAx>
        <c:axId val="408299552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408302048"/>
        <c:crosses val="max"/>
        <c:crossBetween val="between"/>
      </c:valAx>
      <c:catAx>
        <c:axId val="40830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8299552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260195</xdr:colOff>
      <xdr:row>0</xdr:row>
      <xdr:rowOff>148684</xdr:rowOff>
    </xdr:from>
    <xdr:to>
      <xdr:col>10</xdr:col>
      <xdr:colOff>37705</xdr:colOff>
      <xdr:row>2</xdr:row>
      <xdr:rowOff>83636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8341" y="148684"/>
          <a:ext cx="2096035" cy="4274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18585</xdr:colOff>
      <xdr:row>0</xdr:row>
      <xdr:rowOff>55755</xdr:rowOff>
    </xdr:from>
    <xdr:to>
      <xdr:col>7</xdr:col>
      <xdr:colOff>190500</xdr:colOff>
      <xdr:row>2</xdr:row>
      <xdr:rowOff>176561</xdr:rowOff>
    </xdr:to>
    <xdr:sp macro="" textlink="">
      <xdr:nvSpPr>
        <xdr:cNvPr id="4" name="빗면 3"/>
        <xdr:cNvSpPr/>
      </xdr:nvSpPr>
      <xdr:spPr>
        <a:xfrm>
          <a:off x="144036" y="55755"/>
          <a:ext cx="5194610" cy="464635"/>
        </a:xfrm>
        <a:prstGeom prst="bevel">
          <a:avLst/>
        </a:prstGeom>
        <a:solidFill>
          <a:srgbClr val="FFFF00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24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온라인 쇼핑물 상반기 판매현황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599378</xdr:colOff>
      <xdr:row>2</xdr:row>
      <xdr:rowOff>46928</xdr:rowOff>
    </xdr:from>
    <xdr:to>
      <xdr:col>10</xdr:col>
      <xdr:colOff>370778</xdr:colOff>
      <xdr:row>15</xdr:row>
      <xdr:rowOff>65978</xdr:rowOff>
    </xdr:to>
    <xdr:graphicFrame macro="">
      <xdr:nvGraphicFramePr>
        <xdr:cNvPr id="2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600074</xdr:colOff>
      <xdr:row>1</xdr:row>
      <xdr:rowOff>9526</xdr:rowOff>
    </xdr:from>
    <xdr:to>
      <xdr:col>20</xdr:col>
      <xdr:colOff>342899</xdr:colOff>
      <xdr:row>30</xdr:row>
      <xdr:rowOff>152400</xdr:rowOff>
    </xdr:to>
    <xdr:graphicFrame macro="">
      <xdr:nvGraphicFramePr>
        <xdr:cNvPr id="3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0.52009</cdr:x>
      <cdr:y>0.12404</cdr:y>
    </cdr:from>
    <cdr:to>
      <cdr:x>0.66824</cdr:x>
      <cdr:y>0.23124</cdr:y>
    </cdr:to>
    <cdr:sp macro="" textlink="">
      <cdr:nvSpPr>
        <cdr:cNvPr id="2" name="사각형 설명선 1"/>
        <cdr:cNvSpPr/>
      </cdr:nvSpPr>
      <cdr:spPr>
        <a:xfrm xmlns:a="http://schemas.openxmlformats.org/drawingml/2006/main">
          <a:off x="6286501" y="771524"/>
          <a:ext cx="1790700" cy="666750"/>
        </a:xfrm>
        <a:prstGeom xmlns:a="http://schemas.openxmlformats.org/drawingml/2006/main" prst="wedgeRectCallout">
          <a:avLst>
            <a:gd name="adj1" fmla="val -20833"/>
            <a:gd name="adj2" fmla="val 192500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 sz="18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당월최저판매</a:t>
          </a:r>
          <a:endParaRPr lang="ko-KR" sz="1800" b="1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5044.646750462962" createdVersion="6" refreshedVersion="6" minRefreshableVersion="3" recordCount="8">
  <cacheSource type="worksheet">
    <worksheetSource ref="B4:H12" sheet="제1작업"/>
  </cacheSource>
  <cacheFields count="7">
    <cacheField name="상품코드" numFmtId="0">
      <sharedItems/>
    </cacheField>
    <cacheField name="상품명" numFmtId="0">
      <sharedItems/>
    </cacheField>
    <cacheField name="분류" numFmtId="0">
      <sharedItems count="4">
        <s v="여성용"/>
        <s v="공용"/>
        <s v="남성용"/>
        <s v="여성요" u="1"/>
      </sharedItems>
    </cacheField>
    <cacheField name="전월_x000a_판매량" numFmtId="3">
      <sharedItems containsSemiMixedTypes="0" containsString="0" containsNumber="1" containsInteger="1" minValue="1062" maxValue="1379"/>
    </cacheField>
    <cacheField name="판매가" numFmtId="178">
      <sharedItems containsSemiMixedTypes="0" containsString="0" containsNumber="1" containsInteger="1" minValue="15000" maxValue="200000"/>
    </cacheField>
    <cacheField name="당월_x000a_판매량" numFmtId="0">
      <sharedItems containsSemiMixedTypes="0" containsString="0" containsNumber="1" containsInteger="1" minValue="790" maxValue="1560"/>
    </cacheField>
    <cacheField name="재고량" numFmtId="0">
      <sharedItems containsSemiMixedTypes="0" containsString="0" containsNumber="1" containsInteger="1" minValue="20" maxValue="500" count="8">
        <n v="100"/>
        <n v="310"/>
        <n v="20"/>
        <n v="456"/>
        <n v="50"/>
        <n v="453"/>
        <n v="250"/>
        <n v="500"/>
      </sharedItems>
      <fieldGroup base="6">
        <rangePr autoStart="0" autoEnd="0" startNum="0" endNum="500" groupInterval="100"/>
        <groupItems count="7">
          <s v="&lt;0"/>
          <s v="0-99"/>
          <s v="100-199"/>
          <s v="200-299"/>
          <s v="300-399"/>
          <s v="400-500"/>
          <s v="&gt;5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2-B007"/>
    <s v="코트"/>
    <x v="0"/>
    <n v="1062"/>
    <n v="160000"/>
    <n v="1171"/>
    <x v="0"/>
  </r>
  <r>
    <s v="1-E492"/>
    <s v="후드티"/>
    <x v="1"/>
    <n v="1379"/>
    <n v="25000"/>
    <n v="1205"/>
    <x v="1"/>
  </r>
  <r>
    <s v="1-H430"/>
    <s v="청바지"/>
    <x v="2"/>
    <n v="1075"/>
    <n v="55000"/>
    <n v="1186"/>
    <x v="2"/>
  </r>
  <r>
    <s v="1-B331"/>
    <s v="바지"/>
    <x v="0"/>
    <n v="1125"/>
    <n v="48000"/>
    <n v="1251"/>
    <x v="3"/>
  </r>
  <r>
    <s v="1-E083"/>
    <s v="정장"/>
    <x v="2"/>
    <n v="1077"/>
    <n v="200000"/>
    <n v="790"/>
    <x v="4"/>
  </r>
  <r>
    <s v="2-E455"/>
    <s v="점퍼"/>
    <x v="0"/>
    <n v="1194"/>
    <n v="60000"/>
    <n v="1251"/>
    <x v="5"/>
  </r>
  <r>
    <s v="2-H897"/>
    <s v="가디건"/>
    <x v="2"/>
    <n v="1101"/>
    <n v="28000"/>
    <n v="1172"/>
    <x v="6"/>
  </r>
  <r>
    <s v="1-H200"/>
    <s v="티셔츠"/>
    <x v="1"/>
    <n v="1087"/>
    <n v="15000"/>
    <n v="156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11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재고량" colHeaderCaption="분류">
  <location ref="B2:H10" firstHeaderRow="1" firstDataRow="3" firstDataCol="1"/>
  <pivotFields count="7">
    <pivotField showAll="0"/>
    <pivotField dataField="1" showAll="0"/>
    <pivotField axis="axisCol" showAll="0">
      <items count="5">
        <item x="0"/>
        <item x="2"/>
        <item x="1"/>
        <item m="1" x="3"/>
        <item t="default"/>
      </items>
    </pivotField>
    <pivotField numFmtId="3" showAll="0" defaultSubtotal="0"/>
    <pivotField numFmtId="178" showAll="0"/>
    <pivotField dataField="1" showAll="0" sortType="descending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6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상품명" fld="1" subtotal="count" baseField="0" baseItem="0"/>
    <dataField name="평균 : 당월판매량" fld="5" subtotal="average" baseField="6" baseItem="1"/>
  </dataFields>
  <formats count="32">
    <format dxfId="31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6" count="1">
            <x v="1"/>
          </reference>
        </references>
      </pivotArea>
    </format>
    <format dxfId="30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6" count="1">
            <x v="3"/>
          </reference>
        </references>
      </pivotArea>
    </format>
    <format dxfId="29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6" count="1">
            <x v="4"/>
          </reference>
        </references>
      </pivotArea>
    </format>
    <format dxfId="28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6" count="1">
            <x v="3"/>
          </reference>
        </references>
      </pivotArea>
    </format>
    <format dxfId="27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6" count="1">
            <x v="4"/>
          </reference>
        </references>
      </pivotArea>
    </format>
    <format dxfId="26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6" count="1">
            <x v="1"/>
          </reference>
        </references>
      </pivotArea>
    </format>
    <format dxfId="25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>
            <x v="2"/>
          </reference>
        </references>
      </pivotArea>
    </format>
    <format dxfId="24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>
            <x v="4"/>
          </reference>
        </references>
      </pivotArea>
    </format>
    <format dxfId="23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>
            <x v="5"/>
          </reference>
        </references>
      </pivotArea>
    </format>
    <format dxfId="22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6" count="1">
            <x v="2"/>
          </reference>
        </references>
      </pivotArea>
    </format>
    <format dxfId="21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6" count="1">
            <x v="4"/>
          </reference>
        </references>
      </pivotArea>
    </format>
    <format dxfId="20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6" count="1">
            <x v="5"/>
          </reference>
        </references>
      </pivotArea>
    </format>
    <format dxfId="19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>
            <x v="1"/>
          </reference>
        </references>
      </pivotArea>
    </format>
    <format dxfId="18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>
            <x v="2"/>
          </reference>
        </references>
      </pivotArea>
    </format>
    <format dxfId="17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>
            <x v="3"/>
          </reference>
        </references>
      </pivotArea>
    </format>
    <format dxfId="16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6" count="1">
            <x v="1"/>
          </reference>
        </references>
      </pivotArea>
    </format>
    <format dxfId="15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6" count="1">
            <x v="2"/>
          </reference>
        </references>
      </pivotArea>
    </format>
    <format dxfId="14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6" count="1">
            <x v="3"/>
          </reference>
        </references>
      </pivotArea>
    </format>
    <format dxfId="13">
      <pivotArea outline="0" collapsedLevelsAreSubtotals="1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type="origin" dataOnly="0" labelOnly="1" outline="0" fieldPosition="0"/>
    </format>
    <format dxfId="9">
      <pivotArea field="2" type="button" dataOnly="0" labelOnly="1" outline="0" axis="axisCol" fieldPosition="0"/>
    </format>
    <format dxfId="8">
      <pivotArea field="-2" type="button" dataOnly="0" labelOnly="1" outline="0" axis="axisCol" fieldPosition="1"/>
    </format>
    <format dxfId="7">
      <pivotArea type="topRight" dataOnly="0" labelOnly="1" outline="0" fieldPosition="0"/>
    </format>
    <format dxfId="6">
      <pivotArea field="6" type="button" dataOnly="0" labelOnly="1" outline="0" axis="axisRow" fieldPosition="0"/>
    </format>
    <format dxfId="5">
      <pivotArea dataOnly="0" labelOnly="1" fieldPosition="0">
        <references count="1">
          <reference field="6" count="5">
            <x v="1"/>
            <x v="2"/>
            <x v="3"/>
            <x v="4"/>
            <x v="5"/>
          </reference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2" count="0"/>
        </references>
      </pivotArea>
    </format>
    <format dxfId="2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1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  <format dxfId="0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zoomScale="205" zoomScaleNormal="205" workbookViewId="0">
      <selection activeCell="E14" sqref="E14"/>
    </sheetView>
  </sheetViews>
  <sheetFormatPr defaultRowHeight="13.5" x14ac:dyDescent="0.3"/>
  <cols>
    <col min="1" max="1" width="1.625" style="1" customWidth="1"/>
    <col min="2" max="2" width="11.875" style="1" customWidth="1"/>
    <col min="3" max="3" width="13.5" style="1" customWidth="1"/>
    <col min="4" max="4" width="12.25" style="1" customWidth="1"/>
    <col min="5" max="5" width="9" style="1"/>
    <col min="6" max="6" width="10.25" style="1" bestFit="1" customWidth="1"/>
    <col min="7" max="9" width="9" style="1"/>
    <col min="10" max="10" width="12.375" style="1" customWidth="1"/>
    <col min="11" max="16384" width="9" style="1"/>
  </cols>
  <sheetData>
    <row r="1" spans="2:12" ht="18" customHeight="1" x14ac:dyDescent="0.3"/>
    <row r="2" spans="2:12" ht="21" customHeight="1" x14ac:dyDescent="0.3"/>
    <row r="3" spans="2:12" ht="18" customHeight="1" thickBot="1" x14ac:dyDescent="0.35"/>
    <row r="4" spans="2:12" ht="27.75" thickBot="1" x14ac:dyDescent="0.35">
      <c r="B4" s="29" t="s">
        <v>0</v>
      </c>
      <c r="C4" s="30" t="s">
        <v>1</v>
      </c>
      <c r="D4" s="30" t="s">
        <v>3</v>
      </c>
      <c r="E4" s="31" t="s">
        <v>46</v>
      </c>
      <c r="F4" s="30" t="s">
        <v>5</v>
      </c>
      <c r="G4" s="31" t="s">
        <v>6</v>
      </c>
      <c r="H4" s="30" t="s">
        <v>8</v>
      </c>
      <c r="I4" s="30" t="s">
        <v>9</v>
      </c>
      <c r="J4" s="32" t="s">
        <v>10</v>
      </c>
    </row>
    <row r="5" spans="2:12" x14ac:dyDescent="0.3">
      <c r="B5" s="33" t="s">
        <v>11</v>
      </c>
      <c r="C5" s="18" t="s">
        <v>19</v>
      </c>
      <c r="D5" s="18" t="s">
        <v>29</v>
      </c>
      <c r="E5" s="37">
        <v>1062</v>
      </c>
      <c r="F5" s="25">
        <v>160000</v>
      </c>
      <c r="G5" s="37">
        <v>1171</v>
      </c>
      <c r="H5" s="6">
        <v>100</v>
      </c>
      <c r="I5" s="6" t="str">
        <f>IF(OR(G5&gt;E5,H5/G5&lt;5%),"주문","")</f>
        <v>주문</v>
      </c>
      <c r="J5" s="7" t="str">
        <f t="shared" ref="J5:J12" si="0">CHOOSE(LEFT(B5,1),"면세","VAT")</f>
        <v>VAT</v>
      </c>
    </row>
    <row r="6" spans="2:12" x14ac:dyDescent="0.3">
      <c r="B6" s="34" t="s">
        <v>12</v>
      </c>
      <c r="C6" s="36" t="s">
        <v>20</v>
      </c>
      <c r="D6" s="36" t="s">
        <v>38</v>
      </c>
      <c r="E6" s="38">
        <v>1379</v>
      </c>
      <c r="F6" s="26">
        <v>25000</v>
      </c>
      <c r="G6" s="38">
        <v>1205</v>
      </c>
      <c r="H6" s="5">
        <v>310</v>
      </c>
      <c r="I6" s="5" t="str">
        <f t="shared" ref="I5:I12" si="1">IF(OR(G6&gt;E6,H6/G6&lt;5%),"주문","")</f>
        <v/>
      </c>
      <c r="J6" s="8" t="str">
        <f t="shared" si="0"/>
        <v>면세</v>
      </c>
    </row>
    <row r="7" spans="2:12" x14ac:dyDescent="0.3">
      <c r="B7" s="34" t="s">
        <v>13</v>
      </c>
      <c r="C7" s="36" t="s">
        <v>21</v>
      </c>
      <c r="D7" s="36" t="s">
        <v>31</v>
      </c>
      <c r="E7" s="38">
        <v>1075</v>
      </c>
      <c r="F7" s="26">
        <v>55000</v>
      </c>
      <c r="G7" s="38">
        <v>1186</v>
      </c>
      <c r="H7" s="5">
        <v>20</v>
      </c>
      <c r="I7" s="5" t="str">
        <f t="shared" si="1"/>
        <v>주문</v>
      </c>
      <c r="J7" s="8" t="str">
        <f t="shared" si="0"/>
        <v>면세</v>
      </c>
    </row>
    <row r="8" spans="2:12" x14ac:dyDescent="0.3">
      <c r="B8" s="34" t="s">
        <v>14</v>
      </c>
      <c r="C8" s="36" t="s">
        <v>22</v>
      </c>
      <c r="D8" s="36" t="s">
        <v>28</v>
      </c>
      <c r="E8" s="38">
        <v>1125</v>
      </c>
      <c r="F8" s="26">
        <v>48000</v>
      </c>
      <c r="G8" s="38">
        <v>1251</v>
      </c>
      <c r="H8" s="5">
        <v>456</v>
      </c>
      <c r="I8" s="5" t="str">
        <f t="shared" si="1"/>
        <v>주문</v>
      </c>
      <c r="J8" s="8" t="str">
        <f t="shared" si="0"/>
        <v>면세</v>
      </c>
    </row>
    <row r="9" spans="2:12" x14ac:dyDescent="0.3">
      <c r="B9" s="34" t="s">
        <v>15</v>
      </c>
      <c r="C9" s="36" t="s">
        <v>23</v>
      </c>
      <c r="D9" s="36" t="s">
        <v>49</v>
      </c>
      <c r="E9" s="38">
        <v>1077</v>
      </c>
      <c r="F9" s="26">
        <v>200000</v>
      </c>
      <c r="G9" s="5">
        <v>790</v>
      </c>
      <c r="H9" s="5">
        <v>50</v>
      </c>
      <c r="I9" s="5" t="str">
        <f t="shared" si="1"/>
        <v/>
      </c>
      <c r="J9" s="8" t="str">
        <f t="shared" si="0"/>
        <v>면세</v>
      </c>
    </row>
    <row r="10" spans="2:12" x14ac:dyDescent="0.3">
      <c r="B10" s="34" t="s">
        <v>16</v>
      </c>
      <c r="C10" s="36" t="s">
        <v>24</v>
      </c>
      <c r="D10" s="36" t="s">
        <v>48</v>
      </c>
      <c r="E10" s="38">
        <v>1194</v>
      </c>
      <c r="F10" s="26">
        <v>60000</v>
      </c>
      <c r="G10" s="38">
        <v>1251</v>
      </c>
      <c r="H10" s="5">
        <v>453</v>
      </c>
      <c r="I10" s="5" t="str">
        <f t="shared" si="1"/>
        <v>주문</v>
      </c>
      <c r="J10" s="8" t="str">
        <f t="shared" si="0"/>
        <v>VAT</v>
      </c>
    </row>
    <row r="11" spans="2:12" x14ac:dyDescent="0.3">
      <c r="B11" s="34" t="s">
        <v>17</v>
      </c>
      <c r="C11" s="36" t="s">
        <v>26</v>
      </c>
      <c r="D11" s="36" t="s">
        <v>37</v>
      </c>
      <c r="E11" s="38">
        <v>1101</v>
      </c>
      <c r="F11" s="26">
        <v>28000</v>
      </c>
      <c r="G11" s="38">
        <v>1172</v>
      </c>
      <c r="H11" s="5">
        <v>250</v>
      </c>
      <c r="I11" s="5" t="str">
        <f t="shared" si="1"/>
        <v>주문</v>
      </c>
      <c r="J11" s="8" t="str">
        <f t="shared" si="0"/>
        <v>VAT</v>
      </c>
    </row>
    <row r="12" spans="2:12" ht="14.25" thickBot="1" x14ac:dyDescent="0.35">
      <c r="B12" s="35" t="s">
        <v>18</v>
      </c>
      <c r="C12" s="19" t="s">
        <v>27</v>
      </c>
      <c r="D12" s="19" t="s">
        <v>36</v>
      </c>
      <c r="E12" s="39">
        <v>1087</v>
      </c>
      <c r="F12" s="27">
        <v>15000</v>
      </c>
      <c r="G12" s="39">
        <v>1560</v>
      </c>
      <c r="H12" s="9">
        <v>500</v>
      </c>
      <c r="I12" s="9" t="str">
        <f t="shared" si="1"/>
        <v>주문</v>
      </c>
      <c r="J12" s="10" t="str">
        <f t="shared" si="0"/>
        <v>면세</v>
      </c>
    </row>
    <row r="13" spans="2:12" x14ac:dyDescent="0.3">
      <c r="B13" s="11" t="s">
        <v>47</v>
      </c>
      <c r="C13" s="12"/>
      <c r="D13" s="12"/>
      <c r="E13" s="6" t="str">
        <f>SUMIF(G5:G12,"&gt;="&amp;AVERAGE(G5:G12),재고량)&amp;"개"</f>
        <v>1719개</v>
      </c>
      <c r="F13" s="13"/>
      <c r="G13" s="12" t="s">
        <v>40</v>
      </c>
      <c r="H13" s="12"/>
      <c r="I13" s="12"/>
      <c r="J13" s="28">
        <f>MIN(F5:F12)</f>
        <v>15000</v>
      </c>
    </row>
    <row r="14" spans="2:12" ht="14.25" thickBot="1" x14ac:dyDescent="0.35">
      <c r="B14" s="14" t="s">
        <v>39</v>
      </c>
      <c r="C14" s="15"/>
      <c r="D14" s="15"/>
      <c r="E14" s="40">
        <f>COUNTIF(B5:B12,"1*")/COUNTA(B5:B12)</f>
        <v>0.625</v>
      </c>
      <c r="F14" s="16"/>
      <c r="G14" s="24" t="s">
        <v>41</v>
      </c>
      <c r="H14" s="9" t="s">
        <v>25</v>
      </c>
      <c r="I14" s="24" t="s">
        <v>5</v>
      </c>
      <c r="J14" s="10">
        <f>VLOOKUP(H14,C5:H12,4,0)</f>
        <v>28000</v>
      </c>
    </row>
    <row r="16" spans="2:12" x14ac:dyDescent="0.3">
      <c r="H16" s="20"/>
      <c r="I16" s="21"/>
      <c r="J16" s="22"/>
      <c r="K16" s="22"/>
      <c r="L16" s="22"/>
    </row>
    <row r="17" spans="8:12" x14ac:dyDescent="0.3">
      <c r="H17" s="20"/>
      <c r="I17" s="23"/>
      <c r="J17" s="22"/>
      <c r="K17" s="22"/>
      <c r="L17" s="22"/>
    </row>
  </sheetData>
  <mergeCells count="5">
    <mergeCell ref="B13:D13"/>
    <mergeCell ref="B14:D14"/>
    <mergeCell ref="F13:F14"/>
    <mergeCell ref="G13:I13"/>
    <mergeCell ref="I16:I17"/>
  </mergeCells>
  <phoneticPr fontId="3" type="noConversion"/>
  <conditionalFormatting sqref="G5:G1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{4535F8EC-696A-42F5-A3FF-AE40531FEB30}</x14:id>
        </ext>
      </extLst>
    </cfRule>
  </conditionalFormatting>
  <dataValidations disablePrompts="1" count="1">
    <dataValidation type="list" allowBlank="1" showInputMessage="1" showErrorMessage="1" sqref="H14">
      <formula1>상품명</formula1>
    </dataValidation>
  </dataValidations>
  <pageMargins left="0.7" right="0.7" top="0.75" bottom="0.75" header="0.3" footer="0.3"/>
  <pageSetup paperSize="9" orientation="portrait" horizontalDpi="4294967292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35F8EC-696A-42F5-A3FF-AE40531FEB3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G5:G12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topLeftCell="A13" zoomScale="235" zoomScaleNormal="235" workbookViewId="0">
      <selection activeCell="B18" sqref="B18"/>
    </sheetView>
  </sheetViews>
  <sheetFormatPr defaultRowHeight="13.5" x14ac:dyDescent="0.3"/>
  <cols>
    <col min="1" max="1" width="1.625" style="1" customWidth="1"/>
    <col min="2" max="3" width="9" style="1"/>
    <col min="4" max="4" width="12.875" style="1" customWidth="1"/>
    <col min="5" max="5" width="9.125" style="1" bestFit="1" customWidth="1"/>
    <col min="6" max="6" width="10" style="1" bestFit="1" customWidth="1"/>
    <col min="7" max="8" width="9.12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29" t="s">
        <v>0</v>
      </c>
      <c r="C2" s="30" t="s">
        <v>1</v>
      </c>
      <c r="D2" s="30" t="s">
        <v>3</v>
      </c>
      <c r="E2" s="31" t="s">
        <v>4</v>
      </c>
      <c r="F2" s="30" t="s">
        <v>5</v>
      </c>
      <c r="G2" s="31" t="s">
        <v>6</v>
      </c>
      <c r="H2" s="30" t="s">
        <v>8</v>
      </c>
    </row>
    <row r="3" spans="2:8" x14ac:dyDescent="0.3">
      <c r="B3" s="33" t="s">
        <v>11</v>
      </c>
      <c r="C3" s="18" t="s">
        <v>19</v>
      </c>
      <c r="D3" s="18" t="s">
        <v>29</v>
      </c>
      <c r="E3" s="6">
        <v>10.62</v>
      </c>
      <c r="F3" s="25">
        <v>160000</v>
      </c>
      <c r="G3" s="6">
        <v>1.171</v>
      </c>
      <c r="H3" s="6">
        <v>100</v>
      </c>
    </row>
    <row r="4" spans="2:8" x14ac:dyDescent="0.3">
      <c r="B4" s="34" t="s">
        <v>12</v>
      </c>
      <c r="C4" s="36" t="s">
        <v>20</v>
      </c>
      <c r="D4" s="36" t="s">
        <v>38</v>
      </c>
      <c r="E4" s="5">
        <v>1.379</v>
      </c>
      <c r="F4" s="26">
        <v>25000</v>
      </c>
      <c r="G4" s="5">
        <v>1.2050000000000001</v>
      </c>
      <c r="H4" s="5">
        <v>310</v>
      </c>
    </row>
    <row r="5" spans="2:8" x14ac:dyDescent="0.3">
      <c r="B5" s="34" t="s">
        <v>13</v>
      </c>
      <c r="C5" s="36" t="s">
        <v>21</v>
      </c>
      <c r="D5" s="36" t="s">
        <v>31</v>
      </c>
      <c r="E5" s="5">
        <v>1.075</v>
      </c>
      <c r="F5" s="26">
        <v>55000</v>
      </c>
      <c r="G5" s="5">
        <v>1.1859999999999999</v>
      </c>
      <c r="H5" s="5">
        <v>20</v>
      </c>
    </row>
    <row r="6" spans="2:8" x14ac:dyDescent="0.3">
      <c r="B6" s="34" t="s">
        <v>14</v>
      </c>
      <c r="C6" s="36" t="s">
        <v>22</v>
      </c>
      <c r="D6" s="36" t="s">
        <v>32</v>
      </c>
      <c r="E6" s="5">
        <v>1.125</v>
      </c>
      <c r="F6" s="26">
        <v>48000</v>
      </c>
      <c r="G6" s="5">
        <v>1.2509999999999999</v>
      </c>
      <c r="H6" s="5">
        <v>456</v>
      </c>
    </row>
    <row r="7" spans="2:8" x14ac:dyDescent="0.3">
      <c r="B7" s="34" t="s">
        <v>15</v>
      </c>
      <c r="C7" s="36" t="s">
        <v>23</v>
      </c>
      <c r="D7" s="36" t="s">
        <v>33</v>
      </c>
      <c r="E7" s="5">
        <v>1.077</v>
      </c>
      <c r="F7" s="26">
        <v>200000</v>
      </c>
      <c r="G7" s="5">
        <v>790</v>
      </c>
      <c r="H7" s="5">
        <v>50</v>
      </c>
    </row>
    <row r="8" spans="2:8" x14ac:dyDescent="0.3">
      <c r="B8" s="34" t="s">
        <v>16</v>
      </c>
      <c r="C8" s="36" t="s">
        <v>24</v>
      </c>
      <c r="D8" s="36" t="s">
        <v>34</v>
      </c>
      <c r="E8" s="5">
        <v>1.194</v>
      </c>
      <c r="F8" s="26">
        <v>60000</v>
      </c>
      <c r="G8" s="5">
        <v>1.2509999999999999</v>
      </c>
      <c r="H8" s="5">
        <v>453</v>
      </c>
    </row>
    <row r="9" spans="2:8" x14ac:dyDescent="0.3">
      <c r="B9" s="34" t="s">
        <v>17</v>
      </c>
      <c r="C9" s="36" t="s">
        <v>26</v>
      </c>
      <c r="D9" s="36" t="s">
        <v>37</v>
      </c>
      <c r="E9" s="5">
        <v>1.101</v>
      </c>
      <c r="F9" s="26">
        <v>28000</v>
      </c>
      <c r="G9" s="5">
        <v>1.1719999999999999</v>
      </c>
      <c r="H9" s="5">
        <v>250</v>
      </c>
    </row>
    <row r="10" spans="2:8" ht="14.25" thickBot="1" x14ac:dyDescent="0.35">
      <c r="B10" s="35" t="s">
        <v>18</v>
      </c>
      <c r="C10" s="19" t="s">
        <v>27</v>
      </c>
      <c r="D10" s="19" t="s">
        <v>36</v>
      </c>
      <c r="E10" s="9">
        <v>1.087</v>
      </c>
      <c r="F10" s="27">
        <v>15000</v>
      </c>
      <c r="G10" s="9">
        <v>1.56</v>
      </c>
      <c r="H10" s="9">
        <v>500</v>
      </c>
    </row>
    <row r="12" spans="2:8" ht="14.25" thickBot="1" x14ac:dyDescent="0.35"/>
    <row r="13" spans="2:8" ht="27.75" thickBot="1" x14ac:dyDescent="0.35">
      <c r="B13" s="29" t="s">
        <v>0</v>
      </c>
      <c r="C13" s="31" t="s">
        <v>6</v>
      </c>
    </row>
    <row r="14" spans="2:8" x14ac:dyDescent="0.3">
      <c r="B14" s="1" t="s">
        <v>42</v>
      </c>
    </row>
    <row r="15" spans="2:8" x14ac:dyDescent="0.3">
      <c r="C15" s="1" t="s">
        <v>43</v>
      </c>
    </row>
    <row r="17" spans="2:5" ht="14.25" thickBot="1" x14ac:dyDescent="0.35"/>
    <row r="18" spans="2:5" ht="27.75" thickBot="1" x14ac:dyDescent="0.35">
      <c r="B18" s="30" t="s">
        <v>1</v>
      </c>
      <c r="C18" s="30" t="s">
        <v>3</v>
      </c>
      <c r="D18" s="30" t="s">
        <v>5</v>
      </c>
      <c r="E18" s="31" t="s">
        <v>6</v>
      </c>
    </row>
    <row r="19" spans="2:5" x14ac:dyDescent="0.3">
      <c r="B19" s="18" t="s">
        <v>19</v>
      </c>
      <c r="C19" s="18" t="s">
        <v>29</v>
      </c>
      <c r="D19" s="25">
        <v>160000</v>
      </c>
      <c r="E19" s="6">
        <v>1.171</v>
      </c>
    </row>
    <row r="20" spans="2:5" x14ac:dyDescent="0.3">
      <c r="B20" s="36" t="s">
        <v>20</v>
      </c>
      <c r="C20" s="36" t="s">
        <v>38</v>
      </c>
      <c r="D20" s="26">
        <v>25000</v>
      </c>
      <c r="E20" s="5">
        <v>1.2050000000000001</v>
      </c>
    </row>
    <row r="21" spans="2:5" x14ac:dyDescent="0.3">
      <c r="B21" s="36" t="s">
        <v>21</v>
      </c>
      <c r="C21" s="36" t="s">
        <v>31</v>
      </c>
      <c r="D21" s="26">
        <v>55000</v>
      </c>
      <c r="E21" s="5">
        <v>1.1859999999999999</v>
      </c>
    </row>
    <row r="22" spans="2:5" x14ac:dyDescent="0.3">
      <c r="B22" s="36" t="s">
        <v>22</v>
      </c>
      <c r="C22" s="36" t="s">
        <v>32</v>
      </c>
      <c r="D22" s="26">
        <v>48000</v>
      </c>
      <c r="E22" s="5">
        <v>1.2509999999999999</v>
      </c>
    </row>
    <row r="23" spans="2:5" x14ac:dyDescent="0.3">
      <c r="B23" s="36" t="s">
        <v>23</v>
      </c>
      <c r="C23" s="36" t="s">
        <v>33</v>
      </c>
      <c r="D23" s="26">
        <v>200000</v>
      </c>
      <c r="E23" s="5">
        <v>790</v>
      </c>
    </row>
    <row r="24" spans="2:5" x14ac:dyDescent="0.3">
      <c r="B24" s="36" t="s">
        <v>24</v>
      </c>
      <c r="C24" s="36" t="s">
        <v>34</v>
      </c>
      <c r="D24" s="26">
        <v>60000</v>
      </c>
      <c r="E24" s="5">
        <v>1.2509999999999999</v>
      </c>
    </row>
    <row r="25" spans="2:5" x14ac:dyDescent="0.3">
      <c r="B25" s="36" t="s">
        <v>26</v>
      </c>
      <c r="C25" s="36" t="s">
        <v>37</v>
      </c>
      <c r="D25" s="26">
        <v>28000</v>
      </c>
      <c r="E25" s="5">
        <v>1.1719999999999999</v>
      </c>
    </row>
    <row r="26" spans="2:5" ht="14.25" thickBot="1" x14ac:dyDescent="0.35">
      <c r="B26" s="19" t="s">
        <v>27</v>
      </c>
      <c r="C26" s="19" t="s">
        <v>36</v>
      </c>
      <c r="D26" s="27">
        <v>15000</v>
      </c>
      <c r="E26" s="9">
        <v>1.56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tabSelected="1" zoomScale="160" zoomScaleNormal="160" workbookViewId="0">
      <selection activeCell="D18" sqref="D18"/>
    </sheetView>
  </sheetViews>
  <sheetFormatPr defaultRowHeight="13.5" x14ac:dyDescent="0.3"/>
  <cols>
    <col min="1" max="1" width="1.625" style="1" customWidth="1"/>
    <col min="2" max="2" width="11.375" style="1" customWidth="1"/>
    <col min="3" max="3" width="13.125" style="1" customWidth="1"/>
    <col min="4" max="4" width="17.375" style="1" customWidth="1"/>
    <col min="5" max="5" width="13.125" style="1" customWidth="1"/>
    <col min="6" max="6" width="17.375" style="1" customWidth="1"/>
    <col min="7" max="7" width="13.125" style="1" customWidth="1"/>
    <col min="8" max="8" width="17.375" style="1" customWidth="1"/>
    <col min="9" max="9" width="18" style="1" customWidth="1"/>
    <col min="10" max="10" width="15.875" style="1" customWidth="1"/>
    <col min="11" max="11" width="13.125" style="1" customWidth="1"/>
    <col min="12" max="12" width="18" style="1" customWidth="1"/>
    <col min="13" max="13" width="22.125" style="1" customWidth="1"/>
    <col min="14" max="15" width="18" style="1" customWidth="1"/>
    <col min="16" max="16" width="22.125" style="1" customWidth="1"/>
    <col min="17" max="17" width="18" style="1" customWidth="1"/>
    <col min="18" max="18" width="17.375" style="1" customWidth="1"/>
    <col min="19" max="19" width="20.125" style="1" customWidth="1"/>
    <col min="20" max="20" width="24.25" style="1" customWidth="1"/>
    <col min="21" max="21" width="13.125" style="1" customWidth="1"/>
    <col min="22" max="22" width="17.375" style="1" customWidth="1"/>
    <col min="23" max="23" width="13.125" style="1" customWidth="1"/>
    <col min="24" max="24" width="17.375" style="1" customWidth="1"/>
    <col min="25" max="25" width="20.125" style="1" customWidth="1"/>
    <col min="26" max="26" width="24.25" style="1" customWidth="1"/>
    <col min="27" max="27" width="18" style="1" customWidth="1"/>
    <col min="28" max="29" width="22.125" style="1" customWidth="1"/>
    <col min="30" max="30" width="11.125" style="1" customWidth="1"/>
    <col min="31" max="31" width="19.375" style="1" customWidth="1"/>
    <col min="32" max="32" width="17.375" style="1" customWidth="1"/>
    <col min="33" max="33" width="18" style="1" customWidth="1"/>
    <col min="34" max="34" width="15.875" style="1" customWidth="1"/>
    <col min="35" max="35" width="22.125" style="1" customWidth="1"/>
    <col min="36" max="36" width="18" style="1" bestFit="1" customWidth="1"/>
    <col min="37" max="16384" width="9" style="1"/>
  </cols>
  <sheetData>
    <row r="2" spans="2:8" x14ac:dyDescent="0.3">
      <c r="B2" s="3"/>
      <c r="C2" s="41" t="s">
        <v>2</v>
      </c>
      <c r="D2" s="3"/>
      <c r="E2" s="3"/>
      <c r="F2" s="3"/>
      <c r="G2" s="3"/>
      <c r="H2" s="3"/>
    </row>
    <row r="3" spans="2:8" x14ac:dyDescent="0.3">
      <c r="B3" s="3"/>
      <c r="C3" s="17" t="s">
        <v>28</v>
      </c>
      <c r="D3" s="4"/>
      <c r="E3" s="17" t="s">
        <v>30</v>
      </c>
      <c r="F3" s="4"/>
      <c r="G3" s="17" t="s">
        <v>35</v>
      </c>
      <c r="H3" s="4"/>
    </row>
    <row r="4" spans="2:8" x14ac:dyDescent="0.3">
      <c r="B4" s="41" t="s">
        <v>7</v>
      </c>
      <c r="C4" s="42" t="s">
        <v>45</v>
      </c>
      <c r="D4" s="42" t="s">
        <v>56</v>
      </c>
      <c r="E4" s="42" t="s">
        <v>45</v>
      </c>
      <c r="F4" s="42" t="s">
        <v>56</v>
      </c>
      <c r="G4" s="42" t="s">
        <v>45</v>
      </c>
      <c r="H4" s="42" t="s">
        <v>56</v>
      </c>
    </row>
    <row r="5" spans="2:8" x14ac:dyDescent="0.3">
      <c r="B5" s="43" t="s">
        <v>50</v>
      </c>
      <c r="C5" s="44" t="s">
        <v>55</v>
      </c>
      <c r="D5" s="44" t="s">
        <v>55</v>
      </c>
      <c r="E5" s="2">
        <v>2</v>
      </c>
      <c r="F5" s="2">
        <v>988</v>
      </c>
      <c r="G5" s="44" t="s">
        <v>55</v>
      </c>
      <c r="H5" s="44" t="s">
        <v>55</v>
      </c>
    </row>
    <row r="6" spans="2:8" x14ac:dyDescent="0.3">
      <c r="B6" s="43" t="s">
        <v>51</v>
      </c>
      <c r="C6" s="2">
        <v>1</v>
      </c>
      <c r="D6" s="2">
        <v>1171</v>
      </c>
      <c r="E6" s="44" t="s">
        <v>55</v>
      </c>
      <c r="F6" s="44" t="s">
        <v>55</v>
      </c>
      <c r="G6" s="44" t="s">
        <v>55</v>
      </c>
      <c r="H6" s="44" t="s">
        <v>55</v>
      </c>
    </row>
    <row r="7" spans="2:8" x14ac:dyDescent="0.3">
      <c r="B7" s="43" t="s">
        <v>52</v>
      </c>
      <c r="C7" s="44" t="s">
        <v>55</v>
      </c>
      <c r="D7" s="44" t="s">
        <v>55</v>
      </c>
      <c r="E7" s="2">
        <v>1</v>
      </c>
      <c r="F7" s="2">
        <v>1172</v>
      </c>
      <c r="G7" s="44" t="s">
        <v>55</v>
      </c>
      <c r="H7" s="44" t="s">
        <v>55</v>
      </c>
    </row>
    <row r="8" spans="2:8" x14ac:dyDescent="0.3">
      <c r="B8" s="43" t="s">
        <v>53</v>
      </c>
      <c r="C8" s="44" t="s">
        <v>55</v>
      </c>
      <c r="D8" s="44" t="s">
        <v>55</v>
      </c>
      <c r="E8" s="44" t="s">
        <v>55</v>
      </c>
      <c r="F8" s="44" t="s">
        <v>55</v>
      </c>
      <c r="G8" s="2">
        <v>1</v>
      </c>
      <c r="H8" s="2">
        <v>1205</v>
      </c>
    </row>
    <row r="9" spans="2:8" x14ac:dyDescent="0.3">
      <c r="B9" s="43" t="s">
        <v>54</v>
      </c>
      <c r="C9" s="2">
        <v>2</v>
      </c>
      <c r="D9" s="2">
        <v>1251</v>
      </c>
      <c r="E9" s="44" t="s">
        <v>55</v>
      </c>
      <c r="F9" s="44" t="s">
        <v>55</v>
      </c>
      <c r="G9" s="2">
        <v>1</v>
      </c>
      <c r="H9" s="2">
        <v>1560</v>
      </c>
    </row>
    <row r="10" spans="2:8" x14ac:dyDescent="0.3">
      <c r="B10" s="43" t="s">
        <v>44</v>
      </c>
      <c r="C10" s="2">
        <v>3</v>
      </c>
      <c r="D10" s="2">
        <v>1224.3333333333333</v>
      </c>
      <c r="E10" s="2">
        <v>3</v>
      </c>
      <c r="F10" s="2">
        <v>1049.3333333333333</v>
      </c>
      <c r="G10" s="2">
        <v>2</v>
      </c>
      <c r="H10" s="2">
        <v>1382.5</v>
      </c>
    </row>
  </sheetData>
  <mergeCells count="3">
    <mergeCell ref="C3:D3"/>
    <mergeCell ref="E3:F3"/>
    <mergeCell ref="G3:H3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9" sqref="U9"/>
    </sheetView>
  </sheetViews>
  <sheetFormatPr defaultRowHeight="16.5" x14ac:dyDescent="0.3"/>
  <cols>
    <col min="1" max="1" width="2" customWidth="1"/>
  </cols>
  <sheetData/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4</vt:i4>
      </vt:variant>
    </vt:vector>
  </HeadingPairs>
  <TitlesOfParts>
    <vt:vector size="8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상품명</vt:lpstr>
      <vt:lpstr>재고량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2023-04-28T04:26:40Z</dcterms:created>
  <dcterms:modified xsi:type="dcterms:W3CDTF">2023-04-28T06:58:19Z</dcterms:modified>
</cp:coreProperties>
</file>