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ip_000\Desktop\AVOIN FYSIIKKA HKI\Raportit\SMG\"/>
    </mc:Choice>
  </mc:AlternateContent>
  <xr:revisionPtr revIDLastSave="0" documentId="13_ncr:1_{07DC7962-2AC0-4A6F-B537-31BF3D9972F1}" xr6:coauthVersionLast="36" xr6:coauthVersionMax="36" xr10:uidLastSave="{00000000-0000-0000-0000-000000000000}"/>
  <bookViews>
    <workbookView xWindow="0" yWindow="0" windowWidth="19008" windowHeight="9060" activeTab="1" xr2:uid="{BC5054CB-0849-4618-BFE3-C870E59991B2}"/>
  </bookViews>
  <sheets>
    <sheet name="AC" sheetId="2" r:id="rId1"/>
    <sheet name="AB" sheetId="3" r:id="rId2"/>
  </sheets>
  <definedNames>
    <definedName name="solver_adj" localSheetId="1" hidden="1">AB!$K$5</definedName>
    <definedName name="solver_adj" localSheetId="0" hidden="1">AC!$K$5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10000</definedName>
    <definedName name="solver_itr" localSheetId="0" hidden="1">10000</definedName>
    <definedName name="solver_lhs1" localSheetId="1" hidden="1">AB!$K$5</definedName>
    <definedName name="solver_lhs1" localSheetId="0" hidden="1">AC!$K$5</definedName>
    <definedName name="solver_lhs2" localSheetId="1" hidden="1">AB!$K$5</definedName>
    <definedName name="solver_lhs2" localSheetId="0" hidden="1">AC!$K$5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AB!$G$12</definedName>
    <definedName name="solver_opt" localSheetId="0" hidden="1">AC!$G$12</definedName>
    <definedName name="solver_pre" localSheetId="1" hidden="1">0.1</definedName>
    <definedName name="solver_pre" localSheetId="0" hidden="1">0.01</definedName>
    <definedName name="solver_rbv" localSheetId="1" hidden="1">1</definedName>
    <definedName name="solver_rbv" localSheetId="0" hidden="1">2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hs1" localSheetId="1" hidden="1">0.00000047</definedName>
    <definedName name="solver_rhs1" localSheetId="0" hidden="1">0.00000105</definedName>
    <definedName name="solver_rhs2" localSheetId="1" hidden="1">0.00000044</definedName>
    <definedName name="solver_rhs2" localSheetId="0" hidden="1">0.00000095</definedName>
    <definedName name="solver_rlx" localSheetId="1" hidden="1">2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0.00001</definedName>
    <definedName name="solver_tol" localSheetId="0" hidden="1">0.0001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1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5" i="3"/>
  <c r="D22" i="2"/>
  <c r="D23" i="2"/>
  <c r="D24" i="2"/>
  <c r="D25" i="2"/>
  <c r="D26" i="2"/>
  <c r="D27" i="2"/>
  <c r="D28" i="2"/>
  <c r="D29" i="2"/>
  <c r="D3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5" i="2"/>
  <c r="F5" i="3" l="1"/>
  <c r="G9" i="2"/>
  <c r="D31" i="2"/>
  <c r="D32" i="2"/>
  <c r="D33" i="2"/>
  <c r="D34" i="2"/>
  <c r="D35" i="2"/>
  <c r="D36" i="2"/>
  <c r="D37" i="2"/>
  <c r="D38" i="2"/>
  <c r="D39" i="2"/>
  <c r="D40" i="2"/>
  <c r="F5" i="2"/>
  <c r="G9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J5" i="3"/>
  <c r="D95" i="3" s="1"/>
  <c r="E95" i="3" s="1"/>
  <c r="G5" i="2" l="1"/>
  <c r="G11" i="2"/>
  <c r="G13" i="2" s="1"/>
  <c r="E5" i="3"/>
  <c r="G5" i="3"/>
  <c r="G11" i="3"/>
  <c r="G13" i="3" s="1"/>
  <c r="D48" i="3"/>
  <c r="E48" i="3" s="1"/>
  <c r="D52" i="3"/>
  <c r="E52" i="3" s="1"/>
  <c r="D64" i="3"/>
  <c r="E64" i="3" s="1"/>
  <c r="D68" i="3"/>
  <c r="E68" i="3" s="1"/>
  <c r="D72" i="3"/>
  <c r="E72" i="3" s="1"/>
  <c r="D76" i="3"/>
  <c r="E76" i="3" s="1"/>
  <c r="D80" i="3"/>
  <c r="E80" i="3" s="1"/>
  <c r="D84" i="3"/>
  <c r="E84" i="3" s="1"/>
  <c r="D88" i="3"/>
  <c r="E88" i="3" s="1"/>
  <c r="D92" i="3"/>
  <c r="E92" i="3" s="1"/>
  <c r="D44" i="3"/>
  <c r="E44" i="3" s="1"/>
  <c r="D56" i="3"/>
  <c r="E56" i="3" s="1"/>
  <c r="D41" i="3"/>
  <c r="E41" i="3" s="1"/>
  <c r="D45" i="3"/>
  <c r="E45" i="3" s="1"/>
  <c r="D49" i="3"/>
  <c r="E49" i="3" s="1"/>
  <c r="D53" i="3"/>
  <c r="E53" i="3" s="1"/>
  <c r="D57" i="3"/>
  <c r="E57" i="3" s="1"/>
  <c r="D61" i="3"/>
  <c r="E61" i="3" s="1"/>
  <c r="D65" i="3"/>
  <c r="E65" i="3" s="1"/>
  <c r="D69" i="3"/>
  <c r="E69" i="3" s="1"/>
  <c r="D73" i="3"/>
  <c r="E73" i="3" s="1"/>
  <c r="D77" i="3"/>
  <c r="E77" i="3" s="1"/>
  <c r="D81" i="3"/>
  <c r="E81" i="3" s="1"/>
  <c r="D85" i="3"/>
  <c r="E85" i="3" s="1"/>
  <c r="D89" i="3"/>
  <c r="E89" i="3" s="1"/>
  <c r="D93" i="3"/>
  <c r="E93" i="3" s="1"/>
  <c r="D60" i="3"/>
  <c r="E60" i="3" s="1"/>
  <c r="D42" i="3"/>
  <c r="E42" i="3" s="1"/>
  <c r="D46" i="3"/>
  <c r="E46" i="3" s="1"/>
  <c r="D50" i="3"/>
  <c r="E50" i="3" s="1"/>
  <c r="D54" i="3"/>
  <c r="E54" i="3" s="1"/>
  <c r="D58" i="3"/>
  <c r="E58" i="3" s="1"/>
  <c r="D62" i="3"/>
  <c r="E62" i="3" s="1"/>
  <c r="D66" i="3"/>
  <c r="E66" i="3" s="1"/>
  <c r="D70" i="3"/>
  <c r="E70" i="3" s="1"/>
  <c r="D74" i="3"/>
  <c r="E74" i="3" s="1"/>
  <c r="D78" i="3"/>
  <c r="E78" i="3" s="1"/>
  <c r="D82" i="3"/>
  <c r="E82" i="3" s="1"/>
  <c r="D86" i="3"/>
  <c r="E86" i="3" s="1"/>
  <c r="D90" i="3"/>
  <c r="E90" i="3" s="1"/>
  <c r="D94" i="3"/>
  <c r="E94" i="3" s="1"/>
  <c r="D43" i="3"/>
  <c r="E43" i="3" s="1"/>
  <c r="D47" i="3"/>
  <c r="E47" i="3" s="1"/>
  <c r="D51" i="3"/>
  <c r="E51" i="3" s="1"/>
  <c r="D55" i="3"/>
  <c r="E55" i="3" s="1"/>
  <c r="D59" i="3"/>
  <c r="E59" i="3" s="1"/>
  <c r="D63" i="3"/>
  <c r="E63" i="3" s="1"/>
  <c r="D67" i="3"/>
  <c r="E67" i="3" s="1"/>
  <c r="D71" i="3"/>
  <c r="E71" i="3" s="1"/>
  <c r="D75" i="3"/>
  <c r="E75" i="3" s="1"/>
  <c r="D79" i="3"/>
  <c r="E79" i="3" s="1"/>
  <c r="D83" i="3"/>
  <c r="E83" i="3" s="1"/>
  <c r="D87" i="3"/>
  <c r="E87" i="3" s="1"/>
  <c r="D91" i="3"/>
  <c r="E91" i="3" s="1"/>
  <c r="E40" i="2"/>
  <c r="E7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5" i="2"/>
  <c r="J5" i="2"/>
  <c r="D44" i="2" s="1"/>
  <c r="G10" i="3" l="1"/>
  <c r="G12" i="3" s="1"/>
  <c r="D67" i="2"/>
  <c r="E67" i="2" s="1"/>
  <c r="D66" i="2"/>
  <c r="E66" i="2" s="1"/>
  <c r="D58" i="2"/>
  <c r="E58" i="2" s="1"/>
  <c r="D42" i="2"/>
  <c r="E42" i="2" s="1"/>
  <c r="D89" i="2"/>
  <c r="E89" i="2" s="1"/>
  <c r="D81" i="2"/>
  <c r="E81" i="2" s="1"/>
  <c r="D73" i="2"/>
  <c r="E73" i="2" s="1"/>
  <c r="D65" i="2"/>
  <c r="E65" i="2" s="1"/>
  <c r="D57" i="2"/>
  <c r="E57" i="2" s="1"/>
  <c r="D49" i="2"/>
  <c r="E49" i="2" s="1"/>
  <c r="D41" i="2"/>
  <c r="E41" i="2" s="1"/>
  <c r="D83" i="2"/>
  <c r="E83" i="2" s="1"/>
  <c r="D51" i="2"/>
  <c r="E51" i="2" s="1"/>
  <c r="D43" i="2"/>
  <c r="E43" i="2" s="1"/>
  <c r="D82" i="2"/>
  <c r="E82" i="2" s="1"/>
  <c r="D72" i="2"/>
  <c r="E72" i="2" s="1"/>
  <c r="D64" i="2"/>
  <c r="E64" i="2" s="1"/>
  <c r="D56" i="2"/>
  <c r="E56" i="2" s="1"/>
  <c r="D48" i="2"/>
  <c r="E48" i="2" s="1"/>
  <c r="D91" i="2"/>
  <c r="E91" i="2" s="1"/>
  <c r="D90" i="2"/>
  <c r="E90" i="2" s="1"/>
  <c r="D80" i="2"/>
  <c r="E80" i="2" s="1"/>
  <c r="D95" i="2"/>
  <c r="E95" i="2" s="1"/>
  <c r="D87" i="2"/>
  <c r="E87" i="2" s="1"/>
  <c r="D79" i="2"/>
  <c r="E79" i="2" s="1"/>
  <c r="D71" i="2"/>
  <c r="E71" i="2" s="1"/>
  <c r="D63" i="2"/>
  <c r="E63" i="2" s="1"/>
  <c r="D55" i="2"/>
  <c r="E55" i="2" s="1"/>
  <c r="D47" i="2"/>
  <c r="E47" i="2" s="1"/>
  <c r="D94" i="2"/>
  <c r="E94" i="2" s="1"/>
  <c r="D78" i="2"/>
  <c r="E78" i="2" s="1"/>
  <c r="D70" i="2"/>
  <c r="E70" i="2" s="1"/>
  <c r="D62" i="2"/>
  <c r="E62" i="2" s="1"/>
  <c r="D54" i="2"/>
  <c r="E54" i="2" s="1"/>
  <c r="D46" i="2"/>
  <c r="E46" i="2" s="1"/>
  <c r="D59" i="2"/>
  <c r="E59" i="2" s="1"/>
  <c r="D88" i="2"/>
  <c r="E88" i="2" s="1"/>
  <c r="D86" i="2"/>
  <c r="E86" i="2" s="1"/>
  <c r="D93" i="2"/>
  <c r="E93" i="2" s="1"/>
  <c r="D85" i="2"/>
  <c r="E85" i="2" s="1"/>
  <c r="D77" i="2"/>
  <c r="E77" i="2" s="1"/>
  <c r="D69" i="2"/>
  <c r="E69" i="2" s="1"/>
  <c r="D61" i="2"/>
  <c r="E61" i="2" s="1"/>
  <c r="D53" i="2"/>
  <c r="E53" i="2" s="1"/>
  <c r="D45" i="2"/>
  <c r="E45" i="2" s="1"/>
  <c r="D75" i="2"/>
  <c r="E75" i="2" s="1"/>
  <c r="D74" i="2"/>
  <c r="E74" i="2" s="1"/>
  <c r="D50" i="2"/>
  <c r="E50" i="2" s="1"/>
  <c r="D92" i="2"/>
  <c r="E92" i="2" s="1"/>
  <c r="D84" i="2"/>
  <c r="E84" i="2" s="1"/>
  <c r="D76" i="2"/>
  <c r="E76" i="2" s="1"/>
  <c r="D68" i="2"/>
  <c r="E68" i="2" s="1"/>
  <c r="D60" i="2"/>
  <c r="E60" i="2" s="1"/>
  <c r="D52" i="2"/>
  <c r="E52" i="2" s="1"/>
  <c r="E44" i="2"/>
  <c r="G10" i="2" l="1"/>
  <c r="G12" i="2" s="1"/>
</calcChain>
</file>

<file path=xl/sharedStrings.xml><?xml version="1.0" encoding="utf-8"?>
<sst xmlns="http://schemas.openxmlformats.org/spreadsheetml/2006/main" count="39" uniqueCount="21">
  <si>
    <t>mittaus</t>
  </si>
  <si>
    <t>aika</t>
  </si>
  <si>
    <t>teoreettinen</t>
  </si>
  <si>
    <t>Vi</t>
  </si>
  <si>
    <t>R</t>
  </si>
  <si>
    <t>C</t>
  </si>
  <si>
    <t>Kapasitanssi</t>
  </si>
  <si>
    <t>ULKOINEN VASTUS</t>
  </si>
  <si>
    <t>1kohm</t>
  </si>
  <si>
    <t>Laatikon vastus</t>
  </si>
  <si>
    <t>neliöerotus</t>
  </si>
  <si>
    <t>neliöerotus summa</t>
  </si>
  <si>
    <t>RMSE</t>
  </si>
  <si>
    <t>ss total</t>
  </si>
  <si>
    <t>ss residual</t>
  </si>
  <si>
    <t>r sqrd</t>
  </si>
  <si>
    <t>ss regression</t>
  </si>
  <si>
    <t>Stdev(residuals)</t>
  </si>
  <si>
    <t>Jännite (V)</t>
  </si>
  <si>
    <t>Aika (s)</t>
  </si>
  <si>
    <t>25uF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</si>
</sst>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AC!$B$5:$B$40</c:f>
              <c:numCache>
                <c:formatCode>General</c:formatCode>
                <c:ptCount val="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</c:numCache>
            </c:numRef>
          </c:xVal>
          <c:yVal>
            <c:numRef>
              <c:f>AC!$C$5:$C$40</c:f>
              <c:numCache>
                <c:formatCode>General</c:formatCode>
                <c:ptCount val="36"/>
                <c:pt idx="0">
                  <c:v>3.06186676025</c:v>
                </c:pt>
                <c:pt idx="1">
                  <c:v>2.5550842285200002</c:v>
                </c:pt>
                <c:pt idx="2">
                  <c:v>2.0814895629899999</c:v>
                </c:pt>
                <c:pt idx="3">
                  <c:v>1.6990661621100001</c:v>
                </c:pt>
                <c:pt idx="4">
                  <c:v>1.38645172119</c:v>
                </c:pt>
                <c:pt idx="5">
                  <c:v>1.1344909668000001</c:v>
                </c:pt>
                <c:pt idx="6">
                  <c:v>0.92811584472700004</c:v>
                </c:pt>
                <c:pt idx="7">
                  <c:v>0.76408386230500003</c:v>
                </c:pt>
                <c:pt idx="8">
                  <c:v>0.62446594238300002</c:v>
                </c:pt>
                <c:pt idx="9">
                  <c:v>0.51212310791000004</c:v>
                </c:pt>
                <c:pt idx="10">
                  <c:v>0.421142578125</c:v>
                </c:pt>
                <c:pt idx="11">
                  <c:v>0.33607482910199998</c:v>
                </c:pt>
                <c:pt idx="12">
                  <c:v>0.28457641601599998</c:v>
                </c:pt>
                <c:pt idx="13">
                  <c:v>0.226974487305</c:v>
                </c:pt>
                <c:pt idx="14">
                  <c:v>0.19340515136700001</c:v>
                </c:pt>
                <c:pt idx="15">
                  <c:v>0.15716552734399999</c:v>
                </c:pt>
                <c:pt idx="16">
                  <c:v>0.13580322265600001</c:v>
                </c:pt>
                <c:pt idx="17">
                  <c:v>0.105476379395</c:v>
                </c:pt>
                <c:pt idx="18">
                  <c:v>9.6321105956999997E-2</c:v>
                </c:pt>
                <c:pt idx="19">
                  <c:v>7.8201293945299996E-2</c:v>
                </c:pt>
                <c:pt idx="20">
                  <c:v>7.2097778320299996E-2</c:v>
                </c:pt>
                <c:pt idx="21">
                  <c:v>5.3787231445300003E-2</c:v>
                </c:pt>
                <c:pt idx="22">
                  <c:v>5.3787231445300003E-2</c:v>
                </c:pt>
                <c:pt idx="23">
                  <c:v>3.5667419433600002E-2</c:v>
                </c:pt>
                <c:pt idx="24">
                  <c:v>4.1770935058600002E-2</c:v>
                </c:pt>
                <c:pt idx="25">
                  <c:v>2.0408630371099998E-2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4-46D4-B073-82EDA2CCF7F7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AC!$B$5:$B$40</c:f>
              <c:numCache>
                <c:formatCode>General</c:formatCode>
                <c:ptCount val="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</c:numCache>
            </c:numRef>
          </c:xVal>
          <c:yVal>
            <c:numRef>
              <c:f>AC!$D$5:$D$40</c:f>
              <c:numCache>
                <c:formatCode>0.00E+00</c:formatCode>
                <c:ptCount val="36"/>
                <c:pt idx="0">
                  <c:v>3.1</c:v>
                </c:pt>
                <c:pt idx="1">
                  <c:v>2.5380653345417437</c:v>
                </c:pt>
                <c:pt idx="2">
                  <c:v>2.0779921427104822</c:v>
                </c:pt>
                <c:pt idx="3">
                  <c:v>1.7013160718914819</c:v>
                </c:pt>
                <c:pt idx="4">
                  <c:v>1.3929197887633868</c:v>
                </c:pt>
                <c:pt idx="5">
                  <c:v>1.1404262676314714</c:v>
                </c:pt>
                <c:pt idx="6">
                  <c:v>0.9337020569278266</c:v>
                </c:pt>
                <c:pt idx="7">
                  <c:v>0.76445058821898015</c:v>
                </c:pt>
                <c:pt idx="8">
                  <c:v>0.6258792057834317</c:v>
                </c:pt>
                <c:pt idx="9">
                  <c:v>0.51242655348691835</c:v>
                </c:pt>
                <c:pt idx="10">
                  <c:v>0.41953937803349939</c:v>
                </c:pt>
                <c:pt idx="11">
                  <c:v>0.34348979092323501</c:v>
                </c:pt>
                <c:pt idx="12">
                  <c:v>0.28122565519717879</c:v>
                </c:pt>
                <c:pt idx="13">
                  <c:v>0.23024809246443512</c:v>
                </c:pt>
                <c:pt idx="14">
                  <c:v>0.18851119413817571</c:v>
                </c:pt>
                <c:pt idx="15">
                  <c:v>0.15433991194037824</c:v>
                </c:pt>
                <c:pt idx="16">
                  <c:v>0.12636283233293527</c:v>
                </c:pt>
                <c:pt idx="17">
                  <c:v>0.10345713687701084</c:v>
                </c:pt>
                <c:pt idx="18">
                  <c:v>8.4703539586606966E-2</c:v>
                </c:pt>
                <c:pt idx="19">
                  <c:v>6.9349392754113365E-2</c:v>
                </c:pt>
                <c:pt idx="20">
                  <c:v>5.6778480555075957E-2</c:v>
                </c:pt>
                <c:pt idx="21">
                  <c:v>4.6486288143480922E-2</c:v>
                </c:pt>
                <c:pt idx="22">
                  <c:v>3.8059753699512151E-2</c:v>
                </c:pt>
                <c:pt idx="23">
                  <c:v>3.1160690808364117E-2</c:v>
                </c:pt>
                <c:pt idx="24">
                  <c:v>2.5512215851962096E-2</c:v>
                </c:pt>
                <c:pt idx="25">
                  <c:v>2.0887635697164949E-2</c:v>
                </c:pt>
                <c:pt idx="26">
                  <c:v>3.1</c:v>
                </c:pt>
                <c:pt idx="27">
                  <c:v>3.1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3.1</c:v>
                </c:pt>
                <c:pt idx="32">
                  <c:v>3.1</c:v>
                </c:pt>
                <c:pt idx="33">
                  <c:v>3.1</c:v>
                </c:pt>
                <c:pt idx="34">
                  <c:v>3.1</c:v>
                </c:pt>
                <c:pt idx="35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4-46D4-B073-82EDA2CC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69840"/>
        <c:axId val="492670496"/>
      </c:scatterChart>
      <c:valAx>
        <c:axId val="4926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70496"/>
        <c:crosses val="autoZero"/>
        <c:crossBetween val="midCat"/>
      </c:valAx>
      <c:valAx>
        <c:axId val="4926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AB!$B$5:$B$40</c:f>
              <c:numCache>
                <c:formatCode>General</c:formatCode>
                <c:ptCount val="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</c:numCache>
            </c:numRef>
          </c:xVal>
          <c:yVal>
            <c:numRef>
              <c:f>AB!$C$5:$C$40</c:f>
              <c:numCache>
                <c:formatCode>General</c:formatCode>
                <c:ptCount val="36"/>
                <c:pt idx="0">
                  <c:v>3.1013488769499999</c:v>
                </c:pt>
                <c:pt idx="1">
                  <c:v>1.9813537597699999</c:v>
                </c:pt>
                <c:pt idx="2">
                  <c:v>1.28917694092</c:v>
                </c:pt>
                <c:pt idx="3">
                  <c:v>0.83694458007799999</c:v>
                </c:pt>
                <c:pt idx="4">
                  <c:v>0.54569244384799998</c:v>
                </c:pt>
                <c:pt idx="5">
                  <c:v>0.35743713378899999</c:v>
                </c:pt>
                <c:pt idx="6">
                  <c:v>0.23593902587900001</c:v>
                </c:pt>
                <c:pt idx="7">
                  <c:v>0.15716552734399999</c:v>
                </c:pt>
                <c:pt idx="8">
                  <c:v>0.105476379395</c:v>
                </c:pt>
                <c:pt idx="9">
                  <c:v>7.5149536132799996E-2</c:v>
                </c:pt>
                <c:pt idx="10">
                  <c:v>5.3787231445300003E-2</c:v>
                </c:pt>
                <c:pt idx="11">
                  <c:v>4.1770935058600002E-2</c:v>
                </c:pt>
                <c:pt idx="12">
                  <c:v>2.9563903808599998E-2</c:v>
                </c:pt>
                <c:pt idx="13">
                  <c:v>2.6512145996099998E-2</c:v>
                </c:pt>
                <c:pt idx="14">
                  <c:v>2.0408630371099998E-2</c:v>
                </c:pt>
                <c:pt idx="15">
                  <c:v>1.7356872558599998E-2</c:v>
                </c:pt>
                <c:pt idx="16">
                  <c:v>1.4495849609400001E-2</c:v>
                </c:pt>
                <c:pt idx="17">
                  <c:v>1.7356872558599998E-2</c:v>
                </c:pt>
                <c:pt idx="18">
                  <c:v>1.1444091796900001E-2</c:v>
                </c:pt>
                <c:pt idx="19">
                  <c:v>1.4495849609400001E-2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2-42DD-B981-B51BB3B537DE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AB!$B$5:$B$28</c:f>
              <c:numCache>
                <c:formatCode>General</c:formatCode>
                <c:ptCount val="24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</c:numCache>
            </c:numRef>
          </c:xVal>
          <c:yVal>
            <c:numRef>
              <c:f>AB!$D$5:$D$28</c:f>
              <c:numCache>
                <c:formatCode>0.00E+00</c:formatCode>
                <c:ptCount val="24"/>
                <c:pt idx="0">
                  <c:v>3.1</c:v>
                </c:pt>
                <c:pt idx="1">
                  <c:v>2.0052862666907623</c:v>
                </c:pt>
                <c:pt idx="2">
                  <c:v>1.2971525843156695</c:v>
                </c:pt>
                <c:pt idx="3">
                  <c:v>0.83908460100988513</c:v>
                </c:pt>
                <c:pt idx="4">
                  <c:v>0.54277575064413552</c:v>
                </c:pt>
                <c:pt idx="5">
                  <c:v>0.35110347053530794</c:v>
                </c:pt>
                <c:pt idx="6">
                  <c:v>0.22711708633932839</c:v>
                </c:pt>
                <c:pt idx="7">
                  <c:v>0.14691444327970171</c:v>
                </c:pt>
                <c:pt idx="8">
                  <c:v>9.5034037253969278E-2</c:v>
                </c:pt>
                <c:pt idx="9">
                  <c:v>6.1474338636633236E-2</c:v>
                </c:pt>
                <c:pt idx="10">
                  <c:v>3.9765692587721897E-2</c:v>
                </c:pt>
                <c:pt idx="11">
                  <c:v>2.5723095881163012E-2</c:v>
                </c:pt>
                <c:pt idx="12">
                  <c:v>1.663940997008579E-2</c:v>
                </c:pt>
                <c:pt idx="13">
                  <c:v>1.0763477515758187E-2</c:v>
                </c:pt>
                <c:pt idx="14">
                  <c:v>6.9625334336079646E-3</c:v>
                </c:pt>
                <c:pt idx="15">
                  <c:v>4.5038298954159115E-3</c:v>
                </c:pt>
                <c:pt idx="16">
                  <c:v>2.9133768505770386E-3</c:v>
                </c:pt>
                <c:pt idx="17">
                  <c:v>1.884565996179655E-3</c:v>
                </c:pt>
                <c:pt idx="18">
                  <c:v>1.2190626809069217E-3</c:v>
                </c:pt>
                <c:pt idx="19">
                  <c:v>7.8857085556705497E-4</c:v>
                </c:pt>
                <c:pt idx="20">
                  <c:v>3.2996668490800819E-4</c:v>
                </c:pt>
                <c:pt idx="21">
                  <c:v>2.1344440700371147E-4</c:v>
                </c:pt>
                <c:pt idx="22">
                  <c:v>1.3807004453757964E-4</c:v>
                </c:pt>
                <c:pt idx="23">
                  <c:v>8.9312891662125904E-5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22-42DD-B981-B51BB3B53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69840"/>
        <c:axId val="492670496"/>
      </c:scatterChart>
      <c:valAx>
        <c:axId val="492669840"/>
        <c:scaling>
          <c:orientation val="minMax"/>
          <c:max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70496"/>
        <c:crosses val="autoZero"/>
        <c:crossBetween val="midCat"/>
      </c:valAx>
      <c:valAx>
        <c:axId val="4926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Jännite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1254126</xdr:colOff>
      <xdr:row>15</xdr:row>
      <xdr:rowOff>103673</xdr:rowOff>
    </xdr:from>
    <xdr:to>
      <xdr:col>14</xdr:col>
      <xdr:colOff>331013</xdr:colOff>
      <xdr:row>33</xdr:row>
      <xdr:rowOff>63941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D35473-B8C7-4CC8-A76E-2FEC2469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0.44283</cdr:x>
      <cdr:y>0.34328</cdr:y>
    </cdr:from>
    <cdr:to>
      <cdr:x>0.69786</cdr:x>
      <cdr:y>0.44484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BF94E1-0DBA-4C4C-9A1B-D78D50706E51}"/>
            </a:ext>
          </a:extLst>
        </cdr:cNvPr>
        <cdr:cNvSpPr txBox="1"/>
      </cdr:nvSpPr>
      <cdr:spPr>
        <a:xfrm xmlns:a="http://schemas.openxmlformats.org/drawingml/2006/main">
          <a:off x="3440112" y="1114424"/>
          <a:ext cx="1981199" cy="3297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y</a:t>
          </a:r>
          <a:r>
            <a:rPr lang="en-US" sz="1100" baseline="0">
              <a:solidFill>
                <a:srgbClr val="FF0000"/>
              </a:solidFill>
            </a:rPr>
            <a:t> = 3.1*e^(-x/500*2.50*10^-8)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1254127</xdr:colOff>
      <xdr:row>15</xdr:row>
      <xdr:rowOff>103673</xdr:rowOff>
    </xdr:from>
    <xdr:to>
      <xdr:col>11</xdr:col>
      <xdr:colOff>571501</xdr:colOff>
      <xdr:row>33</xdr:row>
      <xdr:rowOff>63941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887EA-D9C4-4B33-9C7C-7B8157BE8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0.52244</cdr:x>
      <cdr:y>0.24929</cdr:y>
    </cdr:from>
    <cdr:to>
      <cdr:x>0.88234</cdr:x>
      <cdr:y>0.3477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95A6C6-714A-4913-AF33-E616CE150094}"/>
            </a:ext>
          </a:extLst>
        </cdr:cNvPr>
        <cdr:cNvSpPr txBox="1"/>
      </cdr:nvSpPr>
      <cdr:spPr>
        <a:xfrm xmlns:a="http://schemas.openxmlformats.org/drawingml/2006/main">
          <a:off x="2875913" y="810727"/>
          <a:ext cx="1981200" cy="3200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y</a:t>
          </a:r>
          <a:r>
            <a:rPr lang="en-US" sz="1100" baseline="0">
              <a:solidFill>
                <a:srgbClr val="FF0000"/>
              </a:solidFill>
            </a:rPr>
            <a:t> = 3.1*e^(-x/500*1.16*10^-8)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D032-C6C3-4305-9A87-A75A936C91DD}">
  <dimension ref="B3:N96"/>
  <sheetViews>
    <sheetView topLeftCell="A2" zoomScale="81" zoomScaleNormal="81" workbookViewId="0">
      <selection activeCell="F23" sqref="F23"/>
    </sheetView>
  </sheetViews>
  <sheetFormatPr defaultRowHeight="14.4" x14ac:dyDescent="0.3"/>
  <cols>
    <col min="4" max="4" width="21.44140625" customWidth="1"/>
    <col min="6" max="7" width="22.6640625" customWidth="1"/>
    <col min="8" max="8" width="12.6640625" bestFit="1" customWidth="1"/>
    <col min="11" max="11" width="14.44140625" customWidth="1"/>
    <col min="13" max="13" width="18.6640625" customWidth="1"/>
  </cols>
  <sheetData>
    <row r="3" spans="2:14" x14ac:dyDescent="0.3">
      <c r="K3" t="s">
        <v>6</v>
      </c>
    </row>
    <row r="4" spans="2:14" x14ac:dyDescent="0.3">
      <c r="B4" t="s">
        <v>1</v>
      </c>
      <c r="C4" t="s">
        <v>0</v>
      </c>
      <c r="D4" t="s">
        <v>2</v>
      </c>
      <c r="E4" t="s">
        <v>10</v>
      </c>
      <c r="F4" t="s">
        <v>11</v>
      </c>
      <c r="G4" t="s">
        <v>12</v>
      </c>
      <c r="I4" t="s">
        <v>3</v>
      </c>
      <c r="J4" t="s">
        <v>4</v>
      </c>
      <c r="K4" s="4" t="s">
        <v>5</v>
      </c>
      <c r="M4" t="s">
        <v>7</v>
      </c>
      <c r="N4" t="s">
        <v>9</v>
      </c>
    </row>
    <row r="5" spans="2:14" x14ac:dyDescent="0.3">
      <c r="B5">
        <v>0</v>
      </c>
      <c r="C5">
        <v>3.06186676025</v>
      </c>
      <c r="D5" s="1">
        <f>3.1*EXP(-(B5)/(500*$K$5))</f>
        <v>3.1</v>
      </c>
      <c r="E5">
        <f>(C5-D5)^2</f>
        <v>1.4541439738309837E-3</v>
      </c>
      <c r="F5">
        <f>SUMSQ(C5:C30-D5:D30)</f>
        <v>1.4541439738309837E-3</v>
      </c>
      <c r="G5" s="1">
        <f>SQRT(F5/COUNT(D5:D30))</f>
        <v>7.4785436000677809E-3</v>
      </c>
      <c r="I5">
        <v>3.1</v>
      </c>
      <c r="J5">
        <f>10*10^3</f>
        <v>10000</v>
      </c>
      <c r="K5" s="5">
        <v>9.9999999999999995E-7</v>
      </c>
      <c r="M5" t="s">
        <v>8</v>
      </c>
      <c r="N5" t="s">
        <v>8</v>
      </c>
    </row>
    <row r="6" spans="2:14" x14ac:dyDescent="0.3">
      <c r="B6">
        <v>1E-4</v>
      </c>
      <c r="C6">
        <v>2.5550842285200002</v>
      </c>
      <c r="D6" s="1">
        <f t="shared" ref="D6:D30" si="0">3.1*EXP(-(B6)/(500*$K$5))</f>
        <v>2.5380653345417437</v>
      </c>
      <c r="E6">
        <f t="shared" ref="E6:E40" si="1">(C6-D6)^2</f>
        <v>2.8964275224313573E-4</v>
      </c>
      <c r="K6" t="s">
        <v>20</v>
      </c>
    </row>
    <row r="7" spans="2:14" x14ac:dyDescent="0.3">
      <c r="B7">
        <v>2.0000000000000001E-4</v>
      </c>
      <c r="C7">
        <v>2.0814895629899999</v>
      </c>
      <c r="D7" s="1">
        <f t="shared" si="0"/>
        <v>2.0779921427104822</v>
      </c>
      <c r="E7">
        <f t="shared" si="1"/>
        <v>1.2231948611581776E-5</v>
      </c>
    </row>
    <row r="8" spans="2:14" x14ac:dyDescent="0.3">
      <c r="B8">
        <v>2.9999999999999997E-4</v>
      </c>
      <c r="C8">
        <v>1.6990661621100001</v>
      </c>
      <c r="D8" s="1">
        <f t="shared" si="0"/>
        <v>1.7013160718914819</v>
      </c>
      <c r="E8">
        <f t="shared" si="1"/>
        <v>5.0620940248078125E-6</v>
      </c>
    </row>
    <row r="9" spans="2:14" x14ac:dyDescent="0.3">
      <c r="B9">
        <v>4.0000000000000002E-4</v>
      </c>
      <c r="C9">
        <v>1.38645172119</v>
      </c>
      <c r="D9" s="1">
        <f t="shared" si="0"/>
        <v>1.3929197887633868</v>
      </c>
      <c r="E9">
        <f t="shared" si="1"/>
        <v>4.1835898133897862E-5</v>
      </c>
      <c r="F9" t="s">
        <v>13</v>
      </c>
      <c r="G9">
        <f>COUNT(C5:C30)*VARP(C5:C30)</f>
        <v>17.780119693414683</v>
      </c>
    </row>
    <row r="10" spans="2:14" x14ac:dyDescent="0.3">
      <c r="B10">
        <v>5.0000000000000001E-4</v>
      </c>
      <c r="C10">
        <v>1.1344909668000001</v>
      </c>
      <c r="D10" s="1">
        <f t="shared" si="0"/>
        <v>1.1404262676314714</v>
      </c>
      <c r="E10">
        <f t="shared" si="1"/>
        <v>3.5227795960064061E-5</v>
      </c>
      <c r="F10" t="s">
        <v>16</v>
      </c>
      <c r="G10">
        <f>G9-G11</f>
        <v>17.777009941861184</v>
      </c>
    </row>
    <row r="11" spans="2:14" x14ac:dyDescent="0.3">
      <c r="B11">
        <v>5.9999999999999995E-4</v>
      </c>
      <c r="C11">
        <v>0.92811584472700004</v>
      </c>
      <c r="D11" s="1">
        <f t="shared" si="0"/>
        <v>0.9337020569278266</v>
      </c>
      <c r="E11">
        <f t="shared" si="1"/>
        <v>3.1205766752663488E-5</v>
      </c>
      <c r="F11" t="s">
        <v>14</v>
      </c>
      <c r="G11">
        <f>SUMXMY2(C5:C30,D5:D30)</f>
        <v>3.1097515534973339E-3</v>
      </c>
    </row>
    <row r="12" spans="2:14" x14ac:dyDescent="0.3">
      <c r="B12">
        <v>6.9999999999999999E-4</v>
      </c>
      <c r="C12">
        <v>0.76408386230500003</v>
      </c>
      <c r="D12" s="1">
        <f t="shared" si="0"/>
        <v>0.76445058821898015</v>
      </c>
      <c r="E12">
        <f t="shared" si="1"/>
        <v>1.3448789598455877E-7</v>
      </c>
      <c r="F12" t="s">
        <v>15</v>
      </c>
      <c r="G12">
        <f>G10/G9</f>
        <v>0.99982509951523835</v>
      </c>
    </row>
    <row r="13" spans="2:14" x14ac:dyDescent="0.3">
      <c r="B13">
        <v>8.0000000000000004E-4</v>
      </c>
      <c r="C13">
        <v>0.62446594238300002</v>
      </c>
      <c r="D13" s="1">
        <f t="shared" si="0"/>
        <v>0.6258792057834317</v>
      </c>
      <c r="E13">
        <f t="shared" si="1"/>
        <v>1.9973134389997311E-6</v>
      </c>
      <c r="F13" t="s">
        <v>17</v>
      </c>
      <c r="G13">
        <f>SQRT(G11/COUNT(C5:C30))</f>
        <v>1.0936444988233913E-2</v>
      </c>
    </row>
    <row r="14" spans="2:14" x14ac:dyDescent="0.3">
      <c r="B14">
        <v>8.9999999999999998E-4</v>
      </c>
      <c r="C14">
        <v>0.51212310791000004</v>
      </c>
      <c r="D14" s="1">
        <f t="shared" si="0"/>
        <v>0.51242655348691835</v>
      </c>
      <c r="E14">
        <f t="shared" si="1"/>
        <v>9.2079218151282477E-8</v>
      </c>
    </row>
    <row r="15" spans="2:14" x14ac:dyDescent="0.3">
      <c r="B15">
        <v>1E-3</v>
      </c>
      <c r="C15">
        <v>0.421142578125</v>
      </c>
      <c r="D15" s="1">
        <f t="shared" si="0"/>
        <v>0.41953937803349939</v>
      </c>
      <c r="E15">
        <f t="shared" si="1"/>
        <v>2.5702505333875699E-6</v>
      </c>
    </row>
    <row r="16" spans="2:14" x14ac:dyDescent="0.3">
      <c r="B16">
        <v>1.1000000000000001E-3</v>
      </c>
      <c r="C16">
        <v>0.33607482910199998</v>
      </c>
      <c r="D16" s="1">
        <f t="shared" si="0"/>
        <v>0.34348979092323501</v>
      </c>
      <c r="E16">
        <f t="shared" si="1"/>
        <v>5.4981658810372996E-5</v>
      </c>
    </row>
    <row r="17" spans="2:5" x14ac:dyDescent="0.3">
      <c r="B17">
        <v>1.1999999999999999E-3</v>
      </c>
      <c r="C17">
        <v>0.28457641601599998</v>
      </c>
      <c r="D17" s="1">
        <f t="shared" si="0"/>
        <v>0.28122565519717879</v>
      </c>
      <c r="E17">
        <f t="shared" si="1"/>
        <v>1.1227598064947222E-5</v>
      </c>
    </row>
    <row r="18" spans="2:5" x14ac:dyDescent="0.3">
      <c r="B18">
        <v>1.2999999999999999E-3</v>
      </c>
      <c r="C18">
        <v>0.226974487305</v>
      </c>
      <c r="D18" s="1">
        <f t="shared" si="0"/>
        <v>0.23024809246443512</v>
      </c>
      <c r="E18">
        <f t="shared" si="1"/>
        <v>1.0716490739880216E-5</v>
      </c>
    </row>
    <row r="19" spans="2:5" x14ac:dyDescent="0.3">
      <c r="B19">
        <v>1.4E-3</v>
      </c>
      <c r="C19">
        <v>0.19340515136700001</v>
      </c>
      <c r="D19" s="1">
        <f t="shared" si="0"/>
        <v>0.18851119413817571</v>
      </c>
      <c r="E19">
        <f t="shared" si="1"/>
        <v>2.3950817357561593E-5</v>
      </c>
    </row>
    <row r="20" spans="2:5" x14ac:dyDescent="0.3">
      <c r="B20">
        <v>1.5E-3</v>
      </c>
      <c r="C20">
        <v>0.15716552734399999</v>
      </c>
      <c r="D20" s="1">
        <f t="shared" si="0"/>
        <v>0.15433991194037824</v>
      </c>
      <c r="E20">
        <f t="shared" si="1"/>
        <v>7.9841024091845093E-6</v>
      </c>
    </row>
    <row r="21" spans="2:5" x14ac:dyDescent="0.3">
      <c r="B21">
        <v>1.6000000000000001E-3</v>
      </c>
      <c r="C21">
        <v>0.13580322265600001</v>
      </c>
      <c r="D21" s="1">
        <f t="shared" si="0"/>
        <v>0.12636283233293527</v>
      </c>
      <c r="E21">
        <f t="shared" si="1"/>
        <v>8.912096945181429E-5</v>
      </c>
    </row>
    <row r="22" spans="2:5" x14ac:dyDescent="0.3">
      <c r="B22">
        <v>1.6999999999999999E-3</v>
      </c>
      <c r="C22">
        <v>0.105476379395</v>
      </c>
      <c r="D22" s="1">
        <f>3.1*EXP(-(B22)/(500*$K$5))</f>
        <v>0.10345713687701084</v>
      </c>
      <c r="E22">
        <f t="shared" si="1"/>
        <v>4.0773403464551866E-6</v>
      </c>
    </row>
    <row r="23" spans="2:5" x14ac:dyDescent="0.3">
      <c r="B23">
        <v>1.8E-3</v>
      </c>
      <c r="C23">
        <v>9.6321105956999997E-2</v>
      </c>
      <c r="D23" s="1">
        <f t="shared" si="0"/>
        <v>8.4703539586606966E-2</v>
      </c>
      <c r="E23">
        <f t="shared" si="1"/>
        <v>1.3496784837048711E-4</v>
      </c>
    </row>
    <row r="24" spans="2:5" x14ac:dyDescent="0.3">
      <c r="B24">
        <v>1.9E-3</v>
      </c>
      <c r="C24">
        <v>7.8201293945299996E-2</v>
      </c>
      <c r="D24" s="1">
        <f t="shared" si="0"/>
        <v>6.9349392754113365E-2</v>
      </c>
      <c r="E24">
        <f t="shared" si="1"/>
        <v>7.8356154698531308E-5</v>
      </c>
    </row>
    <row r="25" spans="2:5" x14ac:dyDescent="0.3">
      <c r="B25">
        <v>2E-3</v>
      </c>
      <c r="C25">
        <v>7.2097778320299996E-2</v>
      </c>
      <c r="D25" s="1">
        <f t="shared" si="0"/>
        <v>5.6778480555075957E-2</v>
      </c>
      <c r="E25">
        <f t="shared" si="1"/>
        <v>2.3468088401959824E-4</v>
      </c>
    </row>
    <row r="26" spans="2:5" x14ac:dyDescent="0.3">
      <c r="B26">
        <v>2.0999999999999999E-3</v>
      </c>
      <c r="C26">
        <v>5.3787231445300003E-2</v>
      </c>
      <c r="D26" s="1">
        <f t="shared" si="0"/>
        <v>4.6486288143480922E-2</v>
      </c>
      <c r="E26">
        <f t="shared" si="1"/>
        <v>5.3303773096376902E-5</v>
      </c>
    </row>
    <row r="27" spans="2:5" x14ac:dyDescent="0.3">
      <c r="B27">
        <v>2.2000000000000001E-3</v>
      </c>
      <c r="C27">
        <v>5.3787231445300003E-2</v>
      </c>
      <c r="D27" s="1">
        <f t="shared" si="0"/>
        <v>3.8059753699512151E-2</v>
      </c>
      <c r="E27">
        <f t="shared" si="1"/>
        <v>2.4735355624425212E-4</v>
      </c>
    </row>
    <row r="28" spans="2:5" x14ac:dyDescent="0.3">
      <c r="B28">
        <v>2.3E-3</v>
      </c>
      <c r="C28">
        <v>3.5667419433600002E-2</v>
      </c>
      <c r="D28" s="1">
        <f t="shared" si="0"/>
        <v>3.1160690808364117E-2</v>
      </c>
      <c r="E28">
        <f t="shared" si="1"/>
        <v>2.0310602901520534E-5</v>
      </c>
    </row>
    <row r="29" spans="2:5" x14ac:dyDescent="0.3">
      <c r="B29">
        <v>2.3999999999999998E-3</v>
      </c>
      <c r="C29">
        <v>4.1770935058600002E-2</v>
      </c>
      <c r="D29" s="1">
        <f t="shared" si="0"/>
        <v>2.5512215851962096E-2</v>
      </c>
      <c r="E29">
        <f t="shared" si="1"/>
        <v>2.6434595024029637E-4</v>
      </c>
    </row>
    <row r="30" spans="2:5" x14ac:dyDescent="0.3">
      <c r="B30">
        <v>2.5000000000000001E-3</v>
      </c>
      <c r="C30">
        <v>2.0408630371099998E-2</v>
      </c>
      <c r="D30" s="1">
        <f t="shared" si="0"/>
        <v>2.0887635697164949E-2</v>
      </c>
      <c r="E30">
        <f t="shared" si="1"/>
        <v>2.2944610239858949E-7</v>
      </c>
    </row>
    <row r="31" spans="2:5" x14ac:dyDescent="0.3">
      <c r="D31" s="1">
        <f t="shared" ref="D6:D40" si="2">3.1*EXP(-(B31)/(20000*$K$5))</f>
        <v>3.1</v>
      </c>
      <c r="E31">
        <f t="shared" si="1"/>
        <v>9.6100000000000012</v>
      </c>
    </row>
    <row r="32" spans="2:5" x14ac:dyDescent="0.3">
      <c r="D32" s="1">
        <f t="shared" si="2"/>
        <v>3.1</v>
      </c>
      <c r="E32">
        <f t="shared" si="1"/>
        <v>9.6100000000000012</v>
      </c>
    </row>
    <row r="33" spans="2:5" x14ac:dyDescent="0.3">
      <c r="D33" s="1">
        <f t="shared" si="2"/>
        <v>3.1</v>
      </c>
      <c r="E33">
        <f t="shared" si="1"/>
        <v>9.6100000000000012</v>
      </c>
    </row>
    <row r="34" spans="2:5" x14ac:dyDescent="0.3">
      <c r="D34" s="1">
        <f t="shared" si="2"/>
        <v>3.1</v>
      </c>
      <c r="E34">
        <f t="shared" si="1"/>
        <v>9.6100000000000012</v>
      </c>
    </row>
    <row r="35" spans="2:5" x14ac:dyDescent="0.3">
      <c r="D35" s="1">
        <f t="shared" si="2"/>
        <v>3.1</v>
      </c>
      <c r="E35">
        <f t="shared" si="1"/>
        <v>9.6100000000000012</v>
      </c>
    </row>
    <row r="36" spans="2:5" x14ac:dyDescent="0.3">
      <c r="D36" s="1">
        <f t="shared" si="2"/>
        <v>3.1</v>
      </c>
      <c r="E36">
        <f t="shared" si="1"/>
        <v>9.6100000000000012</v>
      </c>
    </row>
    <row r="37" spans="2:5" x14ac:dyDescent="0.3">
      <c r="D37" s="1">
        <f t="shared" si="2"/>
        <v>3.1</v>
      </c>
      <c r="E37">
        <f t="shared" si="1"/>
        <v>9.6100000000000012</v>
      </c>
    </row>
    <row r="38" spans="2:5" x14ac:dyDescent="0.3">
      <c r="D38" s="1">
        <f t="shared" si="2"/>
        <v>3.1</v>
      </c>
      <c r="E38">
        <f t="shared" si="1"/>
        <v>9.6100000000000012</v>
      </c>
    </row>
    <row r="39" spans="2:5" x14ac:dyDescent="0.3">
      <c r="D39" s="1">
        <f t="shared" si="2"/>
        <v>3.1</v>
      </c>
      <c r="E39">
        <f t="shared" si="1"/>
        <v>9.6100000000000012</v>
      </c>
    </row>
    <row r="40" spans="2:5" x14ac:dyDescent="0.3">
      <c r="D40" s="1">
        <f t="shared" si="2"/>
        <v>3.1</v>
      </c>
      <c r="E40">
        <f t="shared" si="1"/>
        <v>9.6100000000000012</v>
      </c>
    </row>
    <row r="41" spans="2:5" x14ac:dyDescent="0.3">
      <c r="D41">
        <f t="shared" ref="D41:D69" si="3">$I$5*EXP(-(2*B41)/($J$5*2*$K$5))</f>
        <v>3.1</v>
      </c>
      <c r="E41">
        <f t="shared" ref="E41:E69" si="4">ABS(C41-D41)</f>
        <v>3.1</v>
      </c>
    </row>
    <row r="42" spans="2:5" x14ac:dyDescent="0.3">
      <c r="D42">
        <f t="shared" si="3"/>
        <v>3.1</v>
      </c>
      <c r="E42">
        <f t="shared" si="4"/>
        <v>3.1</v>
      </c>
    </row>
    <row r="43" spans="2:5" x14ac:dyDescent="0.3">
      <c r="D43">
        <f t="shared" si="3"/>
        <v>3.1</v>
      </c>
      <c r="E43">
        <f t="shared" si="4"/>
        <v>3.1</v>
      </c>
    </row>
    <row r="44" spans="2:5" x14ac:dyDescent="0.3">
      <c r="D44">
        <f t="shared" si="3"/>
        <v>3.1</v>
      </c>
      <c r="E44">
        <f t="shared" si="4"/>
        <v>3.1</v>
      </c>
    </row>
    <row r="45" spans="2:5" x14ac:dyDescent="0.3">
      <c r="B45">
        <v>1.1056999999999999</v>
      </c>
      <c r="C45">
        <v>2.6512145996099998E-2</v>
      </c>
      <c r="D45">
        <f t="shared" si="3"/>
        <v>2.9608801591654203E-48</v>
      </c>
      <c r="E45">
        <f t="shared" si="4"/>
        <v>2.6512145996099998E-2</v>
      </c>
    </row>
    <row r="46" spans="2:5" x14ac:dyDescent="0.3">
      <c r="B46">
        <v>1.1057999999999999</v>
      </c>
      <c r="C46">
        <v>2.9563903808599998E-2</v>
      </c>
      <c r="D46">
        <f t="shared" si="3"/>
        <v>2.9314189093329612E-48</v>
      </c>
      <c r="E46">
        <f t="shared" si="4"/>
        <v>2.9563903808599998E-2</v>
      </c>
    </row>
    <row r="47" spans="2:5" x14ac:dyDescent="0.3">
      <c r="B47">
        <v>1.1059000000000001</v>
      </c>
      <c r="C47">
        <v>2.3460388183599998E-2</v>
      </c>
      <c r="D47">
        <f t="shared" si="3"/>
        <v>2.9022508038342093E-48</v>
      </c>
      <c r="E47">
        <f t="shared" si="4"/>
        <v>2.3460388183599998E-2</v>
      </c>
    </row>
    <row r="48" spans="2:5" x14ac:dyDescent="0.3">
      <c r="B48">
        <v>1.1060000000000001</v>
      </c>
      <c r="C48">
        <v>2.3460388183599998E-2</v>
      </c>
      <c r="D48">
        <f t="shared" si="3"/>
        <v>2.873372925834434E-48</v>
      </c>
      <c r="E48">
        <f t="shared" si="4"/>
        <v>2.3460388183599998E-2</v>
      </c>
    </row>
    <row r="49" spans="2:5" x14ac:dyDescent="0.3">
      <c r="B49">
        <v>1.1061000000000001</v>
      </c>
      <c r="C49">
        <v>2.3460388183599998E-2</v>
      </c>
      <c r="D49">
        <f t="shared" si="3"/>
        <v>2.8447823875217683E-48</v>
      </c>
      <c r="E49">
        <f t="shared" si="4"/>
        <v>2.3460388183599998E-2</v>
      </c>
    </row>
    <row r="50" spans="2:5" x14ac:dyDescent="0.3">
      <c r="B50">
        <v>1.1062000000000001</v>
      </c>
      <c r="C50">
        <v>2.0408630371099998E-2</v>
      </c>
      <c r="D50">
        <f t="shared" si="3"/>
        <v>2.8164763298184733E-48</v>
      </c>
      <c r="E50">
        <f t="shared" si="4"/>
        <v>2.0408630371099998E-2</v>
      </c>
    </row>
    <row r="51" spans="2:5" x14ac:dyDescent="0.3">
      <c r="B51">
        <v>1.1063000000000001</v>
      </c>
      <c r="C51">
        <v>2.3460388183599998E-2</v>
      </c>
      <c r="D51">
        <f t="shared" si="3"/>
        <v>2.7884519220952321E-48</v>
      </c>
      <c r="E51">
        <f t="shared" si="4"/>
        <v>2.3460388183599998E-2</v>
      </c>
    </row>
    <row r="52" spans="2:5" x14ac:dyDescent="0.3">
      <c r="B52">
        <v>1.1064000000000001</v>
      </c>
      <c r="C52">
        <v>2.0408630371099998E-2</v>
      </c>
      <c r="D52">
        <f t="shared" si="3"/>
        <v>2.7607063618879576E-48</v>
      </c>
      <c r="E52">
        <f t="shared" si="4"/>
        <v>2.0408630371099998E-2</v>
      </c>
    </row>
    <row r="53" spans="2:5" x14ac:dyDescent="0.3">
      <c r="B53">
        <v>1.1065</v>
      </c>
      <c r="C53">
        <v>2.0408630371099998E-2</v>
      </c>
      <c r="D53">
        <f t="shared" si="3"/>
        <v>2.7332368746174292E-48</v>
      </c>
      <c r="E53">
        <f t="shared" si="4"/>
        <v>2.0408630371099998E-2</v>
      </c>
    </row>
    <row r="54" spans="2:5" x14ac:dyDescent="0.3">
      <c r="B54">
        <v>1.1066</v>
      </c>
      <c r="C54">
        <v>2.0408630371099998E-2</v>
      </c>
      <c r="D54">
        <f t="shared" si="3"/>
        <v>2.7060407133121059E-48</v>
      </c>
      <c r="E54">
        <f t="shared" si="4"/>
        <v>2.0408630371099998E-2</v>
      </c>
    </row>
    <row r="55" spans="2:5" x14ac:dyDescent="0.3">
      <c r="B55">
        <v>1.1067</v>
      </c>
      <c r="C55">
        <v>2.0408630371099998E-2</v>
      </c>
      <c r="D55">
        <f t="shared" si="3"/>
        <v>2.679115158333117E-48</v>
      </c>
      <c r="E55">
        <f t="shared" si="4"/>
        <v>2.0408630371099998E-2</v>
      </c>
    </row>
    <row r="56" spans="2:5" x14ac:dyDescent="0.3">
      <c r="B56">
        <v>1.1068</v>
      </c>
      <c r="C56">
        <v>2.0408630371099998E-2</v>
      </c>
      <c r="D56">
        <f t="shared" si="3"/>
        <v>2.6524575171026027E-48</v>
      </c>
      <c r="E56">
        <f t="shared" si="4"/>
        <v>2.0408630371099998E-2</v>
      </c>
    </row>
    <row r="57" spans="2:5" x14ac:dyDescent="0.3">
      <c r="B57">
        <v>1.1069</v>
      </c>
      <c r="C57">
        <v>2.0408630371099998E-2</v>
      </c>
      <c r="D57">
        <f t="shared" si="3"/>
        <v>2.6260651238341493E-48</v>
      </c>
      <c r="E57">
        <f t="shared" si="4"/>
        <v>2.0408630371099998E-2</v>
      </c>
    </row>
    <row r="58" spans="2:5" x14ac:dyDescent="0.3">
      <c r="B58">
        <v>1.107</v>
      </c>
      <c r="C58">
        <v>1.7356872558599998E-2</v>
      </c>
      <c r="D58">
        <f t="shared" si="3"/>
        <v>2.5999353392664746E-48</v>
      </c>
      <c r="E58">
        <f t="shared" si="4"/>
        <v>1.7356872558599998E-2</v>
      </c>
    </row>
    <row r="59" spans="2:5" x14ac:dyDescent="0.3">
      <c r="B59">
        <v>1.1071</v>
      </c>
      <c r="C59">
        <v>2.0408630371099998E-2</v>
      </c>
      <c r="D59">
        <f t="shared" si="3"/>
        <v>2.5740655503993837E-48</v>
      </c>
      <c r="E59">
        <f t="shared" si="4"/>
        <v>2.0408630371099998E-2</v>
      </c>
    </row>
    <row r="60" spans="2:5" x14ac:dyDescent="0.3">
      <c r="B60">
        <v>1.1072</v>
      </c>
      <c r="C60">
        <v>1.7356872558599998E-2</v>
      </c>
      <c r="D60">
        <f t="shared" si="3"/>
        <v>2.5484531702323575E-48</v>
      </c>
      <c r="E60">
        <f t="shared" si="4"/>
        <v>1.7356872558599998E-2</v>
      </c>
    </row>
    <row r="61" spans="2:5" x14ac:dyDescent="0.3">
      <c r="B61">
        <v>1.1073</v>
      </c>
      <c r="C61">
        <v>2.0408630371099998E-2</v>
      </c>
      <c r="D61">
        <f t="shared" si="3"/>
        <v>2.5230956375061087E-48</v>
      </c>
      <c r="E61">
        <f t="shared" si="4"/>
        <v>2.0408630371099998E-2</v>
      </c>
    </row>
    <row r="62" spans="2:5" x14ac:dyDescent="0.3">
      <c r="B62">
        <v>1.1073999999999999</v>
      </c>
      <c r="C62">
        <v>1.7356872558599998E-2</v>
      </c>
      <c r="D62">
        <f t="shared" si="3"/>
        <v>2.4979904164461611E-48</v>
      </c>
      <c r="E62">
        <f t="shared" si="4"/>
        <v>1.7356872558599998E-2</v>
      </c>
    </row>
    <row r="63" spans="2:5" x14ac:dyDescent="0.3">
      <c r="B63">
        <v>1.1074999999999999</v>
      </c>
      <c r="C63">
        <v>1.4495849609400001E-2</v>
      </c>
      <c r="D63">
        <f t="shared" si="3"/>
        <v>2.4731349965095597E-48</v>
      </c>
      <c r="E63">
        <f t="shared" si="4"/>
        <v>1.4495849609400001E-2</v>
      </c>
    </row>
    <row r="64" spans="2:5" x14ac:dyDescent="0.3">
      <c r="B64">
        <v>1.1075999999999999</v>
      </c>
      <c r="C64">
        <v>1.7356872558599998E-2</v>
      </c>
      <c r="D64">
        <f t="shared" si="3"/>
        <v>2.4485268921335262E-48</v>
      </c>
      <c r="E64">
        <f t="shared" si="4"/>
        <v>1.7356872558599998E-2</v>
      </c>
    </row>
    <row r="65" spans="2:5" x14ac:dyDescent="0.3">
      <c r="B65">
        <v>1.1076999999999999</v>
      </c>
      <c r="C65">
        <v>8.3923339843799995E-3</v>
      </c>
      <c r="D65">
        <f t="shared" si="3"/>
        <v>2.424163642487187E-48</v>
      </c>
      <c r="E65">
        <f t="shared" si="4"/>
        <v>8.3923339843799995E-3</v>
      </c>
    </row>
    <row r="66" spans="2:5" x14ac:dyDescent="0.3">
      <c r="B66">
        <v>1.1077999999999999</v>
      </c>
      <c r="C66">
        <v>1.7356872558599998E-2</v>
      </c>
      <c r="D66">
        <f t="shared" si="3"/>
        <v>2.4000428112252048E-48</v>
      </c>
      <c r="E66">
        <f t="shared" si="4"/>
        <v>1.7356872558599998E-2</v>
      </c>
    </row>
    <row r="67" spans="2:5" x14ac:dyDescent="0.3">
      <c r="B67">
        <v>1.1079000000000001</v>
      </c>
      <c r="C67">
        <v>8.3923339843799995E-3</v>
      </c>
      <c r="D67">
        <f t="shared" si="3"/>
        <v>2.3761619862443538E-48</v>
      </c>
      <c r="E67">
        <f t="shared" si="4"/>
        <v>8.3923339843799995E-3</v>
      </c>
    </row>
    <row r="68" spans="2:5" x14ac:dyDescent="0.3">
      <c r="B68">
        <v>1.1080000000000001</v>
      </c>
      <c r="C68">
        <v>1.7356872558599998E-2</v>
      </c>
      <c r="D68">
        <f t="shared" si="3"/>
        <v>2.3525187794423038E-48</v>
      </c>
      <c r="E68">
        <f t="shared" si="4"/>
        <v>1.7356872558599998E-2</v>
      </c>
    </row>
    <row r="69" spans="2:5" x14ac:dyDescent="0.3">
      <c r="B69">
        <v>1.1081000000000001</v>
      </c>
      <c r="C69">
        <v>5.3405761718800003E-3</v>
      </c>
      <c r="D69">
        <f t="shared" si="3"/>
        <v>2.3291108264786696E-48</v>
      </c>
      <c r="E69">
        <f t="shared" si="4"/>
        <v>5.3405761718800003E-3</v>
      </c>
    </row>
    <row r="70" spans="2:5" x14ac:dyDescent="0.3">
      <c r="B70">
        <v>1.1082000000000001</v>
      </c>
      <c r="C70">
        <v>1.1444091796900001E-2</v>
      </c>
      <c r="D70">
        <f t="shared" ref="D70:D95" si="5">$I$5*EXP(-(2*B70)/($J$5*2*$K$5))</f>
        <v>2.3059357865385823E-48</v>
      </c>
      <c r="E70">
        <f t="shared" ref="E70:E95" si="6">ABS(C70-D70)</f>
        <v>1.1444091796900001E-2</v>
      </c>
    </row>
    <row r="71" spans="2:5" x14ac:dyDescent="0.3">
      <c r="B71">
        <v>1.1083000000000001</v>
      </c>
      <c r="C71">
        <v>5.3405761718800003E-3</v>
      </c>
      <c r="D71">
        <f t="shared" si="5"/>
        <v>2.2829913420988012E-48</v>
      </c>
      <c r="E71">
        <f t="shared" si="6"/>
        <v>5.3405761718800003E-3</v>
      </c>
    </row>
    <row r="72" spans="2:5" x14ac:dyDescent="0.3">
      <c r="B72">
        <v>1.1084000000000001</v>
      </c>
      <c r="C72">
        <v>1.1444091796900001E-2</v>
      </c>
      <c r="D72">
        <f t="shared" si="5"/>
        <v>2.2602751986956967E-48</v>
      </c>
      <c r="E72">
        <f t="shared" si="6"/>
        <v>1.1444091796900001E-2</v>
      </c>
    </row>
    <row r="73" spans="2:5" x14ac:dyDescent="0.3">
      <c r="B73">
        <v>1.1085</v>
      </c>
      <c r="C73">
        <v>-7.62939453125E-4</v>
      </c>
      <c r="D73">
        <f t="shared" si="5"/>
        <v>2.237785084696031E-48</v>
      </c>
      <c r="E73">
        <f t="shared" si="6"/>
        <v>7.62939453125E-4</v>
      </c>
    </row>
    <row r="74" spans="2:5" x14ac:dyDescent="0.3">
      <c r="B74">
        <v>1.1086</v>
      </c>
      <c r="C74">
        <v>1.4495849609400001E-2</v>
      </c>
      <c r="D74">
        <f t="shared" si="5"/>
        <v>2.2155187510696936E-48</v>
      </c>
      <c r="E74">
        <f t="shared" si="6"/>
        <v>1.4495849609400001E-2</v>
      </c>
    </row>
    <row r="75" spans="2:5" x14ac:dyDescent="0.3">
      <c r="B75">
        <v>1.1087</v>
      </c>
      <c r="C75">
        <v>2.2888183593799999E-3</v>
      </c>
      <c r="D75">
        <f t="shared" si="5"/>
        <v>2.193473971164703E-48</v>
      </c>
      <c r="E75">
        <f t="shared" si="6"/>
        <v>2.2888183593799999E-3</v>
      </c>
    </row>
    <row r="76" spans="2:5" x14ac:dyDescent="0.3">
      <c r="B76">
        <v>1.1088</v>
      </c>
      <c r="C76">
        <v>1.4495849609400001E-2</v>
      </c>
      <c r="D76">
        <f t="shared" si="5"/>
        <v>2.1716485404847614E-48</v>
      </c>
      <c r="E76">
        <f t="shared" si="6"/>
        <v>1.4495849609400001E-2</v>
      </c>
    </row>
    <row r="77" spans="2:5" x14ac:dyDescent="0.3">
      <c r="B77">
        <v>1.1089</v>
      </c>
      <c r="C77">
        <v>-7.62939453125E-4</v>
      </c>
      <c r="D77">
        <f t="shared" si="5"/>
        <v>2.1500402764685507E-48</v>
      </c>
      <c r="E77">
        <f t="shared" si="6"/>
        <v>7.62939453125E-4</v>
      </c>
    </row>
    <row r="78" spans="2:5" x14ac:dyDescent="0.3">
      <c r="B78">
        <v>1.109</v>
      </c>
      <c r="C78">
        <v>1.4495849609400001E-2</v>
      </c>
      <c r="D78">
        <f t="shared" si="5"/>
        <v>2.1286470182717235E-48</v>
      </c>
      <c r="E78">
        <f t="shared" si="6"/>
        <v>1.4495849609400001E-2</v>
      </c>
    </row>
    <row r="79" spans="2:5" x14ac:dyDescent="0.3">
      <c r="B79">
        <v>1.1091</v>
      </c>
      <c r="C79">
        <v>-7.62939453125E-4</v>
      </c>
      <c r="D79">
        <f t="shared" si="5"/>
        <v>2.1074666265505711E-48</v>
      </c>
      <c r="E79">
        <f t="shared" si="6"/>
        <v>7.62939453125E-4</v>
      </c>
    </row>
    <row r="80" spans="2:5" x14ac:dyDescent="0.3">
      <c r="B80">
        <v>1.1092</v>
      </c>
      <c r="C80">
        <v>1.4495849609400001E-2</v>
      </c>
      <c r="D80">
        <f t="shared" si="5"/>
        <v>2.0864969832483321E-48</v>
      </c>
      <c r="E80">
        <f t="shared" si="6"/>
        <v>1.4495849609400001E-2</v>
      </c>
    </row>
    <row r="81" spans="2:5" x14ac:dyDescent="0.3">
      <c r="B81">
        <v>1.1093</v>
      </c>
      <c r="C81">
        <v>2.2888183593799999E-3</v>
      </c>
      <c r="D81">
        <f t="shared" si="5"/>
        <v>2.0657359913831412E-48</v>
      </c>
      <c r="E81">
        <f t="shared" si="6"/>
        <v>2.2888183593799999E-3</v>
      </c>
    </row>
    <row r="82" spans="2:5" x14ac:dyDescent="0.3">
      <c r="B82">
        <v>1.1093999999999999</v>
      </c>
      <c r="C82">
        <v>1.1444091796900001E-2</v>
      </c>
      <c r="D82">
        <f t="shared" si="5"/>
        <v>2.0451815748385413E-48</v>
      </c>
      <c r="E82">
        <f t="shared" si="6"/>
        <v>1.1444091796900001E-2</v>
      </c>
    </row>
    <row r="83" spans="2:5" x14ac:dyDescent="0.3">
      <c r="B83">
        <v>1.1094999999999999</v>
      </c>
      <c r="C83">
        <v>5.3405761718800003E-3</v>
      </c>
      <c r="D83">
        <f t="shared" si="5"/>
        <v>2.0248316781557782E-48</v>
      </c>
      <c r="E83">
        <f t="shared" si="6"/>
        <v>5.3405761718800003E-3</v>
      </c>
    </row>
    <row r="84" spans="2:5" x14ac:dyDescent="0.3">
      <c r="B84">
        <v>1.1095999999999999</v>
      </c>
      <c r="C84">
        <v>8.3923339843799995E-3</v>
      </c>
      <c r="D84">
        <f t="shared" si="5"/>
        <v>2.0046842663281669E-48</v>
      </c>
      <c r="E84">
        <f t="shared" si="6"/>
        <v>8.3923339843799995E-3</v>
      </c>
    </row>
    <row r="85" spans="2:5" x14ac:dyDescent="0.3">
      <c r="B85">
        <v>1.1096999999999999</v>
      </c>
      <c r="C85">
        <v>8.3923339843799995E-3</v>
      </c>
      <c r="D85">
        <f t="shared" si="5"/>
        <v>1.9847373245977923E-48</v>
      </c>
      <c r="E85">
        <f t="shared" si="6"/>
        <v>8.3923339843799995E-3</v>
      </c>
    </row>
    <row r="86" spans="2:5" x14ac:dyDescent="0.3">
      <c r="B86">
        <v>1.1097999999999999</v>
      </c>
      <c r="C86">
        <v>1.1444091796900001E-2</v>
      </c>
      <c r="D86">
        <f t="shared" si="5"/>
        <v>1.9649888582538029E-48</v>
      </c>
      <c r="E86">
        <f t="shared" si="6"/>
        <v>1.1444091796900001E-2</v>
      </c>
    </row>
    <row r="87" spans="2:5" x14ac:dyDescent="0.3">
      <c r="B87">
        <v>1.1099000000000001</v>
      </c>
      <c r="C87">
        <v>1.1444091796900001E-2</v>
      </c>
      <c r="D87">
        <f t="shared" si="5"/>
        <v>1.9454368924331076E-48</v>
      </c>
      <c r="E87">
        <f t="shared" si="6"/>
        <v>1.1444091796900001E-2</v>
      </c>
    </row>
    <row r="88" spans="2:5" x14ac:dyDescent="0.3">
      <c r="B88">
        <v>1.1100000000000001</v>
      </c>
      <c r="C88">
        <v>8.3923339843799995E-3</v>
      </c>
      <c r="D88">
        <f t="shared" si="5"/>
        <v>1.9260794719228864E-48</v>
      </c>
      <c r="E88">
        <f t="shared" si="6"/>
        <v>8.3923339843799995E-3</v>
      </c>
    </row>
    <row r="89" spans="2:5" x14ac:dyDescent="0.3">
      <c r="B89">
        <v>1.1101000000000001</v>
      </c>
      <c r="C89">
        <v>1.1444091796900001E-2</v>
      </c>
      <c r="D89">
        <f t="shared" si="5"/>
        <v>1.9069146609649562E-48</v>
      </c>
      <c r="E89">
        <f t="shared" si="6"/>
        <v>1.1444091796900001E-2</v>
      </c>
    </row>
    <row r="90" spans="2:5" x14ac:dyDescent="0.3">
      <c r="B90">
        <v>1.1102000000000001</v>
      </c>
      <c r="C90">
        <v>1.1444091796900001E-2</v>
      </c>
      <c r="D90">
        <f t="shared" si="5"/>
        <v>1.8879405430621968E-48</v>
      </c>
      <c r="E90">
        <f t="shared" si="6"/>
        <v>1.1444091796900001E-2</v>
      </c>
    </row>
    <row r="91" spans="2:5" x14ac:dyDescent="0.3">
      <c r="B91">
        <v>1.1103000000000001</v>
      </c>
      <c r="C91">
        <v>1.1444091796900001E-2</v>
      </c>
      <c r="D91">
        <f t="shared" si="5"/>
        <v>1.8691552207870589E-48</v>
      </c>
      <c r="E91">
        <f t="shared" si="6"/>
        <v>1.1444091796900001E-2</v>
      </c>
    </row>
    <row r="92" spans="2:5" x14ac:dyDescent="0.3">
      <c r="B92">
        <v>1.1104000000000001</v>
      </c>
      <c r="C92">
        <v>1.1444091796900001E-2</v>
      </c>
      <c r="D92">
        <f t="shared" si="5"/>
        <v>1.8505568155916076E-48</v>
      </c>
      <c r="E92">
        <f t="shared" si="6"/>
        <v>1.1444091796900001E-2</v>
      </c>
    </row>
    <row r="93" spans="2:5" x14ac:dyDescent="0.3">
      <c r="B93">
        <v>1.1105</v>
      </c>
      <c r="C93">
        <v>1.1444091796900001E-2</v>
      </c>
      <c r="D93">
        <f t="shared" si="5"/>
        <v>1.8321434676198779E-48</v>
      </c>
      <c r="E93">
        <f t="shared" si="6"/>
        <v>1.1444091796900001E-2</v>
      </c>
    </row>
    <row r="94" spans="2:5" x14ac:dyDescent="0.3">
      <c r="B94">
        <v>1.1106</v>
      </c>
      <c r="C94">
        <v>1.1444091796900001E-2</v>
      </c>
      <c r="D94">
        <f t="shared" si="5"/>
        <v>1.8139133355216749E-48</v>
      </c>
      <c r="E94">
        <f t="shared" si="6"/>
        <v>1.1444091796900001E-2</v>
      </c>
    </row>
    <row r="95" spans="2:5" x14ac:dyDescent="0.3">
      <c r="B95">
        <v>1.1107</v>
      </c>
      <c r="C95">
        <v>1.1444091796900001E-2</v>
      </c>
      <c r="D95">
        <f t="shared" si="5"/>
        <v>1.7958645962686495E-48</v>
      </c>
      <c r="E95">
        <f t="shared" si="6"/>
        <v>1.1444091796900001E-2</v>
      </c>
    </row>
    <row r="96" spans="2:5" x14ac:dyDescent="0.3">
      <c r="B96">
        <v>1.1108</v>
      </c>
      <c r="C96">
        <v>1.1444091796900001E-2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15FD-60B3-41A0-A72F-681597D1ED96}">
  <dimension ref="B3:N95"/>
  <sheetViews>
    <sheetView tabSelected="1" topLeftCell="A2" workbookViewId="0">
      <selection activeCell="F14" sqref="F14"/>
    </sheetView>
  </sheetViews>
  <sheetFormatPr defaultRowHeight="14.4" x14ac:dyDescent="0.3"/>
  <cols>
    <col min="4" max="4" width="21.44140625" customWidth="1"/>
    <col min="6" max="7" width="22.6640625" customWidth="1"/>
    <col min="8" max="8" width="12.6640625" bestFit="1" customWidth="1"/>
    <col min="11" max="11" width="14.44140625" customWidth="1"/>
    <col min="13" max="13" width="18.6640625" customWidth="1"/>
  </cols>
  <sheetData>
    <row r="3" spans="2:14" x14ac:dyDescent="0.3">
      <c r="K3" t="s">
        <v>6</v>
      </c>
    </row>
    <row r="4" spans="2:14" x14ac:dyDescent="0.3">
      <c r="B4" t="s">
        <v>19</v>
      </c>
      <c r="C4" t="s">
        <v>18</v>
      </c>
      <c r="D4" t="s">
        <v>2</v>
      </c>
      <c r="E4" t="s">
        <v>10</v>
      </c>
      <c r="F4" t="s">
        <v>11</v>
      </c>
      <c r="G4" s="2" t="s">
        <v>12</v>
      </c>
      <c r="I4" t="s">
        <v>3</v>
      </c>
      <c r="J4" t="s">
        <v>4</v>
      </c>
      <c r="K4" s="4" t="s">
        <v>5</v>
      </c>
      <c r="M4" t="s">
        <v>7</v>
      </c>
      <c r="N4" t="s">
        <v>9</v>
      </c>
    </row>
    <row r="5" spans="2:14" x14ac:dyDescent="0.3">
      <c r="B5">
        <v>0</v>
      </c>
      <c r="C5">
        <v>3.1013488769499999</v>
      </c>
      <c r="D5" s="1">
        <f>3.1*EXP(-(B5)/(500*$K$5))</f>
        <v>3.1</v>
      </c>
      <c r="E5">
        <f t="shared" ref="E5:E40" si="0">(C5-D5)^2</f>
        <v>1.8194690262409125E-6</v>
      </c>
      <c r="F5">
        <f>SUMSQ(C5:C24-D5:D24)</f>
        <v>1.8194690262409125E-6</v>
      </c>
      <c r="G5" s="3">
        <f>SQRT(F5/COUNT(D5:D24))</f>
        <v>3.0161805534822619E-4</v>
      </c>
      <c r="I5">
        <v>3.1</v>
      </c>
      <c r="J5">
        <f>10*10^3</f>
        <v>10000</v>
      </c>
      <c r="K5" s="5">
        <v>4.5912071294853586E-7</v>
      </c>
      <c r="M5" t="s">
        <v>8</v>
      </c>
      <c r="N5" t="s">
        <v>8</v>
      </c>
    </row>
    <row r="6" spans="2:14" x14ac:dyDescent="0.3">
      <c r="B6">
        <v>1E-4</v>
      </c>
      <c r="C6">
        <v>1.9813537597699999</v>
      </c>
      <c r="D6" s="1">
        <f t="shared" ref="D6:D40" si="1">3.1*EXP(-(B6)/(500*$K$5))</f>
        <v>2.0052862666907623</v>
      </c>
      <c r="E6">
        <f t="shared" si="0"/>
        <v>5.7276488751233632E-4</v>
      </c>
    </row>
    <row r="7" spans="2:14" x14ac:dyDescent="0.3">
      <c r="B7">
        <v>2.0000000000000001E-4</v>
      </c>
      <c r="C7">
        <v>1.28917694092</v>
      </c>
      <c r="D7" s="1">
        <f t="shared" si="1"/>
        <v>1.2971525843156695</v>
      </c>
      <c r="E7">
        <f t="shared" si="0"/>
        <v>6.3610887574886102E-5</v>
      </c>
    </row>
    <row r="8" spans="2:14" x14ac:dyDescent="0.3">
      <c r="B8">
        <v>2.9999999999999997E-4</v>
      </c>
      <c r="C8">
        <v>0.83694458007799999</v>
      </c>
      <c r="D8" s="1">
        <f t="shared" si="1"/>
        <v>0.83908460100988513</v>
      </c>
      <c r="E8">
        <f t="shared" si="0"/>
        <v>4.5796895889065636E-6</v>
      </c>
    </row>
    <row r="9" spans="2:14" x14ac:dyDescent="0.3">
      <c r="B9">
        <v>4.0000000000000002E-4</v>
      </c>
      <c r="C9">
        <v>0.54569244384799998</v>
      </c>
      <c r="D9" s="1">
        <f t="shared" si="1"/>
        <v>0.54277575064413552</v>
      </c>
      <c r="E9">
        <f t="shared" si="0"/>
        <v>8.5070992454690766E-6</v>
      </c>
      <c r="F9" t="s">
        <v>13</v>
      </c>
      <c r="G9">
        <f>COUNT(C5:C24)*VARP(C5:C24)</f>
        <v>12.447234337741621</v>
      </c>
    </row>
    <row r="10" spans="2:14" x14ac:dyDescent="0.3">
      <c r="B10">
        <v>5.0000000000000001E-4</v>
      </c>
      <c r="C10">
        <v>0.35743713378899999</v>
      </c>
      <c r="D10" s="1">
        <f t="shared" si="1"/>
        <v>0.35110347053530794</v>
      </c>
      <c r="E10">
        <f t="shared" si="0"/>
        <v>4.0115290211169052E-5</v>
      </c>
      <c r="F10" t="s">
        <v>16</v>
      </c>
      <c r="G10">
        <f>G9-G11</f>
        <v>12.44418279086131</v>
      </c>
    </row>
    <row r="11" spans="2:14" x14ac:dyDescent="0.3">
      <c r="B11">
        <v>5.9999999999999995E-4</v>
      </c>
      <c r="C11">
        <v>0.23593902587900001</v>
      </c>
      <c r="D11" s="1">
        <f t="shared" si="1"/>
        <v>0.22711708633932839</v>
      </c>
      <c r="E11">
        <f t="shared" si="0"/>
        <v>7.7826617241621404E-5</v>
      </c>
      <c r="F11" t="s">
        <v>14</v>
      </c>
      <c r="G11">
        <f>SUMXMY2(C5:C24,D5:D24)</f>
        <v>3.0515468803110493E-3</v>
      </c>
    </row>
    <row r="12" spans="2:14" x14ac:dyDescent="0.3">
      <c r="B12">
        <v>6.9999999999999999E-4</v>
      </c>
      <c r="C12">
        <v>0.15716552734399999</v>
      </c>
      <c r="D12" s="1">
        <f t="shared" si="1"/>
        <v>0.14691444327970171</v>
      </c>
      <c r="E12">
        <f t="shared" si="0"/>
        <v>1.0508472449331019E-4</v>
      </c>
      <c r="F12" s="2" t="s">
        <v>15</v>
      </c>
      <c r="G12" s="2">
        <f>G10/G9</f>
        <v>0.99975484137299009</v>
      </c>
    </row>
    <row r="13" spans="2:14" x14ac:dyDescent="0.3">
      <c r="B13">
        <v>8.0000000000000004E-4</v>
      </c>
      <c r="C13">
        <v>0.105476379395</v>
      </c>
      <c r="D13" s="1">
        <f t="shared" si="1"/>
        <v>9.5034037253969278E-2</v>
      </c>
      <c r="E13">
        <f t="shared" si="0"/>
        <v>1.0904250939034608E-4</v>
      </c>
      <c r="F13" t="s">
        <v>17</v>
      </c>
      <c r="G13">
        <f>SQRT(G11/COUNT(C5:C24))</f>
        <v>1.2352220205920573E-2</v>
      </c>
    </row>
    <row r="14" spans="2:14" x14ac:dyDescent="0.3">
      <c r="B14">
        <v>8.9999999999999998E-4</v>
      </c>
      <c r="C14">
        <v>7.5149536132799996E-2</v>
      </c>
      <c r="D14" s="1">
        <f t="shared" si="1"/>
        <v>6.1474338636633236E-2</v>
      </c>
      <c r="E14">
        <f t="shared" si="0"/>
        <v>1.8701102655916562E-4</v>
      </c>
    </row>
    <row r="15" spans="2:14" x14ac:dyDescent="0.3">
      <c r="B15">
        <v>1E-3</v>
      </c>
      <c r="C15">
        <v>5.3787231445300003E-2</v>
      </c>
      <c r="D15" s="1">
        <f t="shared" si="1"/>
        <v>3.9765692587721897E-2</v>
      </c>
      <c r="E15">
        <f t="shared" si="0"/>
        <v>1.9660355193457273E-4</v>
      </c>
    </row>
    <row r="16" spans="2:14" x14ac:dyDescent="0.3">
      <c r="B16">
        <v>1.1000000000000001E-3</v>
      </c>
      <c r="C16">
        <v>4.1770935058600002E-2</v>
      </c>
      <c r="D16" s="1">
        <f t="shared" si="1"/>
        <v>2.5723095881163012E-2</v>
      </c>
      <c r="E16">
        <f t="shared" si="0"/>
        <v>2.5753314226488152E-4</v>
      </c>
    </row>
    <row r="17" spans="2:5" x14ac:dyDescent="0.3">
      <c r="B17">
        <v>1.1999999999999999E-3</v>
      </c>
      <c r="C17">
        <v>2.9563903808599998E-2</v>
      </c>
      <c r="D17" s="1">
        <f t="shared" si="1"/>
        <v>1.663940997008579E-2</v>
      </c>
      <c r="E17">
        <f t="shared" si="0"/>
        <v>1.6704254098179173E-4</v>
      </c>
    </row>
    <row r="18" spans="2:5" x14ac:dyDescent="0.3">
      <c r="B18">
        <v>1.2999999999999999E-3</v>
      </c>
      <c r="C18">
        <v>2.6512145996099998E-2</v>
      </c>
      <c r="D18" s="1">
        <f t="shared" si="1"/>
        <v>1.0763477515758187E-2</v>
      </c>
      <c r="E18">
        <f t="shared" si="0"/>
        <v>2.4802055890371167E-4</v>
      </c>
    </row>
    <row r="19" spans="2:5" x14ac:dyDescent="0.3">
      <c r="B19">
        <v>1.4E-3</v>
      </c>
      <c r="C19">
        <v>2.0408630371099998E-2</v>
      </c>
      <c r="D19" s="1">
        <f t="shared" si="1"/>
        <v>6.9625334336079646E-3</v>
      </c>
      <c r="E19">
        <f t="shared" si="0"/>
        <v>1.8079752285243264E-4</v>
      </c>
    </row>
    <row r="20" spans="2:5" x14ac:dyDescent="0.3">
      <c r="B20">
        <v>1.5E-3</v>
      </c>
      <c r="C20">
        <v>1.7356872558599998E-2</v>
      </c>
      <c r="D20" s="1">
        <f t="shared" si="1"/>
        <v>4.5038298954159115E-3</v>
      </c>
      <c r="E20">
        <f t="shared" si="0"/>
        <v>1.6520070570163027E-4</v>
      </c>
    </row>
    <row r="21" spans="2:5" x14ac:dyDescent="0.3">
      <c r="B21">
        <v>1.6000000000000001E-3</v>
      </c>
      <c r="C21">
        <v>1.4495849609400001E-2</v>
      </c>
      <c r="D21" s="1">
        <f t="shared" si="1"/>
        <v>2.9133768505770386E-3</v>
      </c>
      <c r="E21">
        <f t="shared" si="0"/>
        <v>1.3415367520887601E-4</v>
      </c>
    </row>
    <row r="22" spans="2:5" x14ac:dyDescent="0.3">
      <c r="B22">
        <v>1.6999999999999999E-3</v>
      </c>
      <c r="C22">
        <v>1.7356872558599998E-2</v>
      </c>
      <c r="D22" s="1">
        <f t="shared" si="1"/>
        <v>1.884565996179655E-3</v>
      </c>
      <c r="E22">
        <f t="shared" si="0"/>
        <v>2.3939227036151562E-4</v>
      </c>
    </row>
    <row r="23" spans="2:5" x14ac:dyDescent="0.3">
      <c r="B23">
        <v>1.8E-3</v>
      </c>
      <c r="C23">
        <v>1.1444091796900001E-2</v>
      </c>
      <c r="D23" s="1">
        <f t="shared" si="1"/>
        <v>1.2190626809069217E-3</v>
      </c>
      <c r="E23">
        <f t="shared" si="0"/>
        <v>1.0455122042290623E-4</v>
      </c>
    </row>
    <row r="24" spans="2:5" x14ac:dyDescent="0.3">
      <c r="B24">
        <v>1.9E-3</v>
      </c>
      <c r="C24">
        <v>1.4495849609400001E-2</v>
      </c>
      <c r="D24" s="1">
        <f t="shared" si="1"/>
        <v>7.8857085556705497E-4</v>
      </c>
      <c r="E24">
        <f t="shared" si="0"/>
        <v>1.8788949083528006E-4</v>
      </c>
    </row>
    <row r="25" spans="2:5" x14ac:dyDescent="0.3">
      <c r="B25">
        <v>2.0999999999999999E-3</v>
      </c>
      <c r="D25" s="1">
        <f t="shared" si="1"/>
        <v>3.2996668490800819E-4</v>
      </c>
      <c r="E25">
        <f t="shared" si="0"/>
        <v>1.0887801314918076E-7</v>
      </c>
    </row>
    <row r="26" spans="2:5" x14ac:dyDescent="0.3">
      <c r="B26">
        <v>2.2000000000000001E-3</v>
      </c>
      <c r="D26" s="1">
        <f t="shared" si="1"/>
        <v>2.1344440700371147E-4</v>
      </c>
      <c r="E26">
        <f t="shared" si="0"/>
        <v>4.5558514881166034E-8</v>
      </c>
    </row>
    <row r="27" spans="2:5" x14ac:dyDescent="0.3">
      <c r="B27">
        <v>2.3E-3</v>
      </c>
      <c r="D27" s="1">
        <f t="shared" si="1"/>
        <v>1.3807004453757964E-4</v>
      </c>
      <c r="E27">
        <f t="shared" si="0"/>
        <v>1.9063337198609223E-8</v>
      </c>
    </row>
    <row r="28" spans="2:5" x14ac:dyDescent="0.3">
      <c r="B28">
        <v>2.3999999999999998E-3</v>
      </c>
      <c r="D28" s="1">
        <f t="shared" si="1"/>
        <v>8.9312891662125904E-5</v>
      </c>
      <c r="E28">
        <f t="shared" si="0"/>
        <v>7.9767926170506385E-9</v>
      </c>
    </row>
    <row r="29" spans="2:5" x14ac:dyDescent="0.3">
      <c r="B29">
        <v>2.5000000000000001E-3</v>
      </c>
      <c r="D29" s="1">
        <f t="shared" si="1"/>
        <v>5.7773520996290635E-5</v>
      </c>
      <c r="E29">
        <f t="shared" si="0"/>
        <v>3.3377797283088349E-9</v>
      </c>
    </row>
    <row r="30" spans="2:5" x14ac:dyDescent="0.3">
      <c r="B30">
        <v>2.5999999999999999E-3</v>
      </c>
      <c r="D30" s="1">
        <f t="shared" si="1"/>
        <v>3.7371757494268386E-5</v>
      </c>
      <c r="E30">
        <f t="shared" si="0"/>
        <v>1.3966482582104053E-9</v>
      </c>
    </row>
    <row r="31" spans="2:5" x14ac:dyDescent="0.3">
      <c r="B31">
        <v>2.7000000000000001E-3</v>
      </c>
      <c r="D31" s="1">
        <f t="shared" si="1"/>
        <v>2.4174539375920632E-5</v>
      </c>
      <c r="E31">
        <f t="shared" si="0"/>
        <v>5.8440835403793711E-10</v>
      </c>
    </row>
    <row r="32" spans="2:5" x14ac:dyDescent="0.3">
      <c r="B32">
        <v>2.8E-3</v>
      </c>
      <c r="D32" s="1">
        <f t="shared" si="1"/>
        <v>1.5637700585196358E-5</v>
      </c>
      <c r="E32">
        <f t="shared" si="0"/>
        <v>2.4453767959225054E-10</v>
      </c>
    </row>
    <row r="33" spans="2:5" x14ac:dyDescent="0.3">
      <c r="B33">
        <v>2.8999999999999998E-3</v>
      </c>
      <c r="D33" s="1">
        <f t="shared" si="1"/>
        <v>1.0115505234231099E-5</v>
      </c>
      <c r="E33">
        <f t="shared" si="0"/>
        <v>1.0232344614375675E-10</v>
      </c>
    </row>
    <row r="34" spans="2:5" x14ac:dyDescent="0.3">
      <c r="B34">
        <v>3.0000000000000001E-3</v>
      </c>
      <c r="D34" s="1">
        <f t="shared" si="1"/>
        <v>6.5433818473684219E-6</v>
      </c>
      <c r="E34">
        <f t="shared" si="0"/>
        <v>4.2815846000470582E-11</v>
      </c>
    </row>
    <row r="35" spans="2:5" x14ac:dyDescent="0.3">
      <c r="B35">
        <v>3.0999999999999999E-3</v>
      </c>
      <c r="D35" s="1">
        <f t="shared" si="1"/>
        <v>4.2326947600779183E-6</v>
      </c>
      <c r="E35">
        <f t="shared" si="0"/>
        <v>1.7915704931991068E-11</v>
      </c>
    </row>
    <row r="36" spans="2:5" x14ac:dyDescent="0.3">
      <c r="B36">
        <v>3.2000000000000002E-3</v>
      </c>
      <c r="D36" s="1">
        <f t="shared" si="1"/>
        <v>2.7379886043478015E-6</v>
      </c>
      <c r="E36">
        <f t="shared" si="0"/>
        <v>7.4965815975384212E-12</v>
      </c>
    </row>
    <row r="37" spans="2:5" x14ac:dyDescent="0.3">
      <c r="B37">
        <v>3.3E-3</v>
      </c>
      <c r="D37" s="1">
        <f t="shared" si="1"/>
        <v>1.7711132085982138E-6</v>
      </c>
      <c r="E37">
        <f t="shared" si="0"/>
        <v>3.1368419976710598E-12</v>
      </c>
    </row>
    <row r="38" spans="2:5" x14ac:dyDescent="0.3">
      <c r="B38">
        <v>3.3999999999999998E-3</v>
      </c>
      <c r="D38" s="1">
        <f t="shared" si="1"/>
        <v>1.145673869018263E-6</v>
      </c>
      <c r="E38">
        <f t="shared" si="0"/>
        <v>1.312568614151276E-12</v>
      </c>
    </row>
    <row r="39" spans="2:5" x14ac:dyDescent="0.3">
      <c r="B39">
        <v>3.5000000000000001E-3</v>
      </c>
      <c r="D39" s="1">
        <f t="shared" si="1"/>
        <v>7.4109808891896451E-7</v>
      </c>
      <c r="E39">
        <f t="shared" si="0"/>
        <v>5.4922637739934137E-13</v>
      </c>
    </row>
    <row r="40" spans="2:5" x14ac:dyDescent="0.3">
      <c r="B40">
        <v>3.5999999999999999E-3</v>
      </c>
      <c r="D40" s="1">
        <f t="shared" si="1"/>
        <v>4.7939155483224871E-7</v>
      </c>
      <c r="E40">
        <f t="shared" si="0"/>
        <v>2.2981626284448093E-13</v>
      </c>
    </row>
    <row r="41" spans="2:5" x14ac:dyDescent="0.3">
      <c r="D41">
        <f t="shared" ref="D41:D95" si="2">$I$5*EXP(-(2*B41)/($J$5*2*$K$5))</f>
        <v>3.1</v>
      </c>
      <c r="E41">
        <f t="shared" ref="E41:E95" si="3">ABS(C41-D41)</f>
        <v>3.1</v>
      </c>
    </row>
    <row r="42" spans="2:5" x14ac:dyDescent="0.3">
      <c r="D42">
        <f t="shared" si="2"/>
        <v>3.1</v>
      </c>
      <c r="E42">
        <f t="shared" si="3"/>
        <v>3.1</v>
      </c>
    </row>
    <row r="43" spans="2:5" x14ac:dyDescent="0.3">
      <c r="D43">
        <f t="shared" si="2"/>
        <v>3.1</v>
      </c>
      <c r="E43">
        <f t="shared" si="3"/>
        <v>3.1</v>
      </c>
    </row>
    <row r="44" spans="2:5" x14ac:dyDescent="0.3">
      <c r="D44">
        <f t="shared" si="2"/>
        <v>3.1</v>
      </c>
      <c r="E44">
        <f t="shared" si="3"/>
        <v>3.1</v>
      </c>
    </row>
    <row r="45" spans="2:5" x14ac:dyDescent="0.3">
      <c r="D45">
        <f t="shared" si="2"/>
        <v>3.1</v>
      </c>
      <c r="E45">
        <f t="shared" si="3"/>
        <v>3.1</v>
      </c>
    </row>
    <row r="46" spans="2:5" x14ac:dyDescent="0.3">
      <c r="D46">
        <f t="shared" si="2"/>
        <v>3.1</v>
      </c>
      <c r="E46">
        <f t="shared" si="3"/>
        <v>3.1</v>
      </c>
    </row>
    <row r="47" spans="2:5" x14ac:dyDescent="0.3">
      <c r="D47">
        <f t="shared" si="2"/>
        <v>3.1</v>
      </c>
      <c r="E47">
        <f t="shared" si="3"/>
        <v>3.1</v>
      </c>
    </row>
    <row r="48" spans="2:5" x14ac:dyDescent="0.3">
      <c r="D48">
        <f t="shared" si="2"/>
        <v>3.1</v>
      </c>
      <c r="E48">
        <f t="shared" si="3"/>
        <v>3.1</v>
      </c>
    </row>
    <row r="49" spans="4:5" x14ac:dyDescent="0.3">
      <c r="D49">
        <f t="shared" si="2"/>
        <v>3.1</v>
      </c>
      <c r="E49">
        <f t="shared" si="3"/>
        <v>3.1</v>
      </c>
    </row>
    <row r="50" spans="4:5" x14ac:dyDescent="0.3">
      <c r="D50">
        <f t="shared" si="2"/>
        <v>3.1</v>
      </c>
      <c r="E50">
        <f t="shared" si="3"/>
        <v>3.1</v>
      </c>
    </row>
    <row r="51" spans="4:5" x14ac:dyDescent="0.3">
      <c r="D51">
        <f t="shared" si="2"/>
        <v>3.1</v>
      </c>
      <c r="E51">
        <f t="shared" si="3"/>
        <v>3.1</v>
      </c>
    </row>
    <row r="52" spans="4:5" x14ac:dyDescent="0.3">
      <c r="D52">
        <f t="shared" si="2"/>
        <v>3.1</v>
      </c>
      <c r="E52">
        <f t="shared" si="3"/>
        <v>3.1</v>
      </c>
    </row>
    <row r="53" spans="4:5" x14ac:dyDescent="0.3">
      <c r="D53">
        <f t="shared" si="2"/>
        <v>3.1</v>
      </c>
      <c r="E53">
        <f t="shared" si="3"/>
        <v>3.1</v>
      </c>
    </row>
    <row r="54" spans="4:5" x14ac:dyDescent="0.3">
      <c r="D54">
        <f t="shared" si="2"/>
        <v>3.1</v>
      </c>
      <c r="E54">
        <f t="shared" si="3"/>
        <v>3.1</v>
      </c>
    </row>
    <row r="55" spans="4:5" x14ac:dyDescent="0.3">
      <c r="D55">
        <f t="shared" si="2"/>
        <v>3.1</v>
      </c>
      <c r="E55">
        <f t="shared" si="3"/>
        <v>3.1</v>
      </c>
    </row>
    <row r="56" spans="4:5" x14ac:dyDescent="0.3">
      <c r="D56">
        <f t="shared" si="2"/>
        <v>3.1</v>
      </c>
      <c r="E56">
        <f t="shared" si="3"/>
        <v>3.1</v>
      </c>
    </row>
    <row r="57" spans="4:5" x14ac:dyDescent="0.3">
      <c r="D57">
        <f t="shared" si="2"/>
        <v>3.1</v>
      </c>
      <c r="E57">
        <f t="shared" si="3"/>
        <v>3.1</v>
      </c>
    </row>
    <row r="58" spans="4:5" x14ac:dyDescent="0.3">
      <c r="D58">
        <f t="shared" si="2"/>
        <v>3.1</v>
      </c>
      <c r="E58">
        <f t="shared" si="3"/>
        <v>3.1</v>
      </c>
    </row>
    <row r="59" spans="4:5" x14ac:dyDescent="0.3">
      <c r="D59">
        <f t="shared" si="2"/>
        <v>3.1</v>
      </c>
      <c r="E59">
        <f t="shared" si="3"/>
        <v>3.1</v>
      </c>
    </row>
    <row r="60" spans="4:5" x14ac:dyDescent="0.3">
      <c r="D60">
        <f t="shared" si="2"/>
        <v>3.1</v>
      </c>
      <c r="E60">
        <f t="shared" si="3"/>
        <v>3.1</v>
      </c>
    </row>
    <row r="61" spans="4:5" x14ac:dyDescent="0.3">
      <c r="D61">
        <f t="shared" si="2"/>
        <v>3.1</v>
      </c>
      <c r="E61">
        <f t="shared" si="3"/>
        <v>3.1</v>
      </c>
    </row>
    <row r="62" spans="4:5" x14ac:dyDescent="0.3">
      <c r="D62">
        <f t="shared" si="2"/>
        <v>3.1</v>
      </c>
      <c r="E62">
        <f t="shared" si="3"/>
        <v>3.1</v>
      </c>
    </row>
    <row r="63" spans="4:5" x14ac:dyDescent="0.3">
      <c r="D63">
        <f t="shared" si="2"/>
        <v>3.1</v>
      </c>
      <c r="E63">
        <f t="shared" si="3"/>
        <v>3.1</v>
      </c>
    </row>
    <row r="64" spans="4:5" x14ac:dyDescent="0.3">
      <c r="D64">
        <f t="shared" si="2"/>
        <v>3.1</v>
      </c>
      <c r="E64">
        <f t="shared" si="3"/>
        <v>3.1</v>
      </c>
    </row>
    <row r="65" spans="4:5" x14ac:dyDescent="0.3">
      <c r="D65">
        <f t="shared" si="2"/>
        <v>3.1</v>
      </c>
      <c r="E65">
        <f t="shared" si="3"/>
        <v>3.1</v>
      </c>
    </row>
    <row r="66" spans="4:5" x14ac:dyDescent="0.3">
      <c r="D66">
        <f t="shared" si="2"/>
        <v>3.1</v>
      </c>
      <c r="E66">
        <f t="shared" si="3"/>
        <v>3.1</v>
      </c>
    </row>
    <row r="67" spans="4:5" x14ac:dyDescent="0.3">
      <c r="D67">
        <f t="shared" si="2"/>
        <v>3.1</v>
      </c>
      <c r="E67">
        <f t="shared" si="3"/>
        <v>3.1</v>
      </c>
    </row>
    <row r="68" spans="4:5" x14ac:dyDescent="0.3">
      <c r="D68">
        <f t="shared" si="2"/>
        <v>3.1</v>
      </c>
      <c r="E68">
        <f t="shared" si="3"/>
        <v>3.1</v>
      </c>
    </row>
    <row r="69" spans="4:5" x14ac:dyDescent="0.3">
      <c r="D69">
        <f t="shared" si="2"/>
        <v>3.1</v>
      </c>
      <c r="E69">
        <f t="shared" si="3"/>
        <v>3.1</v>
      </c>
    </row>
    <row r="70" spans="4:5" x14ac:dyDescent="0.3">
      <c r="D70">
        <f t="shared" si="2"/>
        <v>3.1</v>
      </c>
      <c r="E70">
        <f t="shared" si="3"/>
        <v>3.1</v>
      </c>
    </row>
    <row r="71" spans="4:5" x14ac:dyDescent="0.3">
      <c r="D71">
        <f t="shared" si="2"/>
        <v>3.1</v>
      </c>
      <c r="E71">
        <f t="shared" si="3"/>
        <v>3.1</v>
      </c>
    </row>
    <row r="72" spans="4:5" x14ac:dyDescent="0.3">
      <c r="D72">
        <f t="shared" si="2"/>
        <v>3.1</v>
      </c>
      <c r="E72">
        <f t="shared" si="3"/>
        <v>3.1</v>
      </c>
    </row>
    <row r="73" spans="4:5" x14ac:dyDescent="0.3">
      <c r="D73">
        <f t="shared" si="2"/>
        <v>3.1</v>
      </c>
      <c r="E73">
        <f t="shared" si="3"/>
        <v>3.1</v>
      </c>
    </row>
    <row r="74" spans="4:5" x14ac:dyDescent="0.3">
      <c r="D74">
        <f t="shared" si="2"/>
        <v>3.1</v>
      </c>
      <c r="E74">
        <f t="shared" si="3"/>
        <v>3.1</v>
      </c>
    </row>
    <row r="75" spans="4:5" x14ac:dyDescent="0.3">
      <c r="D75">
        <f t="shared" si="2"/>
        <v>3.1</v>
      </c>
      <c r="E75">
        <f t="shared" si="3"/>
        <v>3.1</v>
      </c>
    </row>
    <row r="76" spans="4:5" x14ac:dyDescent="0.3">
      <c r="D76">
        <f t="shared" si="2"/>
        <v>3.1</v>
      </c>
      <c r="E76">
        <f t="shared" si="3"/>
        <v>3.1</v>
      </c>
    </row>
    <row r="77" spans="4:5" x14ac:dyDescent="0.3">
      <c r="D77">
        <f t="shared" si="2"/>
        <v>3.1</v>
      </c>
      <c r="E77">
        <f t="shared" si="3"/>
        <v>3.1</v>
      </c>
    </row>
    <row r="78" spans="4:5" x14ac:dyDescent="0.3">
      <c r="D78">
        <f t="shared" si="2"/>
        <v>3.1</v>
      </c>
      <c r="E78">
        <f t="shared" si="3"/>
        <v>3.1</v>
      </c>
    </row>
    <row r="79" spans="4:5" x14ac:dyDescent="0.3">
      <c r="D79">
        <f t="shared" si="2"/>
        <v>3.1</v>
      </c>
      <c r="E79">
        <f t="shared" si="3"/>
        <v>3.1</v>
      </c>
    </row>
    <row r="80" spans="4:5" x14ac:dyDescent="0.3">
      <c r="D80">
        <f t="shared" si="2"/>
        <v>3.1</v>
      </c>
      <c r="E80">
        <f t="shared" si="3"/>
        <v>3.1</v>
      </c>
    </row>
    <row r="81" spans="4:5" x14ac:dyDescent="0.3">
      <c r="D81">
        <f t="shared" si="2"/>
        <v>3.1</v>
      </c>
      <c r="E81">
        <f t="shared" si="3"/>
        <v>3.1</v>
      </c>
    </row>
    <row r="82" spans="4:5" x14ac:dyDescent="0.3">
      <c r="D82">
        <f t="shared" si="2"/>
        <v>3.1</v>
      </c>
      <c r="E82">
        <f t="shared" si="3"/>
        <v>3.1</v>
      </c>
    </row>
    <row r="83" spans="4:5" x14ac:dyDescent="0.3">
      <c r="D83">
        <f t="shared" si="2"/>
        <v>3.1</v>
      </c>
      <c r="E83">
        <f t="shared" si="3"/>
        <v>3.1</v>
      </c>
    </row>
    <row r="84" spans="4:5" x14ac:dyDescent="0.3">
      <c r="D84">
        <f t="shared" si="2"/>
        <v>3.1</v>
      </c>
      <c r="E84">
        <f t="shared" si="3"/>
        <v>3.1</v>
      </c>
    </row>
    <row r="85" spans="4:5" x14ac:dyDescent="0.3">
      <c r="D85">
        <f t="shared" si="2"/>
        <v>3.1</v>
      </c>
      <c r="E85">
        <f t="shared" si="3"/>
        <v>3.1</v>
      </c>
    </row>
    <row r="86" spans="4:5" x14ac:dyDescent="0.3">
      <c r="D86">
        <f t="shared" si="2"/>
        <v>3.1</v>
      </c>
      <c r="E86">
        <f t="shared" si="3"/>
        <v>3.1</v>
      </c>
    </row>
    <row r="87" spans="4:5" x14ac:dyDescent="0.3">
      <c r="D87">
        <f t="shared" si="2"/>
        <v>3.1</v>
      </c>
      <c r="E87">
        <f t="shared" si="3"/>
        <v>3.1</v>
      </c>
    </row>
    <row r="88" spans="4:5" x14ac:dyDescent="0.3">
      <c r="D88">
        <f t="shared" si="2"/>
        <v>3.1</v>
      </c>
      <c r="E88">
        <f t="shared" si="3"/>
        <v>3.1</v>
      </c>
    </row>
    <row r="89" spans="4:5" x14ac:dyDescent="0.3">
      <c r="D89">
        <f t="shared" si="2"/>
        <v>3.1</v>
      </c>
      <c r="E89">
        <f t="shared" si="3"/>
        <v>3.1</v>
      </c>
    </row>
    <row r="90" spans="4:5" x14ac:dyDescent="0.3">
      <c r="D90">
        <f t="shared" si="2"/>
        <v>3.1</v>
      </c>
      <c r="E90">
        <f t="shared" si="3"/>
        <v>3.1</v>
      </c>
    </row>
    <row r="91" spans="4:5" x14ac:dyDescent="0.3">
      <c r="D91">
        <f t="shared" si="2"/>
        <v>3.1</v>
      </c>
      <c r="E91">
        <f t="shared" si="3"/>
        <v>3.1</v>
      </c>
    </row>
    <row r="92" spans="4:5" x14ac:dyDescent="0.3">
      <c r="D92">
        <f t="shared" si="2"/>
        <v>3.1</v>
      </c>
      <c r="E92">
        <f t="shared" si="3"/>
        <v>3.1</v>
      </c>
    </row>
    <row r="93" spans="4:5" x14ac:dyDescent="0.3">
      <c r="D93">
        <f t="shared" si="2"/>
        <v>3.1</v>
      </c>
      <c r="E93">
        <f t="shared" si="3"/>
        <v>3.1</v>
      </c>
    </row>
    <row r="94" spans="4:5" x14ac:dyDescent="0.3">
      <c r="D94">
        <f t="shared" si="2"/>
        <v>3.1</v>
      </c>
      <c r="E94">
        <f t="shared" si="3"/>
        <v>3.1</v>
      </c>
    </row>
    <row r="95" spans="4:5" x14ac:dyDescent="0.3">
      <c r="D95">
        <f t="shared" si="2"/>
        <v>3.1</v>
      </c>
      <c r="E95">
        <f t="shared" si="3"/>
        <v>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</vt:lpstr>
      <vt:lpstr>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p</dc:creator>
  <cp:lastModifiedBy>t p</cp:lastModifiedBy>
  <dcterms:created xsi:type="dcterms:W3CDTF">2019-02-22T08:51:47Z</dcterms:created>
  <dcterms:modified xsi:type="dcterms:W3CDTF">2019-03-01T09:16:42Z</dcterms:modified>
</cp:coreProperties>
</file>