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omputationalPaperFinal5.15.25\Supp Files\"/>
    </mc:Choice>
  </mc:AlternateContent>
  <xr:revisionPtr revIDLastSave="0" documentId="13_ncr:1_{2A8D1AA5-0D0B-478F-AF6A-E442ADA6A37E}" xr6:coauthVersionLast="47" xr6:coauthVersionMax="47" xr10:uidLastSave="{00000000-0000-0000-0000-000000000000}"/>
  <bookViews>
    <workbookView xWindow="-90" yWindow="0" windowWidth="19380" windowHeight="20970" activeTab="1" xr2:uid="{326ACC97-CF26-40C4-A744-4EF0B40C43BE}"/>
  </bookViews>
  <sheets>
    <sheet name="Relative Residual Testes Size" sheetId="2" r:id="rId1"/>
    <sheet name="Body Size Dimorphis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G2" i="1" a="1"/>
  <c r="G2" i="1" s="1"/>
  <c r="F2" i="1"/>
  <c r="F3" i="1"/>
  <c r="F6" i="1"/>
  <c r="F11" i="1"/>
  <c r="F4" i="1"/>
  <c r="F5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<sst xmlns="http://schemas.openxmlformats.org/spreadsheetml/2006/main" count="103" uniqueCount="47">
  <si>
    <t xml:space="preserve">Species </t>
  </si>
  <si>
    <t>human (Homo sapiens)</t>
  </si>
  <si>
    <t>common chimpanzee (Pan troglodytes troglodtyes)</t>
  </si>
  <si>
    <t>western lowland gorilla (Gorilla gorilla)</t>
  </si>
  <si>
    <t>Sumatran orangutan (Pongo pygmaeus pygmaeus)</t>
  </si>
  <si>
    <t>northern white-cheeked gibbon (Nomascus leucogenys)</t>
  </si>
  <si>
    <t>rhesus macaque (Macaca mulatta)</t>
  </si>
  <si>
    <t>sooty mangabey (Cercocebus atys)</t>
  </si>
  <si>
    <t>olive baboon (Papio anubis)</t>
  </si>
  <si>
    <t>green monkey (Chlorocebus sabaeus)</t>
  </si>
  <si>
    <t>drill (Mandrillus leucophaeus)</t>
  </si>
  <si>
    <t>proboscis monkey (Nasalis larvatus)</t>
  </si>
  <si>
    <t>Angolan colobus monkey (Colobus angolensis)</t>
  </si>
  <si>
    <t>golden snubnose monkey (Rhinopithecus roxellana)</t>
  </si>
  <si>
    <t>marmoset (Callithrix jacchus)</t>
  </si>
  <si>
    <t>squirrel monkey (Siamiri boliviensis)</t>
  </si>
  <si>
    <t>white-faced sapajou (Cebus capucinus)</t>
  </si>
  <si>
    <t>Nancy Ma’s night monkey (Aotus nancymae)</t>
  </si>
  <si>
    <t>Phillipine tarsier (Carlito syrichta)</t>
  </si>
  <si>
    <t>Coquerel’s sifaka (Propithecus coquereli)</t>
  </si>
  <si>
    <t>black lemur (Eulemur macaco)</t>
  </si>
  <si>
    <t>northern greater galago (Otolemur garnettii)</t>
  </si>
  <si>
    <t>N male</t>
  </si>
  <si>
    <t>N female</t>
  </si>
  <si>
    <t>male</t>
  </si>
  <si>
    <t>female</t>
  </si>
  <si>
    <t>ratio</t>
  </si>
  <si>
    <t>na</t>
  </si>
  <si>
    <t>logged body Size</t>
  </si>
  <si>
    <t>Body weight (kg)</t>
  </si>
  <si>
    <t xml:space="preserve">body weight (g) </t>
  </si>
  <si>
    <t>testes weight (g)</t>
  </si>
  <si>
    <t>Expected testes weight (g)</t>
  </si>
  <si>
    <t xml:space="preserve">relative testes size </t>
  </si>
  <si>
    <t>logged relative testes size</t>
  </si>
  <si>
    <t>Source</t>
  </si>
  <si>
    <t>Dixson 2012</t>
  </si>
  <si>
    <t>Dixson 2012 &amp; Schultz 1938</t>
  </si>
  <si>
    <t>Dixson 2012 &amp; Harcourt 1981</t>
  </si>
  <si>
    <t>Harcourt 1981</t>
  </si>
  <si>
    <t xml:space="preserve">Dixson 2012 </t>
  </si>
  <si>
    <t>Adolf &amp; Shultz 1931 &amp; 1938</t>
  </si>
  <si>
    <t>Jablonski &amp; Pan 1995, Grueter &amp; Zinner 2004</t>
  </si>
  <si>
    <t>Pochron 2008</t>
  </si>
  <si>
    <t>Smith and Jungers 1997</t>
  </si>
  <si>
    <t>Setchell 2016</t>
  </si>
  <si>
    <r>
      <t>Expected testes weight was calculated using the function Y = 0.034X</t>
    </r>
    <r>
      <rPr>
        <vertAlign val="superscript"/>
        <sz val="11"/>
        <color theme="1"/>
        <rFont val="Calibri"/>
        <family val="2"/>
        <scheme val="minor"/>
      </rPr>
      <t>0.68</t>
    </r>
    <r>
      <rPr>
        <sz val="11"/>
        <color theme="1"/>
        <rFont val="Calibri"/>
        <family val="2"/>
        <scheme val="minor"/>
      </rPr>
      <t xml:space="preserve"> as described in Kenagy and Tombulak 1986. Where X = body weight and Y = expected testes weight. Here relative testes size is equivalent to the observed testes size divided by the expected.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</si>
</sst>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F2E6-D5DC-40C3-A887-3DE2E9926E74}">
  <dimension ref="A1:L28"/>
  <sheetViews>
    <sheetView workbookViewId="0">
      <selection activeCell="E21" sqref="E21"/>
    </sheetView>
  </sheetViews>
  <sheetFormatPr defaultRowHeight="14.5" x14ac:dyDescent="0.35"/>
  <cols>
    <col min="1" max="1" width="47.81640625" bestFit="1" customWidth="1"/>
    <col min="2" max="2" width="14.6328125" bestFit="1" customWidth="1"/>
    <col min="3" max="3" width="14.1796875" bestFit="1" customWidth="1"/>
    <col min="4" max="4" width="14.453125" bestFit="1" customWidth="1"/>
    <col min="5" max="5" width="23" bestFit="1" customWidth="1"/>
    <col min="6" max="6" width="16.7265625" bestFit="1" customWidth="1"/>
    <col min="7" max="7" width="22.36328125" bestFit="1" customWidth="1"/>
    <col min="8" max="8" width="22.08984375" bestFit="1" customWidth="1"/>
    <col min="9" max="9" width="38.1796875" bestFit="1" customWidth="1"/>
  </cols>
  <sheetData>
    <row r="1" spans="1:8" x14ac:dyDescent="0.3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35">
      <c r="A2" t="s">
        <v>1</v>
      </c>
      <c r="B2">
        <v>68</v>
      </c>
      <c r="C2">
        <v>68000</v>
      </c>
      <c r="D2">
        <v>40.5</v>
      </c>
      <c r="E2" s="4">
        <f>(C2^0.68)*0.034</f>
        <v>65.70296638064363</v>
      </c>
      <c r="F2" s="4">
        <f>D2/E2</f>
        <v>0.61641052498858662</v>
      </c>
      <c r="G2" s="4">
        <f>LOG(F2)</f>
        <v>-0.21012995446782753</v>
      </c>
      <c r="H2" t="s">
        <v>36</v>
      </c>
    </row>
    <row r="3" spans="1:8" x14ac:dyDescent="0.35">
      <c r="A3" t="s">
        <v>2</v>
      </c>
      <c r="B3">
        <v>44.67</v>
      </c>
      <c r="C3">
        <v>44670</v>
      </c>
      <c r="D3">
        <v>128.9</v>
      </c>
      <c r="E3" s="4">
        <f t="shared" ref="E3:E22" si="0">(C3^0.68)*0.034</f>
        <v>49.373028207674331</v>
      </c>
      <c r="F3" s="4">
        <f>D3/E3</f>
        <v>2.6107371712712641</v>
      </c>
      <c r="G3" s="4">
        <f>LOG(F3)</f>
        <v>0.41676315263029717</v>
      </c>
      <c r="H3" t="s">
        <v>37</v>
      </c>
    </row>
    <row r="4" spans="1:8" x14ac:dyDescent="0.35">
      <c r="A4" t="s">
        <v>3</v>
      </c>
      <c r="B4">
        <v>168.625</v>
      </c>
      <c r="C4">
        <v>168625</v>
      </c>
      <c r="D4">
        <v>28.145000000000003</v>
      </c>
      <c r="E4" s="4">
        <f t="shared" si="0"/>
        <v>121.8388669705097</v>
      </c>
      <c r="F4" s="4">
        <f>D4/E4</f>
        <v>0.2310018198610819</v>
      </c>
      <c r="G4" s="4">
        <f>LOG(F4)</f>
        <v>-0.63638459866840791</v>
      </c>
      <c r="H4" t="s">
        <v>38</v>
      </c>
    </row>
    <row r="5" spans="1:8" x14ac:dyDescent="0.35">
      <c r="A5" t="s">
        <v>4</v>
      </c>
      <c r="B5">
        <v>74.64</v>
      </c>
      <c r="C5">
        <v>74640</v>
      </c>
      <c r="D5">
        <v>35.299999999999997</v>
      </c>
      <c r="E5" s="4">
        <f t="shared" si="0"/>
        <v>70.000255622203639</v>
      </c>
      <c r="F5" s="4">
        <f>D5/E5</f>
        <v>0.50428387276921682</v>
      </c>
      <c r="G5" s="4">
        <f>LOG(F5)</f>
        <v>-0.29732492055657422</v>
      </c>
      <c r="H5" t="s">
        <v>36</v>
      </c>
    </row>
    <row r="6" spans="1:8" x14ac:dyDescent="0.35">
      <c r="A6" t="s">
        <v>5</v>
      </c>
      <c r="B6">
        <v>5.5</v>
      </c>
      <c r="C6">
        <v>5500</v>
      </c>
      <c r="D6">
        <v>5.5</v>
      </c>
      <c r="E6" s="4">
        <f t="shared" si="0"/>
        <v>11.882984917584515</v>
      </c>
      <c r="F6" s="4">
        <f>D6/E6</f>
        <v>0.46284667010399599</v>
      </c>
      <c r="G6" s="4">
        <f>LOG(F6)</f>
        <v>-0.33456285640409711</v>
      </c>
      <c r="H6" t="s">
        <v>36</v>
      </c>
    </row>
    <row r="7" spans="1:8" x14ac:dyDescent="0.35">
      <c r="A7" t="s">
        <v>6</v>
      </c>
      <c r="B7">
        <v>9.1999999999999993</v>
      </c>
      <c r="C7">
        <v>9200</v>
      </c>
      <c r="D7">
        <v>46.2</v>
      </c>
      <c r="E7" s="4">
        <f t="shared" si="0"/>
        <v>16.859886227848911</v>
      </c>
      <c r="F7" s="4">
        <f>D7/E7</f>
        <v>2.7402320143588828</v>
      </c>
      <c r="G7" s="4">
        <f>LOG(F7)</f>
        <v>0.4377873359188923</v>
      </c>
      <c r="H7" t="s">
        <v>36</v>
      </c>
    </row>
    <row r="8" spans="1:8" x14ac:dyDescent="0.35">
      <c r="A8" t="s">
        <v>7</v>
      </c>
      <c r="B8">
        <v>8.68</v>
      </c>
      <c r="C8">
        <v>8680</v>
      </c>
      <c r="D8">
        <v>25.1</v>
      </c>
      <c r="E8" s="4">
        <f t="shared" si="0"/>
        <v>16.2058692310802</v>
      </c>
      <c r="F8" s="4">
        <f>D8/E8</f>
        <v>1.5488215807555892</v>
      </c>
      <c r="G8" s="4">
        <f>LOG(F8)</f>
        <v>0.19000139131876798</v>
      </c>
      <c r="H8" t="s">
        <v>39</v>
      </c>
    </row>
    <row r="9" spans="1:8" x14ac:dyDescent="0.35">
      <c r="A9" t="s">
        <v>8</v>
      </c>
      <c r="B9">
        <v>26.4</v>
      </c>
      <c r="C9">
        <v>26400</v>
      </c>
      <c r="D9">
        <v>85.960000000000008</v>
      </c>
      <c r="E9" s="4">
        <f t="shared" si="0"/>
        <v>34.527854056311789</v>
      </c>
      <c r="F9" s="4">
        <f>D9/E9</f>
        <v>2.4895842023604211</v>
      </c>
      <c r="G9" s="4">
        <f>LOG(F9)</f>
        <v>0.39612681950566503</v>
      </c>
      <c r="H9" t="s">
        <v>38</v>
      </c>
    </row>
    <row r="10" spans="1:8" x14ac:dyDescent="0.35">
      <c r="A10" t="s">
        <v>9</v>
      </c>
      <c r="B10">
        <v>4.95</v>
      </c>
      <c r="C10">
        <v>4950</v>
      </c>
      <c r="D10">
        <v>13</v>
      </c>
      <c r="E10" s="4">
        <f t="shared" si="0"/>
        <v>11.061409037774499</v>
      </c>
      <c r="F10" s="4">
        <f>D10/E10</f>
        <v>1.1752571445107265</v>
      </c>
      <c r="G10" s="4">
        <f>LOG(F10)</f>
        <v>7.0132899989754721E-2</v>
      </c>
      <c r="H10" t="s">
        <v>36</v>
      </c>
    </row>
    <row r="11" spans="1:8" x14ac:dyDescent="0.35">
      <c r="A11" t="s">
        <v>10</v>
      </c>
      <c r="B11">
        <v>23.45</v>
      </c>
      <c r="C11">
        <v>23450</v>
      </c>
      <c r="D11">
        <v>49.954999999999998</v>
      </c>
      <c r="E11" s="4">
        <f t="shared" si="0"/>
        <v>31.854885841446862</v>
      </c>
      <c r="F11" s="4">
        <f>D11/E11</f>
        <v>1.5682052746521795</v>
      </c>
      <c r="G11" s="4">
        <f>LOG(F11)</f>
        <v>0.19540291027043125</v>
      </c>
      <c r="H11" t="s">
        <v>40</v>
      </c>
    </row>
    <row r="12" spans="1:8" x14ac:dyDescent="0.35">
      <c r="A12" t="s">
        <v>11</v>
      </c>
      <c r="B12">
        <v>21.009999999999998</v>
      </c>
      <c r="C12">
        <v>21009.999999999996</v>
      </c>
      <c r="D12">
        <v>12.850000000000001</v>
      </c>
      <c r="E12" s="4">
        <f t="shared" si="0"/>
        <v>29.561647405920841</v>
      </c>
      <c r="F12" s="4">
        <f>D12/E12</f>
        <v>0.43468484092081761</v>
      </c>
      <c r="G12" s="4">
        <f>LOG(F12)</f>
        <v>-0.36182550501098948</v>
      </c>
      <c r="H12" t="s">
        <v>41</v>
      </c>
    </row>
    <row r="13" spans="1:8" x14ac:dyDescent="0.35">
      <c r="A13" t="s">
        <v>12</v>
      </c>
      <c r="B13">
        <v>10.25</v>
      </c>
      <c r="C13">
        <v>10250</v>
      </c>
      <c r="D13">
        <v>10.7</v>
      </c>
      <c r="E13" s="4">
        <f t="shared" si="0"/>
        <v>18.14559216219763</v>
      </c>
      <c r="F13" s="4">
        <f>D13/E13</f>
        <v>0.58967488657058587</v>
      </c>
      <c r="G13" s="4">
        <f>LOG(F13)</f>
        <v>-0.22938736782345145</v>
      </c>
      <c r="H13" t="s">
        <v>36</v>
      </c>
    </row>
    <row r="14" spans="1:8" x14ac:dyDescent="0.35">
      <c r="A14" t="s">
        <v>13</v>
      </c>
      <c r="B14">
        <v>19.8</v>
      </c>
      <c r="C14">
        <v>19800</v>
      </c>
      <c r="D14">
        <v>35.64</v>
      </c>
      <c r="E14" s="4">
        <f t="shared" si="0"/>
        <v>28.39299764523231</v>
      </c>
      <c r="F14" s="4">
        <f>D14/E14</f>
        <v>1.2552390714541053</v>
      </c>
      <c r="G14" s="4">
        <f>LOG(F14)</f>
        <v>9.872644894474078E-2</v>
      </c>
      <c r="H14" t="s">
        <v>42</v>
      </c>
    </row>
    <row r="15" spans="1:8" x14ac:dyDescent="0.35">
      <c r="A15" t="s">
        <v>14</v>
      </c>
      <c r="B15">
        <v>0.32</v>
      </c>
      <c r="C15">
        <v>320</v>
      </c>
      <c r="D15">
        <v>1.3</v>
      </c>
      <c r="E15" s="4">
        <f t="shared" si="0"/>
        <v>1.7178328453780152</v>
      </c>
      <c r="F15" s="4">
        <f>D15/E15</f>
        <v>0.75676746052316313</v>
      </c>
      <c r="G15" s="4">
        <f>LOG(F15)</f>
        <v>-0.12103754999295441</v>
      </c>
      <c r="H15" t="s">
        <v>36</v>
      </c>
    </row>
    <row r="16" spans="1:8" x14ac:dyDescent="0.35">
      <c r="A16" t="s">
        <v>15</v>
      </c>
      <c r="B16">
        <v>0.78</v>
      </c>
      <c r="C16">
        <v>780</v>
      </c>
      <c r="D16">
        <v>3.2</v>
      </c>
      <c r="E16" s="4">
        <f t="shared" si="0"/>
        <v>3.1484967320861368</v>
      </c>
      <c r="F16" s="4">
        <f>D16/E16</f>
        <v>1.0163580503003216</v>
      </c>
      <c r="G16" s="4">
        <f>LOG(F16)</f>
        <v>7.046731448123995E-3</v>
      </c>
      <c r="H16" t="s">
        <v>36</v>
      </c>
    </row>
    <row r="17" spans="1:12" x14ac:dyDescent="0.35">
      <c r="A17" t="s">
        <v>16</v>
      </c>
      <c r="B17">
        <v>4.8</v>
      </c>
      <c r="C17">
        <v>4800</v>
      </c>
      <c r="D17">
        <v>9.1</v>
      </c>
      <c r="E17" s="4">
        <f t="shared" si="0"/>
        <v>10.832356848281599</v>
      </c>
      <c r="F17" s="4">
        <f>D17/E17</f>
        <v>0.8400757219739845</v>
      </c>
      <c r="G17" s="4">
        <f>LOG(F17)</f>
        <v>-7.5681566136561018E-2</v>
      </c>
      <c r="H17" t="s">
        <v>36</v>
      </c>
    </row>
    <row r="18" spans="1:12" x14ac:dyDescent="0.35">
      <c r="A18" t="s">
        <v>17</v>
      </c>
      <c r="B18">
        <v>0.95</v>
      </c>
      <c r="C18">
        <v>950</v>
      </c>
      <c r="D18">
        <v>0.5</v>
      </c>
      <c r="E18" s="4">
        <f t="shared" si="0"/>
        <v>3.6002359866409468</v>
      </c>
      <c r="F18" s="4">
        <f>D18/E18</f>
        <v>0.13887978506278545</v>
      </c>
      <c r="G18" s="4">
        <f>LOG(F18)</f>
        <v>-0.85736096430265296</v>
      </c>
      <c r="H18" t="s">
        <v>36</v>
      </c>
    </row>
    <row r="19" spans="1:12" x14ac:dyDescent="0.35">
      <c r="A19" t="s">
        <v>18</v>
      </c>
      <c r="B19">
        <v>0.13500000000000001</v>
      </c>
      <c r="C19">
        <v>135</v>
      </c>
      <c r="D19">
        <v>0.7</v>
      </c>
      <c r="E19" s="4">
        <f t="shared" si="0"/>
        <v>0.95522543857173114</v>
      </c>
      <c r="F19" s="4">
        <f>D19/E19</f>
        <v>0.73281130478125822</v>
      </c>
      <c r="G19" s="4">
        <f>LOG(F19)</f>
        <v>-0.13500783960460266</v>
      </c>
      <c r="H19" t="s">
        <v>36</v>
      </c>
    </row>
    <row r="20" spans="1:12" x14ac:dyDescent="0.35">
      <c r="A20" t="s">
        <v>19</v>
      </c>
      <c r="B20">
        <v>3.2</v>
      </c>
      <c r="C20">
        <v>3200</v>
      </c>
      <c r="D20">
        <v>26.99</v>
      </c>
      <c r="E20" s="4">
        <f t="shared" si="0"/>
        <v>8.2220649337814038</v>
      </c>
      <c r="F20" s="4">
        <f>D20/E20</f>
        <v>3.2826303632203313</v>
      </c>
      <c r="G20" s="4">
        <f>LOG(F20)</f>
        <v>0.51622198225672522</v>
      </c>
      <c r="H20" t="s">
        <v>43</v>
      </c>
    </row>
    <row r="21" spans="1:12" x14ac:dyDescent="0.35">
      <c r="A21" t="s">
        <v>20</v>
      </c>
      <c r="B21">
        <v>2.5</v>
      </c>
      <c r="C21">
        <v>2500</v>
      </c>
      <c r="D21">
        <v>16.649999999999999</v>
      </c>
      <c r="E21" s="4">
        <f t="shared" si="0"/>
        <v>6.9514935308595449</v>
      </c>
      <c r="F21" s="4">
        <f>D21/E21</f>
        <v>2.3951687397947192</v>
      </c>
      <c r="G21" s="4">
        <f>LOG(F21)</f>
        <v>0.37933611490309799</v>
      </c>
      <c r="H21" t="s">
        <v>36</v>
      </c>
    </row>
    <row r="22" spans="1:12" x14ac:dyDescent="0.35">
      <c r="A22" t="s">
        <v>21</v>
      </c>
      <c r="B22">
        <v>0.82</v>
      </c>
      <c r="C22">
        <v>820</v>
      </c>
      <c r="D22">
        <v>8.93</v>
      </c>
      <c r="E22" s="4">
        <f t="shared" si="0"/>
        <v>3.2574093352408013</v>
      </c>
      <c r="F22" s="4">
        <f>D22/E22</f>
        <v>2.7414423798045191</v>
      </c>
      <c r="G22" s="4">
        <f>LOG(F22)</f>
        <v>0.43797912222536406</v>
      </c>
      <c r="H22" t="s">
        <v>36</v>
      </c>
    </row>
    <row r="25" spans="1:12" x14ac:dyDescent="0.35">
      <c r="A25" s="7" t="s">
        <v>46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</sheetData>
  <mergeCells count="1">
    <mergeCell ref="A25: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1AB6-5CC5-45E6-80DB-BA1A16B4875D}">
  <dimension ref="A1:H22"/>
  <sheetViews>
    <sheetView tabSelected="1" workbookViewId="0">
      <selection activeCell="A18" sqref="A18"/>
    </sheetView>
  </sheetViews>
  <sheetFormatPr defaultRowHeight="14.5" x14ac:dyDescent="0.35"/>
  <cols>
    <col min="1" max="1" width="49.6328125" bestFit="1" customWidth="1"/>
    <col min="2" max="2" width="15.26953125" bestFit="1" customWidth="1"/>
    <col min="3" max="3" width="14.7265625" bestFit="1" customWidth="1"/>
    <col min="4" max="4" width="15.26953125" bestFit="1" customWidth="1"/>
    <col min="5" max="5" width="23.7265625" bestFit="1" customWidth="1"/>
    <col min="6" max="6" width="17.453125" bestFit="1" customWidth="1"/>
    <col min="7" max="7" width="14.6328125" bestFit="1" customWidth="1"/>
    <col min="8" max="8" width="44.1796875" customWidth="1"/>
  </cols>
  <sheetData>
    <row r="1" spans="1:8" ht="15.5" x14ac:dyDescent="0.3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3" t="s">
        <v>26</v>
      </c>
      <c r="G1" s="1" t="s">
        <v>28</v>
      </c>
      <c r="H1" t="s">
        <v>35</v>
      </c>
    </row>
    <row r="2" spans="1:8" x14ac:dyDescent="0.35">
      <c r="A2" t="s">
        <v>1</v>
      </c>
      <c r="B2">
        <v>502</v>
      </c>
      <c r="C2">
        <v>165</v>
      </c>
      <c r="D2">
        <v>71.400000000000006</v>
      </c>
      <c r="E2">
        <v>62.1</v>
      </c>
      <c r="F2" s="4">
        <f>D2/E2</f>
        <v>1.1497584541062802</v>
      </c>
      <c r="G2" s="6" cm="1">
        <f t="array" ref="G2:G22">LOG(F2:F22)</f>
        <v>6.0606611599594198E-2</v>
      </c>
      <c r="H2" t="s">
        <v>44</v>
      </c>
    </row>
    <row r="3" spans="1:8" x14ac:dyDescent="0.35">
      <c r="A3" t="s">
        <v>2</v>
      </c>
      <c r="B3">
        <v>21</v>
      </c>
      <c r="C3">
        <v>26</v>
      </c>
      <c r="D3">
        <v>42.7</v>
      </c>
      <c r="E3">
        <v>33.700000000000003</v>
      </c>
      <c r="F3" s="4">
        <f t="shared" ref="F3" si="0">D3/E3</f>
        <v>1.2670623145400592</v>
      </c>
      <c r="G3" s="6">
        <v>0.1027979741536852</v>
      </c>
      <c r="H3" t="s">
        <v>44</v>
      </c>
    </row>
    <row r="4" spans="1:8" x14ac:dyDescent="0.35">
      <c r="A4" t="s">
        <v>3</v>
      </c>
      <c r="B4">
        <v>10</v>
      </c>
      <c r="C4">
        <v>3</v>
      </c>
      <c r="D4">
        <v>170.4</v>
      </c>
      <c r="E4">
        <v>71.5</v>
      </c>
      <c r="F4" s="4">
        <f t="shared" ref="F4" si="1">D4/E4</f>
        <v>2.3832167832167834</v>
      </c>
      <c r="G4" s="6">
        <v>0.37716354862960072</v>
      </c>
      <c r="H4" t="s">
        <v>44</v>
      </c>
    </row>
    <row r="5" spans="1:8" x14ac:dyDescent="0.35">
      <c r="A5" t="s">
        <v>4</v>
      </c>
      <c r="B5">
        <v>3</v>
      </c>
      <c r="C5">
        <v>4</v>
      </c>
      <c r="D5">
        <v>77.900000000000006</v>
      </c>
      <c r="E5">
        <v>35.6</v>
      </c>
      <c r="F5" s="4">
        <f t="shared" ref="F5" si="2">D5/E5</f>
        <v>2.1882022471910112</v>
      </c>
      <c r="G5" s="6">
        <v>0.34008745969968929</v>
      </c>
      <c r="H5" t="s">
        <v>44</v>
      </c>
    </row>
    <row r="6" spans="1:8" x14ac:dyDescent="0.35">
      <c r="A6" t="s">
        <v>5</v>
      </c>
      <c r="B6">
        <v>8</v>
      </c>
      <c r="C6">
        <v>4</v>
      </c>
      <c r="D6">
        <v>7.41</v>
      </c>
      <c r="E6">
        <v>7.32</v>
      </c>
      <c r="F6" s="4">
        <f>D6/E6</f>
        <v>1.0122950819672132</v>
      </c>
      <c r="G6" s="6">
        <v>5.3071269209363364E-3</v>
      </c>
      <c r="H6" t="s">
        <v>44</v>
      </c>
    </row>
    <row r="7" spans="1:8" x14ac:dyDescent="0.35">
      <c r="A7" t="s">
        <v>6</v>
      </c>
      <c r="B7">
        <v>59</v>
      </c>
      <c r="C7">
        <v>28</v>
      </c>
      <c r="D7">
        <v>11</v>
      </c>
      <c r="E7">
        <v>8.8000000000000007</v>
      </c>
      <c r="F7" s="4">
        <f t="shared" ref="F7" si="3">D7/E7</f>
        <v>1.25</v>
      </c>
      <c r="G7" s="6">
        <v>9.691001300805642E-2</v>
      </c>
      <c r="H7" t="s">
        <v>44</v>
      </c>
    </row>
    <row r="8" spans="1:8" x14ac:dyDescent="0.35">
      <c r="A8" t="s">
        <v>7</v>
      </c>
      <c r="B8">
        <v>60</v>
      </c>
      <c r="C8">
        <v>90</v>
      </c>
      <c r="D8">
        <v>4.26</v>
      </c>
      <c r="E8">
        <v>2.98</v>
      </c>
      <c r="F8" s="4">
        <f t="shared" ref="F8" si="4">D8/E8</f>
        <v>1.4295302013422819</v>
      </c>
      <c r="G8" s="6">
        <v>0.15519333502646371</v>
      </c>
      <c r="H8" t="s">
        <v>44</v>
      </c>
    </row>
    <row r="9" spans="1:8" x14ac:dyDescent="0.35">
      <c r="A9" t="s">
        <v>8</v>
      </c>
      <c r="B9">
        <v>100</v>
      </c>
      <c r="C9">
        <v>116</v>
      </c>
      <c r="D9">
        <v>25.1</v>
      </c>
      <c r="E9">
        <v>13.3</v>
      </c>
      <c r="F9" s="4">
        <f t="shared" ref="F9" si="5">D9/E9</f>
        <v>1.887218045112782</v>
      </c>
      <c r="G9" s="6">
        <v>0.27582208051395235</v>
      </c>
      <c r="H9" t="s">
        <v>44</v>
      </c>
    </row>
    <row r="10" spans="1:8" x14ac:dyDescent="0.35">
      <c r="A10" t="s">
        <v>9</v>
      </c>
      <c r="B10">
        <v>61</v>
      </c>
      <c r="C10">
        <v>71</v>
      </c>
      <c r="D10">
        <v>5.3</v>
      </c>
      <c r="E10">
        <v>3.3</v>
      </c>
      <c r="F10" s="4">
        <f t="shared" ref="F10:F11" si="6">D10/E10</f>
        <v>1.6060606060606062</v>
      </c>
      <c r="G10" s="6">
        <v>0.20576192972290161</v>
      </c>
      <c r="H10" t="s">
        <v>44</v>
      </c>
    </row>
    <row r="11" spans="1:8" x14ac:dyDescent="0.35">
      <c r="A11" t="s">
        <v>10</v>
      </c>
      <c r="B11" s="5" t="s">
        <v>27</v>
      </c>
      <c r="C11" s="5" t="s">
        <v>27</v>
      </c>
      <c r="D11">
        <v>32.299999999999997</v>
      </c>
      <c r="E11">
        <v>11.7</v>
      </c>
      <c r="F11" s="4">
        <f t="shared" si="6"/>
        <v>2.7606837606837606</v>
      </c>
      <c r="G11" s="6">
        <v>0.44101666058494127</v>
      </c>
      <c r="H11" s="8" t="s">
        <v>45</v>
      </c>
    </row>
    <row r="12" spans="1:8" x14ac:dyDescent="0.35">
      <c r="A12" t="s">
        <v>11</v>
      </c>
      <c r="B12">
        <v>46</v>
      </c>
      <c r="C12">
        <v>48</v>
      </c>
      <c r="D12">
        <v>20.399999999999999</v>
      </c>
      <c r="E12">
        <v>9.82</v>
      </c>
      <c r="F12" s="4">
        <f t="shared" ref="F12" si="7">D12/E12</f>
        <v>2.0773930753564152</v>
      </c>
      <c r="G12" s="6">
        <v>0.31751867963894903</v>
      </c>
      <c r="H12" t="s">
        <v>44</v>
      </c>
    </row>
    <row r="13" spans="1:8" x14ac:dyDescent="0.35">
      <c r="A13" t="s">
        <v>12</v>
      </c>
      <c r="B13">
        <v>12</v>
      </c>
      <c r="C13">
        <v>11</v>
      </c>
      <c r="D13">
        <v>9.68</v>
      </c>
      <c r="E13">
        <v>7.57</v>
      </c>
      <c r="F13" s="4">
        <f t="shared" ref="F13" si="8">D13/E13</f>
        <v>1.2787318361955085</v>
      </c>
      <c r="G13" s="6">
        <v>0.10677947780832087</v>
      </c>
      <c r="H13" t="s">
        <v>44</v>
      </c>
    </row>
    <row r="14" spans="1:8" x14ac:dyDescent="0.35">
      <c r="A14" t="s">
        <v>13</v>
      </c>
      <c r="B14">
        <v>7</v>
      </c>
      <c r="C14">
        <v>4</v>
      </c>
      <c r="D14">
        <v>17.899999999999999</v>
      </c>
      <c r="E14">
        <v>11.6</v>
      </c>
      <c r="F14" s="4">
        <f t="shared" ref="F14" si="9">D14/E14</f>
        <v>1.5431034482758621</v>
      </c>
      <c r="G14" s="6">
        <v>0.1883950417529747</v>
      </c>
      <c r="H14" t="s">
        <v>44</v>
      </c>
    </row>
    <row r="15" spans="1:8" x14ac:dyDescent="0.35">
      <c r="A15" t="s">
        <v>14</v>
      </c>
      <c r="B15">
        <v>30</v>
      </c>
      <c r="C15">
        <v>50</v>
      </c>
      <c r="D15">
        <v>0.317</v>
      </c>
      <c r="E15">
        <v>0.32400000000000001</v>
      </c>
      <c r="F15" s="4">
        <f t="shared" ref="F15" si="10">D15/E15</f>
        <v>0.97839506172839508</v>
      </c>
      <c r="G15" s="6">
        <v>-9.4857479888606384E-3</v>
      </c>
      <c r="H15" t="s">
        <v>44</v>
      </c>
    </row>
    <row r="16" spans="1:8" x14ac:dyDescent="0.35">
      <c r="A16" t="s">
        <v>15</v>
      </c>
      <c r="B16">
        <v>17</v>
      </c>
      <c r="C16">
        <v>19</v>
      </c>
      <c r="D16">
        <v>0.91100000000000003</v>
      </c>
      <c r="E16">
        <v>0.71099999999999997</v>
      </c>
      <c r="F16" s="4">
        <f t="shared" ref="F16" si="11">D16/E16</f>
        <v>1.2812939521800282</v>
      </c>
      <c r="G16" s="6">
        <v>0.10764877624323196</v>
      </c>
      <c r="H16" t="s">
        <v>44</v>
      </c>
    </row>
    <row r="17" spans="1:8" x14ac:dyDescent="0.35">
      <c r="A17" t="s">
        <v>16</v>
      </c>
      <c r="B17">
        <v>16</v>
      </c>
      <c r="C17">
        <v>10</v>
      </c>
      <c r="D17">
        <v>3.3679999999999999</v>
      </c>
      <c r="E17">
        <v>2.54</v>
      </c>
      <c r="F17" s="4">
        <f t="shared" ref="F17" si="12">D17/E17</f>
        <v>1.3259842519685039</v>
      </c>
      <c r="G17" s="6">
        <v>0.12253836620767382</v>
      </c>
      <c r="H17" t="s">
        <v>44</v>
      </c>
    </row>
    <row r="18" spans="1:8" x14ac:dyDescent="0.35">
      <c r="A18" t="s">
        <v>17</v>
      </c>
      <c r="B18">
        <v>32</v>
      </c>
      <c r="C18">
        <v>24</v>
      </c>
      <c r="D18">
        <v>0.79400000000000004</v>
      </c>
      <c r="E18">
        <v>0.78</v>
      </c>
      <c r="F18" s="4">
        <f t="shared" ref="F18" si="13">D18/E18</f>
        <v>1.0179487179487179</v>
      </c>
      <c r="G18" s="6">
        <v>7.7258997366158322E-3</v>
      </c>
      <c r="H18" t="s">
        <v>44</v>
      </c>
    </row>
    <row r="19" spans="1:8" x14ac:dyDescent="0.35">
      <c r="A19" t="s">
        <v>18</v>
      </c>
      <c r="B19">
        <v>10</v>
      </c>
      <c r="C19">
        <v>17</v>
      </c>
      <c r="D19">
        <v>0.13400000000000001</v>
      </c>
      <c r="E19">
        <v>0.11700000000000001</v>
      </c>
      <c r="F19" s="4">
        <f t="shared" ref="F19" si="14">D19/E19</f>
        <v>1.1452991452991452</v>
      </c>
      <c r="G19" s="6">
        <v>5.8918936618645959E-2</v>
      </c>
      <c r="H19" t="s">
        <v>44</v>
      </c>
    </row>
    <row r="20" spans="1:8" x14ac:dyDescent="0.35">
      <c r="A20" t="s">
        <v>19</v>
      </c>
      <c r="B20">
        <v>10</v>
      </c>
      <c r="C20">
        <v>5</v>
      </c>
      <c r="D20">
        <v>3.7</v>
      </c>
      <c r="E20">
        <v>4.28</v>
      </c>
      <c r="F20" s="4">
        <f t="shared" ref="F20" si="15">D20/E20</f>
        <v>0.86448598130841126</v>
      </c>
      <c r="G20" s="6">
        <v>-6.3242044946177009E-2</v>
      </c>
      <c r="H20" t="s">
        <v>44</v>
      </c>
    </row>
    <row r="21" spans="1:8" x14ac:dyDescent="0.35">
      <c r="A21" t="s">
        <v>20</v>
      </c>
      <c r="B21">
        <v>46</v>
      </c>
      <c r="C21">
        <v>41</v>
      </c>
      <c r="D21">
        <v>2.37</v>
      </c>
      <c r="E21">
        <v>2.5099999999999998</v>
      </c>
      <c r="F21" s="4">
        <f t="shared" ref="F21" si="16">D21/E21</f>
        <v>0.94422310756972128</v>
      </c>
      <c r="G21" s="6">
        <v>-2.4925375470934201E-2</v>
      </c>
      <c r="H21" t="s">
        <v>44</v>
      </c>
    </row>
    <row r="22" spans="1:8" x14ac:dyDescent="0.35">
      <c r="A22" t="s">
        <v>21</v>
      </c>
      <c r="B22">
        <v>120</v>
      </c>
      <c r="C22">
        <v>134</v>
      </c>
      <c r="D22">
        <v>0.79400000000000004</v>
      </c>
      <c r="E22">
        <v>0.73399999999999999</v>
      </c>
      <c r="F22" s="4">
        <f>D22/E22</f>
        <v>1.0817438692098094</v>
      </c>
      <c r="G22" s="6">
        <v>3.4124442511025768E-2</v>
      </c>
      <c r="H22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 Residual Testes Size</vt:lpstr>
      <vt:lpstr>Body Size Dimorphism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Ports</dc:creator>
  <cp:lastModifiedBy>Brianna Ports</cp:lastModifiedBy>
  <dcterms:created xsi:type="dcterms:W3CDTF">2023-01-30T21:33:54Z</dcterms:created>
  <dcterms:modified xsi:type="dcterms:W3CDTF">2023-05-15T21:47:41Z</dcterms:modified>
</cp:coreProperties>
</file>