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pil-my.sharepoint.com/personal/abahls_cmap_illinois_gov/Documents/Documents/github_repos/DemoForecastUpdate/sandbox/"/>
    </mc:Choice>
  </mc:AlternateContent>
  <xr:revisionPtr revIDLastSave="1" documentId="8_{141E664F-0DE1-4424-93C3-56BC709D74FE}" xr6:coauthVersionLast="47" xr6:coauthVersionMax="47" xr10:uidLastSave="{52B7D929-69F6-44FD-AACB-6951924967A6}"/>
  <bookViews>
    <workbookView xWindow="17445" yWindow="-16320" windowWidth="29040" windowHeight="15840" xr2:uid="{93FA3261-9FD8-4314-BAF1-816F0F407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1" l="1"/>
  <c r="H7" i="1"/>
  <c r="G7" i="1"/>
  <c r="G10" i="1"/>
  <c r="F7" i="1"/>
  <c r="C9" i="1"/>
  <c r="D9" i="1"/>
  <c r="B9" i="1"/>
  <c r="E7" i="1"/>
  <c r="D8" i="1"/>
  <c r="D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tc={FC012E32-5B1B-43B3-BE38-9D49C244C736}</author>
    <author>tc={F396E6C0-CB05-45BA-8F5E-536BF672DCCF}</author>
  </authors>
  <commentList>
    <comment ref="E6" authorId="0" shapeId="0" xr:uid="{FC012E32-5B1B-43B3-BE38-9D49C244C73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births by 45-49 but does not include the HH pop</t>
      </text>
    </comment>
    <comment ref="D7" authorId="1" shapeId="0" xr:uid="{F396E6C0-CB05-45BA-8F5E-536BF672DCC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number doesn’t exist in the code as the births from older groups are combined before calculating</t>
      </text>
    </comment>
  </commentList>
</comments>
</file>

<file path=xl/sharedStrings.xml><?xml version="1.0" encoding="utf-8"?>
<sst xmlns="http://schemas.openxmlformats.org/spreadsheetml/2006/main" count="13" uniqueCount="13">
  <si>
    <t>Age</t>
  </si>
  <si>
    <t>40-44</t>
  </si>
  <si>
    <t>45-49</t>
  </si>
  <si>
    <t>Example data showing why I don’t think we include older age groups in the Census projections</t>
  </si>
  <si>
    <t>Births</t>
  </si>
  <si>
    <t>HH_POP</t>
  </si>
  <si>
    <t>ASFR</t>
  </si>
  <si>
    <t xml:space="preserve">Calculated ASFR </t>
  </si>
  <si>
    <t>Calculated Births</t>
  </si>
  <si>
    <t>Calc Birth Equivalent?</t>
  </si>
  <si>
    <t>Additive ASFR</t>
  </si>
  <si>
    <t>Additive ASFR Births</t>
  </si>
  <si>
    <t>Additive ASFR Births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</si>
</sst>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x Bahls" id="{DB86421F-59C5-4954-ABDD-86ED47DA9F4A}" userId="S::abahls@cmap.illinois.gov::4ad7b48f-cbe3-4979-bedb-d84e71d1fa8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6" dT="2024-04-30T21:51:32.42" personId="{DB86421F-59C5-4954-ABDD-86ED47DA9F4A}" id="{FC012E32-5B1B-43B3-BE38-9D49C244C736}">
    <text>Includes births by 45-49 but does not include the HH pop</text>
  </threadedComment>
  <threadedComment ref="D7" dT="2024-04-30T21:55:35.51" personId="{DB86421F-59C5-4954-ABDD-86ED47DA9F4A}" id="{F396E6C0-CB05-45BA-8F5E-536BF672DCCF}">
    <text>This number doesn’t exist in the code as the births from older groups are combined before calculating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4D76-3D8C-4EC8-84A6-F6C72BE6259A}">
  <dimension ref="A1:I10"/>
  <sheetViews>
    <sheetView tabSelected="1" workbookViewId="0">
      <selection activeCell="F17" sqref="F17"/>
    </sheetView>
  </sheetViews>
  <sheetFormatPr defaultRowHeight="14.4" x14ac:dyDescent="0.3"/>
  <cols>
    <col min="5" max="5" width="15.21875" bestFit="1" customWidth="1"/>
    <col min="6" max="6" width="19.88671875" bestFit="1" customWidth="1"/>
    <col min="7" max="7" width="13.21875" bestFit="1" customWidth="1"/>
    <col min="8" max="8" width="28.5546875" bestFit="1" customWidth="1"/>
  </cols>
  <sheetData>
    <row r="1" spans="1:9" x14ac:dyDescent="0.3">
      <c r="A1" t="s">
        <v>3</v>
      </c>
    </row>
    <row r="6" spans="1:9" x14ac:dyDescent="0.3">
      <c r="A6" t="s">
        <v>0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10</v>
      </c>
      <c r="H6" t="s">
        <v>11</v>
      </c>
    </row>
    <row r="7" spans="1:9" x14ac:dyDescent="0.3">
      <c r="A7" t="s">
        <v>1</v>
      </c>
      <c r="B7">
        <v>200</v>
      </c>
      <c r="C7">
        <v>1000</v>
      </c>
      <c r="D7">
        <f>B7/C7</f>
        <v>0.2</v>
      </c>
      <c r="E7">
        <f>(B7+B8)/C7</f>
        <v>0.20499999999999999</v>
      </c>
      <c r="F7">
        <f>C7*E7</f>
        <v>205</v>
      </c>
      <c r="G7">
        <f>D9</f>
        <v>0.21250000000000002</v>
      </c>
      <c r="H7">
        <f>C7*G7</f>
        <v>212.50000000000003</v>
      </c>
    </row>
    <row r="8" spans="1:9" x14ac:dyDescent="0.3">
      <c r="A8" t="s">
        <v>2</v>
      </c>
      <c r="B8">
        <v>5</v>
      </c>
      <c r="C8">
        <v>400</v>
      </c>
      <c r="D8">
        <f>B8/C8</f>
        <v>1.2500000000000001E-2</v>
      </c>
    </row>
    <row r="9" spans="1:9" x14ac:dyDescent="0.3">
      <c r="B9">
        <f>SUM(B7:B8)</f>
        <v>205</v>
      </c>
      <c r="C9">
        <f t="shared" ref="C9:D9" si="0">SUM(C7:C8)</f>
        <v>1400</v>
      </c>
      <c r="D9">
        <f t="shared" si="0"/>
        <v>0.21250000000000002</v>
      </c>
    </row>
    <row r="10" spans="1:9" x14ac:dyDescent="0.3">
      <c r="F10" t="s">
        <v>9</v>
      </c>
      <c r="G10" t="str">
        <f>IF(F7=B9,"TRUE","FALSE")</f>
        <v>TRUE</v>
      </c>
      <c r="H10" t="s">
        <v>12</v>
      </c>
      <c r="I10" t="str">
        <f>IF(H7=D9, "TRUE","FALSE")</f>
        <v>FALSE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Bahls</dc:creator>
  <cp:lastModifiedBy>Alex Bahls</cp:lastModifiedBy>
  <dcterms:created xsi:type="dcterms:W3CDTF">2024-04-30T21:49:45Z</dcterms:created>
  <dcterms:modified xsi:type="dcterms:W3CDTF">2024-04-30T21:55:37Z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2024-04-30T21:53:47Z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7b6c4884-8475-40b3-b86d-b26a94a467ae</vt:lpwstr>
  </property>
  <property fmtid="{D5CDD505-2E9C-101B-9397-08002B2CF9AE}" pid="8" name="MSIP_Label_70499eb2-e279-4942-bd63-d5ebf8ec43c8_ContentBits">
    <vt:lpwstr>0</vt:lpwstr>
  </property>
</Properties>
</file>