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2019_Physiological modeling\2019_Greenhouse maize application\Data\"/>
    </mc:Choice>
  </mc:AlternateContent>
  <xr:revisionPtr revIDLastSave="0" documentId="13_ncr:40009_{11E4EBED-1BAC-40A8-91C5-E46D8857D988}" xr6:coauthVersionLast="41" xr6:coauthVersionMax="41" xr10:uidLastSave="{00000000-0000-0000-0000-000000000000}"/>
  <bookViews>
    <workbookView xWindow="-28920" yWindow="-120" windowWidth="29040" windowHeight="15840"/>
  </bookViews>
  <sheets>
    <sheet name="leaf_measurements" sheetId="1" r:id="rId1"/>
    <sheet name="plant_measurements" sheetId="2" r:id="rId2"/>
    <sheet name="biomass" sheetId="3" r:id="rId3"/>
    <sheet name="biomass_drydown" sheetId="4" r:id="rId4"/>
    <sheet name="calibration_leaf_area" sheetId="5" r:id="rId5"/>
    <sheet name="notes" sheetId="6" r:id="rId6"/>
    <sheet name="pressure_bomb_leaf_are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4" l="1"/>
  <c r="H7" i="4"/>
  <c r="I6" i="4"/>
  <c r="H6" i="4"/>
  <c r="I5" i="4"/>
  <c r="H5" i="4"/>
  <c r="I4" i="4"/>
  <c r="H4" i="4"/>
  <c r="H8" i="4" s="1"/>
  <c r="I3" i="4"/>
  <c r="H3" i="4"/>
  <c r="H10" i="4" s="1"/>
  <c r="I2" i="4"/>
  <c r="H2" i="4"/>
  <c r="H9" i="4" s="1"/>
  <c r="C21" i="3"/>
  <c r="E19" i="3"/>
  <c r="D19" i="3"/>
  <c r="C19" i="3"/>
  <c r="E18" i="3"/>
  <c r="D18" i="3"/>
  <c r="C18" i="3"/>
  <c r="E17" i="3"/>
  <c r="D17" i="3"/>
  <c r="C17" i="3"/>
  <c r="E16" i="3"/>
  <c r="E21" i="3" s="1"/>
  <c r="D16" i="3"/>
  <c r="D21" i="3" s="1"/>
  <c r="C16" i="3"/>
  <c r="E13" i="3"/>
  <c r="E12" i="3"/>
  <c r="E11" i="3"/>
  <c r="E10" i="3"/>
  <c r="E9" i="3"/>
  <c r="E8" i="3"/>
  <c r="E7" i="3"/>
  <c r="E6" i="3"/>
  <c r="E5" i="3"/>
  <c r="E4" i="3"/>
  <c r="E3" i="3"/>
  <c r="E2" i="3"/>
  <c r="I24" i="2"/>
</calcChain>
</file>

<file path=xl/sharedStrings.xml><?xml version="1.0" encoding="utf-8"?>
<sst xmlns="http://schemas.openxmlformats.org/spreadsheetml/2006/main" count="653" uniqueCount="94">
  <si>
    <t>date</t>
  </si>
  <si>
    <t>pot_id</t>
  </si>
  <si>
    <t>treatment</t>
  </si>
  <si>
    <t>measure-er</t>
  </si>
  <si>
    <t>leaf_id</t>
  </si>
  <si>
    <t>percent_expanded</t>
  </si>
  <si>
    <t>percent_dead</t>
  </si>
  <si>
    <t>leaf_length_cm</t>
  </si>
  <si>
    <t>leaf_width_cm</t>
  </si>
  <si>
    <t>leaf_area_cm2</t>
  </si>
  <si>
    <t>leaf_area_cm2_verticalleaves</t>
  </si>
  <si>
    <t>notes</t>
  </si>
  <si>
    <t>w-24</t>
  </si>
  <si>
    <t>wet</t>
  </si>
  <si>
    <t>Dave</t>
  </si>
  <si>
    <t>leaf vertically oriented; leaf torn at end</t>
  </si>
  <si>
    <t>leaf vertically oriented</t>
  </si>
  <si>
    <t>w-22</t>
  </si>
  <si>
    <t>Clay</t>
  </si>
  <si>
    <t>leaf mostly vertical</t>
  </si>
  <si>
    <t>w-19</t>
  </si>
  <si>
    <t>leaf broken in middle but still green</t>
  </si>
  <si>
    <t>m-24</t>
  </si>
  <si>
    <t>moderate</t>
  </si>
  <si>
    <t>m-19</t>
  </si>
  <si>
    <t>d-24</t>
  </si>
  <si>
    <t>dry</t>
  </si>
  <si>
    <t>d-19</t>
  </si>
  <si>
    <t>NA</t>
  </si>
  <si>
    <t>1-vert</t>
  </si>
  <si>
    <t>2-vert</t>
  </si>
  <si>
    <t>w-18</t>
  </si>
  <si>
    <t>w-20</t>
  </si>
  <si>
    <t>m-20</t>
  </si>
  <si>
    <t>m-17</t>
  </si>
  <si>
    <t>d-21</t>
  </si>
  <si>
    <t>d-23</t>
  </si>
  <si>
    <t>Date</t>
  </si>
  <si>
    <t>Measurer</t>
  </si>
  <si>
    <t>stem_diam_1_mm</t>
  </si>
  <si>
    <t>stem_diam_2_mm</t>
  </si>
  <si>
    <t>plant_height_leafsplit_cm</t>
  </si>
  <si>
    <t>plant_height_max</t>
  </si>
  <si>
    <t>total_leaf_area</t>
  </si>
  <si>
    <t>top “spike” of uncurled leaves cut off but lost (so not inlcuded in biomass)</t>
  </si>
  <si>
    <t>w-17</t>
  </si>
  <si>
    <t>did not measure leaves</t>
  </si>
  <si>
    <t>m-22</t>
  </si>
  <si>
    <t>m-21</t>
  </si>
  <si>
    <t>d-22</t>
  </si>
  <si>
    <t>d-17</t>
  </si>
  <si>
    <t>height to leafsplit = height to base of tassel</t>
  </si>
  <si>
    <t>w-21</t>
  </si>
  <si>
    <t>w-23</t>
  </si>
  <si>
    <t>m-23</t>
  </si>
  <si>
    <t>m-18</t>
  </si>
  <si>
    <t>d-18</t>
  </si>
  <si>
    <t>d-20</t>
  </si>
  <si>
    <t>mass_above_g</t>
  </si>
  <si>
    <t>mass_below_g</t>
  </si>
  <si>
    <t>RATIO</t>
  </si>
  <si>
    <t>ABOVE</t>
  </si>
  <si>
    <t>MEAN</t>
  </si>
  <si>
    <t>SD</t>
  </si>
  <si>
    <t>BELOW</t>
  </si>
  <si>
    <t>RATIO ABOVE/BELOW</t>
  </si>
  <si>
    <t>plant_id</t>
  </si>
  <si>
    <t>above_below</t>
  </si>
  <si>
    <t>weight_day1</t>
  </si>
  <si>
    <t>weight_day2</t>
  </si>
  <si>
    <t>weight_day3</t>
  </si>
  <si>
    <t>diff_day_1</t>
  </si>
  <si>
    <t>above</t>
  </si>
  <si>
    <t>below</t>
  </si>
  <si>
    <t>Notes:</t>
  </si>
  <si>
    <t>All measurments include bag weight</t>
  </si>
  <si>
    <t>Day1 = Nov. 7, 15:00</t>
  </si>
  <si>
    <t>Day2 = Nov. 12, 15:40</t>
  </si>
  <si>
    <t>Day3 = Nov. 13, 15:15</t>
  </si>
  <si>
    <t>orientation</t>
  </si>
  <si>
    <t>half-envelope</t>
  </si>
  <si>
    <t>envelope</t>
  </si>
  <si>
    <t>small bag</t>
  </si>
  <si>
    <t>long</t>
  </si>
  <si>
    <t>wide</t>
  </si>
  <si>
    <t>diagonal</t>
  </si>
  <si>
    <t>caliper_meas_length</t>
  </si>
  <si>
    <t>caliper_meas_width</t>
  </si>
  <si>
    <r>
      <t>Date of 1</t>
    </r>
    <r>
      <rPr>
        <vertAlign val="superscript"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 harvest = 10/30/2019</t>
    </r>
  </si>
  <si>
    <t>Leaf area column taken from leaf area meter.</t>
  </si>
  <si>
    <t>All other measurements done by hand, pre-harvest.</t>
  </si>
  <si>
    <r>
      <t>Stem diameters measured in middle of 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aboveground node.</t>
    </r>
  </si>
  <si>
    <t>Plants and roots in oven on 10/31/2019 afternoon.</t>
  </si>
  <si>
    <r>
      <t>Date weighed dried 1</t>
    </r>
    <r>
      <rPr>
        <vertAlign val="superscript"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 harvest samples = 11/14/2019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</si>
</sst>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/>
    <xf numFmtId="164" fontId="0" fillId="0" borderId="0" xfId="0" applyNumberFormat="1"/>
    <xf numFmtId="0" fontId="0" fillId="0" borderId="0" xfId="0" applyFont="1"/>
    <xf numFmtId="0" fontId="0" fillId="0" borderId="0" xfId="0" applyFill="1"/>
    <xf numFmtId="165" fontId="0" fillId="0" borderId="0" xfId="0" applyNumberFormat="1"/>
    <xf numFmtId="1" fontId="0" fillId="0" borderId="0" xfId="0" applyNumberFormat="1"/>
    <xf numFmtId="0" fontId="15" fillId="0" borderId="0" xfId="0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biomass!$D$1:$D$1</c:f>
              <c:strCache>
                <c:ptCount val="1"/>
                <c:pt idx="0">
                  <c:v>mass_below_g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0-D0E8-4108-94FB-476F1F79107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D0E8-4108-94FB-476F1F791071}"/>
              </c:ext>
            </c:extLst>
          </c:dPt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8.7446049915556393E-2"/>
                  <c:y val="7.5033348154735446E-2"/>
                </c:manualLayout>
              </c:layout>
              <c:numFmt formatCode="General" sourceLinked="0"/>
            </c:trendlineLbl>
          </c:trendline>
          <c:xVal>
            <c:numRef>
              <c:f>biomass!$C$2:$C$13</c:f>
              <c:numCache>
                <c:formatCode>General</c:formatCode>
                <c:ptCount val="12"/>
                <c:pt idx="0">
                  <c:v>52.65</c:v>
                </c:pt>
                <c:pt idx="1">
                  <c:v>75.73</c:v>
                </c:pt>
                <c:pt idx="2">
                  <c:v>49.97</c:v>
                </c:pt>
                <c:pt idx="3">
                  <c:v>85</c:v>
                </c:pt>
                <c:pt idx="4">
                  <c:v>44.6</c:v>
                </c:pt>
                <c:pt idx="5">
                  <c:v>59.43</c:v>
                </c:pt>
                <c:pt idx="6">
                  <c:v>77.47</c:v>
                </c:pt>
                <c:pt idx="7">
                  <c:v>87.46</c:v>
                </c:pt>
                <c:pt idx="8">
                  <c:v>82.99</c:v>
                </c:pt>
                <c:pt idx="9">
                  <c:v>72.099999999999994</c:v>
                </c:pt>
                <c:pt idx="10">
                  <c:v>102.62</c:v>
                </c:pt>
                <c:pt idx="11">
                  <c:v>73.48</c:v>
                </c:pt>
              </c:numCache>
            </c:numRef>
          </c:xVal>
          <c:yVal>
            <c:numRef>
              <c:f>biomass!$D$2:$D$13</c:f>
              <c:numCache>
                <c:formatCode>General</c:formatCode>
                <c:ptCount val="12"/>
                <c:pt idx="0">
                  <c:v>17.07</c:v>
                </c:pt>
                <c:pt idx="1">
                  <c:v>28.13</c:v>
                </c:pt>
                <c:pt idx="2">
                  <c:v>17.71</c:v>
                </c:pt>
                <c:pt idx="3">
                  <c:v>29.29</c:v>
                </c:pt>
                <c:pt idx="4">
                  <c:v>10.64</c:v>
                </c:pt>
                <c:pt idx="5">
                  <c:v>21.14</c:v>
                </c:pt>
                <c:pt idx="6">
                  <c:v>35.85</c:v>
                </c:pt>
                <c:pt idx="7">
                  <c:v>32.299999999999997</c:v>
                </c:pt>
                <c:pt idx="8">
                  <c:v>16.989999999999998</c:v>
                </c:pt>
                <c:pt idx="9">
                  <c:v>20.34</c:v>
                </c:pt>
                <c:pt idx="10">
                  <c:v>39.43</c:v>
                </c:pt>
                <c:pt idx="11">
                  <c:v>28.63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73103"/>
        <c:axId val="982572271"/>
      </c:scatterChart>
      <c:valAx>
        <c:axId val="982572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82573103"/>
        <c:crossesAt val="0"/>
        <c:crossBetween val="midCat"/>
      </c:valAx>
      <c:valAx>
        <c:axId val="9825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82572271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98899" y="142875"/>
    <xdr:ext cx="5755005" cy="32382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768A-73F1-4AA0-BDFF-F1A4D8E86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71" workbookViewId="0">
      <selection activeCell="J142" sqref="J78:J142"/>
    </sheetView>
  </sheetViews>
  <sheetFormatPr defaultRowHeight="12.75" x14ac:dyDescent="0.2"/>
  <cols>
    <col min="1" max="5" width="10.625" customWidth="1"/>
    <col min="6" max="7" width="13.5" customWidth="1"/>
    <col min="8" max="8" width="14.25" customWidth="1"/>
    <col min="9" max="9" width="13.5" customWidth="1"/>
    <col min="10" max="10" width="12.75" customWidth="1"/>
    <col min="11" max="1024" width="10.625" customWidth="1"/>
  </cols>
  <sheetData>
    <row r="1" spans="1:12" ht="14.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25" x14ac:dyDescent="0.2">
      <c r="A2" s="2">
        <v>43768</v>
      </c>
      <c r="B2" t="s">
        <v>12</v>
      </c>
      <c r="C2" t="s">
        <v>13</v>
      </c>
      <c r="D2" t="s">
        <v>14</v>
      </c>
      <c r="E2">
        <v>1</v>
      </c>
      <c r="F2">
        <v>100</v>
      </c>
      <c r="G2">
        <v>40</v>
      </c>
      <c r="H2">
        <v>39.4</v>
      </c>
      <c r="I2">
        <v>2.6</v>
      </c>
      <c r="J2">
        <v>79.5</v>
      </c>
    </row>
    <row r="3" spans="1:12" ht="14.25" x14ac:dyDescent="0.2">
      <c r="A3" s="2">
        <v>43768</v>
      </c>
      <c r="B3" t="s">
        <v>12</v>
      </c>
      <c r="C3" t="s">
        <v>13</v>
      </c>
      <c r="D3" t="s">
        <v>14</v>
      </c>
      <c r="E3">
        <v>2</v>
      </c>
      <c r="F3">
        <v>100</v>
      </c>
      <c r="G3">
        <v>5</v>
      </c>
      <c r="H3">
        <v>62.6</v>
      </c>
      <c r="I3">
        <v>4.5999999999999996</v>
      </c>
      <c r="J3">
        <v>211.75</v>
      </c>
    </row>
    <row r="4" spans="1:12" ht="14.25" x14ac:dyDescent="0.2">
      <c r="A4" s="2">
        <v>43768</v>
      </c>
      <c r="B4" t="s">
        <v>12</v>
      </c>
      <c r="C4" t="s">
        <v>13</v>
      </c>
      <c r="D4" t="s">
        <v>14</v>
      </c>
      <c r="E4">
        <v>3</v>
      </c>
      <c r="F4">
        <v>100</v>
      </c>
      <c r="G4">
        <v>0</v>
      </c>
      <c r="H4">
        <v>70.3</v>
      </c>
      <c r="I4">
        <v>6</v>
      </c>
      <c r="J4">
        <v>344.84</v>
      </c>
    </row>
    <row r="5" spans="1:12" ht="14.25" x14ac:dyDescent="0.2">
      <c r="A5" s="2">
        <v>43768</v>
      </c>
      <c r="B5" t="s">
        <v>12</v>
      </c>
      <c r="C5" t="s">
        <v>13</v>
      </c>
      <c r="D5" t="s">
        <v>14</v>
      </c>
      <c r="E5">
        <v>4</v>
      </c>
      <c r="F5">
        <v>100</v>
      </c>
      <c r="G5">
        <v>0</v>
      </c>
      <c r="H5">
        <v>73.8</v>
      </c>
      <c r="I5">
        <v>7.8</v>
      </c>
      <c r="J5">
        <v>465.36</v>
      </c>
    </row>
    <row r="6" spans="1:12" ht="14.25" x14ac:dyDescent="0.2">
      <c r="A6" s="2">
        <v>43768</v>
      </c>
      <c r="B6" t="s">
        <v>12</v>
      </c>
      <c r="C6" t="s">
        <v>13</v>
      </c>
      <c r="D6" t="s">
        <v>14</v>
      </c>
      <c r="E6">
        <v>5</v>
      </c>
      <c r="F6">
        <v>100</v>
      </c>
      <c r="G6">
        <v>0</v>
      </c>
      <c r="H6">
        <v>83.8</v>
      </c>
      <c r="I6">
        <v>8.8000000000000007</v>
      </c>
      <c r="J6">
        <v>578.32000000000005</v>
      </c>
    </row>
    <row r="7" spans="1:12" ht="14.25" x14ac:dyDescent="0.2">
      <c r="A7" s="2">
        <v>43768</v>
      </c>
      <c r="B7" t="s">
        <v>12</v>
      </c>
      <c r="C7" t="s">
        <v>13</v>
      </c>
      <c r="D7" t="s">
        <v>14</v>
      </c>
      <c r="E7">
        <v>6</v>
      </c>
      <c r="F7">
        <v>100</v>
      </c>
      <c r="G7">
        <v>10</v>
      </c>
      <c r="H7">
        <v>84.8</v>
      </c>
      <c r="I7">
        <v>9.1999999999999993</v>
      </c>
      <c r="J7">
        <v>596.79</v>
      </c>
    </row>
    <row r="8" spans="1:12" ht="14.25" x14ac:dyDescent="0.2">
      <c r="A8" s="2">
        <v>43768</v>
      </c>
      <c r="B8" t="s">
        <v>12</v>
      </c>
      <c r="C8" t="s">
        <v>13</v>
      </c>
      <c r="D8" t="s">
        <v>14</v>
      </c>
      <c r="E8">
        <v>7</v>
      </c>
      <c r="F8">
        <v>95</v>
      </c>
      <c r="G8">
        <v>5</v>
      </c>
      <c r="H8">
        <v>89.4</v>
      </c>
      <c r="I8">
        <v>9.6</v>
      </c>
      <c r="J8">
        <v>695.77</v>
      </c>
    </row>
    <row r="9" spans="1:12" ht="14.25" x14ac:dyDescent="0.2">
      <c r="A9" s="2">
        <v>43768</v>
      </c>
      <c r="B9" t="s">
        <v>12</v>
      </c>
      <c r="C9" t="s">
        <v>13</v>
      </c>
      <c r="D9" t="s">
        <v>14</v>
      </c>
      <c r="E9">
        <v>8</v>
      </c>
      <c r="F9">
        <v>80</v>
      </c>
      <c r="G9">
        <v>0</v>
      </c>
      <c r="H9">
        <v>86.6</v>
      </c>
      <c r="I9">
        <v>10.199999999999999</v>
      </c>
      <c r="J9">
        <v>687.73</v>
      </c>
    </row>
    <row r="10" spans="1:12" ht="14.25" x14ac:dyDescent="0.2">
      <c r="A10" s="2">
        <v>43768</v>
      </c>
      <c r="B10" t="s">
        <v>12</v>
      </c>
      <c r="C10" t="s">
        <v>13</v>
      </c>
      <c r="D10" t="s">
        <v>14</v>
      </c>
      <c r="E10">
        <v>9</v>
      </c>
      <c r="F10">
        <v>70</v>
      </c>
      <c r="G10">
        <v>0</v>
      </c>
      <c r="H10">
        <v>81.599999999999994</v>
      </c>
      <c r="I10">
        <v>9.8000000000000007</v>
      </c>
      <c r="J10">
        <v>603.52</v>
      </c>
    </row>
    <row r="11" spans="1:12" ht="14.25" x14ac:dyDescent="0.2">
      <c r="A11" s="2">
        <v>43768</v>
      </c>
      <c r="B11" t="s">
        <v>12</v>
      </c>
      <c r="C11" t="s">
        <v>13</v>
      </c>
      <c r="D11" t="s">
        <v>14</v>
      </c>
      <c r="E11">
        <v>10</v>
      </c>
      <c r="F11">
        <v>50</v>
      </c>
      <c r="G11">
        <v>0</v>
      </c>
      <c r="H11">
        <v>64.400000000000006</v>
      </c>
      <c r="I11">
        <v>9</v>
      </c>
      <c r="J11">
        <v>441.73</v>
      </c>
      <c r="L11" t="s">
        <v>15</v>
      </c>
    </row>
    <row r="12" spans="1:12" ht="14.25" x14ac:dyDescent="0.2">
      <c r="A12" s="2">
        <v>43768</v>
      </c>
      <c r="B12" t="s">
        <v>12</v>
      </c>
      <c r="C12" t="s">
        <v>13</v>
      </c>
      <c r="D12" t="s">
        <v>14</v>
      </c>
      <c r="E12">
        <v>11</v>
      </c>
      <c r="F12">
        <v>40</v>
      </c>
      <c r="G12">
        <v>0</v>
      </c>
      <c r="H12">
        <v>51.2</v>
      </c>
      <c r="I12">
        <v>8.6</v>
      </c>
      <c r="J12">
        <v>386.62</v>
      </c>
      <c r="L12" t="s">
        <v>16</v>
      </c>
    </row>
    <row r="13" spans="1:12" ht="14.25" x14ac:dyDescent="0.2">
      <c r="A13" s="2">
        <v>43768</v>
      </c>
      <c r="B13" t="s">
        <v>17</v>
      </c>
      <c r="C13" t="s">
        <v>13</v>
      </c>
      <c r="D13" t="s">
        <v>18</v>
      </c>
      <c r="E13">
        <v>1</v>
      </c>
      <c r="F13">
        <v>100</v>
      </c>
      <c r="G13">
        <v>30</v>
      </c>
      <c r="H13">
        <v>53.2</v>
      </c>
      <c r="I13">
        <v>8.1999999999999993</v>
      </c>
      <c r="J13">
        <v>101.12</v>
      </c>
    </row>
    <row r="14" spans="1:12" ht="14.25" x14ac:dyDescent="0.2">
      <c r="A14" s="2">
        <v>43768</v>
      </c>
      <c r="B14" t="s">
        <v>17</v>
      </c>
      <c r="C14" t="s">
        <v>13</v>
      </c>
      <c r="D14" t="s">
        <v>18</v>
      </c>
      <c r="E14">
        <v>2</v>
      </c>
      <c r="F14">
        <v>100</v>
      </c>
      <c r="G14">
        <v>0</v>
      </c>
      <c r="H14">
        <v>67.8</v>
      </c>
      <c r="I14">
        <v>5</v>
      </c>
      <c r="J14">
        <v>249.53</v>
      </c>
    </row>
    <row r="15" spans="1:12" ht="14.25" x14ac:dyDescent="0.2">
      <c r="A15" s="2">
        <v>43768</v>
      </c>
      <c r="B15" t="s">
        <v>17</v>
      </c>
      <c r="C15" t="s">
        <v>13</v>
      </c>
      <c r="D15" t="s">
        <v>18</v>
      </c>
      <c r="E15">
        <v>3</v>
      </c>
      <c r="F15">
        <v>100</v>
      </c>
      <c r="G15">
        <v>0</v>
      </c>
      <c r="H15">
        <v>80.8</v>
      </c>
      <c r="I15">
        <v>7.2</v>
      </c>
      <c r="J15">
        <v>439.5</v>
      </c>
    </row>
    <row r="16" spans="1:12" ht="14.25" x14ac:dyDescent="0.2">
      <c r="A16" s="2">
        <v>43768</v>
      </c>
      <c r="B16" t="s">
        <v>17</v>
      </c>
      <c r="C16" t="s">
        <v>13</v>
      </c>
      <c r="D16" t="s">
        <v>18</v>
      </c>
      <c r="E16">
        <v>4</v>
      </c>
      <c r="F16">
        <v>100</v>
      </c>
      <c r="G16">
        <v>0</v>
      </c>
      <c r="H16">
        <v>91.8</v>
      </c>
      <c r="I16">
        <v>8.6</v>
      </c>
      <c r="J16">
        <v>567.82000000000005</v>
      </c>
    </row>
    <row r="17" spans="1:12" ht="14.25" x14ac:dyDescent="0.2">
      <c r="A17" s="2">
        <v>43768</v>
      </c>
      <c r="B17" t="s">
        <v>17</v>
      </c>
      <c r="C17" t="s">
        <v>13</v>
      </c>
      <c r="D17" t="s">
        <v>18</v>
      </c>
      <c r="E17">
        <v>5</v>
      </c>
      <c r="F17">
        <v>100</v>
      </c>
      <c r="G17">
        <v>0</v>
      </c>
      <c r="H17">
        <v>98</v>
      </c>
      <c r="I17">
        <v>9.8000000000000007</v>
      </c>
      <c r="J17">
        <v>699.88</v>
      </c>
    </row>
    <row r="18" spans="1:12" ht="14.25" x14ac:dyDescent="0.2">
      <c r="A18" s="2">
        <v>43768</v>
      </c>
      <c r="B18" t="s">
        <v>17</v>
      </c>
      <c r="C18" t="s">
        <v>13</v>
      </c>
      <c r="D18" t="s">
        <v>18</v>
      </c>
      <c r="E18">
        <v>6</v>
      </c>
      <c r="F18">
        <v>100</v>
      </c>
      <c r="G18">
        <v>0</v>
      </c>
      <c r="H18">
        <v>101</v>
      </c>
      <c r="I18">
        <v>9.8000000000000007</v>
      </c>
      <c r="J18">
        <v>770.74</v>
      </c>
    </row>
    <row r="19" spans="1:12" ht="14.25" x14ac:dyDescent="0.2">
      <c r="A19" s="2">
        <v>43768</v>
      </c>
      <c r="B19" t="s">
        <v>17</v>
      </c>
      <c r="C19" t="s">
        <v>13</v>
      </c>
      <c r="D19" t="s">
        <v>18</v>
      </c>
      <c r="E19">
        <v>7</v>
      </c>
      <c r="F19">
        <v>90</v>
      </c>
      <c r="G19">
        <v>0</v>
      </c>
      <c r="H19">
        <v>105.4</v>
      </c>
      <c r="I19">
        <v>10.6</v>
      </c>
      <c r="J19">
        <v>867.18</v>
      </c>
    </row>
    <row r="20" spans="1:12" ht="14.25" x14ac:dyDescent="0.2">
      <c r="A20" s="2">
        <v>43768</v>
      </c>
      <c r="B20" t="s">
        <v>17</v>
      </c>
      <c r="C20" t="s">
        <v>13</v>
      </c>
      <c r="D20" t="s">
        <v>18</v>
      </c>
      <c r="E20">
        <v>8</v>
      </c>
      <c r="F20">
        <v>80</v>
      </c>
      <c r="G20">
        <v>0</v>
      </c>
      <c r="H20">
        <v>101.4</v>
      </c>
      <c r="I20">
        <v>10.4</v>
      </c>
      <c r="J20">
        <v>820.46</v>
      </c>
      <c r="L20" t="s">
        <v>19</v>
      </c>
    </row>
    <row r="21" spans="1:12" ht="14.25" x14ac:dyDescent="0.2">
      <c r="A21" s="2">
        <v>43768</v>
      </c>
      <c r="B21" t="s">
        <v>17</v>
      </c>
      <c r="C21" t="s">
        <v>13</v>
      </c>
      <c r="D21" t="s">
        <v>18</v>
      </c>
      <c r="E21">
        <v>9</v>
      </c>
      <c r="F21">
        <v>70</v>
      </c>
      <c r="G21">
        <v>0</v>
      </c>
      <c r="H21">
        <v>93.8</v>
      </c>
      <c r="I21">
        <v>10.8</v>
      </c>
      <c r="J21">
        <v>775.39</v>
      </c>
      <c r="L21" t="s">
        <v>19</v>
      </c>
    </row>
    <row r="22" spans="1:12" ht="14.25" x14ac:dyDescent="0.2">
      <c r="A22" s="2">
        <v>43768</v>
      </c>
      <c r="B22" t="s">
        <v>17</v>
      </c>
      <c r="C22" t="s">
        <v>13</v>
      </c>
      <c r="D22" t="s">
        <v>18</v>
      </c>
      <c r="E22">
        <v>10</v>
      </c>
      <c r="F22">
        <v>50</v>
      </c>
      <c r="G22">
        <v>0</v>
      </c>
      <c r="H22">
        <v>90</v>
      </c>
      <c r="I22">
        <v>11.2</v>
      </c>
      <c r="J22">
        <v>705.03</v>
      </c>
      <c r="L22" t="s">
        <v>16</v>
      </c>
    </row>
    <row r="23" spans="1:12" ht="14.25" x14ac:dyDescent="0.2">
      <c r="A23" s="2">
        <v>43768</v>
      </c>
      <c r="B23" t="s">
        <v>17</v>
      </c>
      <c r="C23" t="s">
        <v>13</v>
      </c>
      <c r="D23" t="s">
        <v>18</v>
      </c>
      <c r="E23">
        <v>11</v>
      </c>
      <c r="F23">
        <v>40</v>
      </c>
      <c r="G23">
        <v>0</v>
      </c>
      <c r="H23">
        <v>77.8</v>
      </c>
      <c r="I23">
        <v>10</v>
      </c>
      <c r="J23">
        <v>568.16999999999996</v>
      </c>
      <c r="L23" t="s">
        <v>16</v>
      </c>
    </row>
    <row r="24" spans="1:12" ht="14.25" x14ac:dyDescent="0.2">
      <c r="A24" s="2">
        <v>43768</v>
      </c>
      <c r="B24" t="s">
        <v>20</v>
      </c>
      <c r="C24" t="s">
        <v>13</v>
      </c>
      <c r="D24" t="s">
        <v>14</v>
      </c>
      <c r="E24">
        <v>5</v>
      </c>
      <c r="F24">
        <v>100</v>
      </c>
      <c r="G24">
        <v>0</v>
      </c>
      <c r="H24">
        <v>57.6</v>
      </c>
      <c r="I24">
        <v>3.2</v>
      </c>
      <c r="J24">
        <v>161.72999999999999</v>
      </c>
    </row>
    <row r="25" spans="1:12" ht="14.25" x14ac:dyDescent="0.2">
      <c r="A25" s="2">
        <v>43768</v>
      </c>
      <c r="B25" t="s">
        <v>20</v>
      </c>
      <c r="C25" t="s">
        <v>13</v>
      </c>
      <c r="D25" t="s">
        <v>14</v>
      </c>
      <c r="E25">
        <v>6</v>
      </c>
      <c r="F25">
        <v>100</v>
      </c>
      <c r="G25">
        <v>0</v>
      </c>
      <c r="H25">
        <v>68.400000000000006</v>
      </c>
      <c r="I25">
        <v>5.4</v>
      </c>
      <c r="J25">
        <v>266.86</v>
      </c>
    </row>
    <row r="26" spans="1:12" ht="14.25" x14ac:dyDescent="0.2">
      <c r="A26" s="2">
        <v>43768</v>
      </c>
      <c r="B26" t="s">
        <v>20</v>
      </c>
      <c r="C26" t="s">
        <v>13</v>
      </c>
      <c r="D26" t="s">
        <v>14</v>
      </c>
      <c r="E26">
        <v>7</v>
      </c>
      <c r="F26">
        <v>100</v>
      </c>
      <c r="G26">
        <v>0</v>
      </c>
      <c r="H26">
        <v>68.2</v>
      </c>
      <c r="I26">
        <v>6.8</v>
      </c>
      <c r="J26">
        <v>335.1</v>
      </c>
    </row>
    <row r="27" spans="1:12" ht="14.25" x14ac:dyDescent="0.2">
      <c r="A27" s="2">
        <v>43768</v>
      </c>
      <c r="B27" t="s">
        <v>20</v>
      </c>
      <c r="C27" t="s">
        <v>13</v>
      </c>
      <c r="D27" t="s">
        <v>14</v>
      </c>
      <c r="E27">
        <v>8</v>
      </c>
      <c r="F27">
        <v>100</v>
      </c>
      <c r="G27">
        <v>0</v>
      </c>
      <c r="H27">
        <v>80.599999999999994</v>
      </c>
      <c r="I27">
        <v>8.4</v>
      </c>
      <c r="J27">
        <v>534.01</v>
      </c>
    </row>
    <row r="28" spans="1:12" ht="14.25" x14ac:dyDescent="0.2">
      <c r="A28" s="2">
        <v>43768</v>
      </c>
      <c r="B28" t="s">
        <v>20</v>
      </c>
      <c r="C28" t="s">
        <v>13</v>
      </c>
      <c r="D28" t="s">
        <v>14</v>
      </c>
      <c r="E28">
        <v>9</v>
      </c>
      <c r="F28">
        <v>100</v>
      </c>
      <c r="G28">
        <v>0</v>
      </c>
      <c r="H28">
        <v>89.4</v>
      </c>
      <c r="I28">
        <v>9.1999999999999993</v>
      </c>
      <c r="J28">
        <v>635.14</v>
      </c>
    </row>
    <row r="29" spans="1:12" ht="14.25" x14ac:dyDescent="0.2">
      <c r="A29" s="2">
        <v>43768</v>
      </c>
      <c r="B29" t="s">
        <v>20</v>
      </c>
      <c r="C29" t="s">
        <v>13</v>
      </c>
      <c r="D29" t="s">
        <v>14</v>
      </c>
      <c r="E29">
        <v>10</v>
      </c>
      <c r="F29">
        <v>100</v>
      </c>
      <c r="G29">
        <v>0</v>
      </c>
      <c r="H29">
        <v>96.2</v>
      </c>
      <c r="I29">
        <v>9.6</v>
      </c>
      <c r="J29">
        <v>766.68</v>
      </c>
    </row>
    <row r="30" spans="1:12" ht="14.25" x14ac:dyDescent="0.2">
      <c r="A30" s="2">
        <v>43768</v>
      </c>
      <c r="B30" t="s">
        <v>20</v>
      </c>
      <c r="C30" t="s">
        <v>13</v>
      </c>
      <c r="D30" t="s">
        <v>14</v>
      </c>
      <c r="E30">
        <v>11</v>
      </c>
      <c r="F30">
        <v>100</v>
      </c>
      <c r="G30">
        <v>5</v>
      </c>
      <c r="H30">
        <v>94.8</v>
      </c>
      <c r="I30">
        <v>10.6</v>
      </c>
      <c r="J30">
        <v>773.74</v>
      </c>
      <c r="L30" t="s">
        <v>21</v>
      </c>
    </row>
    <row r="31" spans="1:12" ht="14.25" x14ac:dyDescent="0.2">
      <c r="A31" s="2">
        <v>43768</v>
      </c>
      <c r="B31" t="s">
        <v>20</v>
      </c>
      <c r="C31" t="s">
        <v>13</v>
      </c>
      <c r="D31" t="s">
        <v>14</v>
      </c>
      <c r="E31">
        <v>12</v>
      </c>
      <c r="F31">
        <v>95</v>
      </c>
      <c r="G31">
        <v>0</v>
      </c>
      <c r="H31">
        <v>96.2</v>
      </c>
      <c r="I31">
        <v>10</v>
      </c>
      <c r="J31">
        <v>781.87</v>
      </c>
    </row>
    <row r="32" spans="1:12" ht="14.25" x14ac:dyDescent="0.2">
      <c r="A32" s="2">
        <v>43768</v>
      </c>
      <c r="B32" t="s">
        <v>20</v>
      </c>
      <c r="C32" t="s">
        <v>13</v>
      </c>
      <c r="D32" t="s">
        <v>14</v>
      </c>
      <c r="E32">
        <v>13</v>
      </c>
      <c r="F32">
        <v>80</v>
      </c>
      <c r="G32">
        <v>0</v>
      </c>
      <c r="H32">
        <v>98.4</v>
      </c>
      <c r="I32">
        <v>10.199999999999999</v>
      </c>
      <c r="J32">
        <v>747.8</v>
      </c>
    </row>
    <row r="33" spans="1:12" ht="14.25" x14ac:dyDescent="0.2">
      <c r="A33" s="2">
        <v>43768</v>
      </c>
      <c r="B33" t="s">
        <v>20</v>
      </c>
      <c r="C33" t="s">
        <v>13</v>
      </c>
      <c r="D33" t="s">
        <v>14</v>
      </c>
      <c r="E33">
        <v>14</v>
      </c>
      <c r="F33">
        <v>60</v>
      </c>
      <c r="G33">
        <v>0</v>
      </c>
      <c r="H33">
        <v>86.2</v>
      </c>
      <c r="I33">
        <v>10</v>
      </c>
      <c r="J33">
        <v>678.2</v>
      </c>
      <c r="L33" t="s">
        <v>19</v>
      </c>
    </row>
    <row r="34" spans="1:12" ht="14.25" x14ac:dyDescent="0.2">
      <c r="A34" s="2">
        <v>43768</v>
      </c>
      <c r="B34" t="s">
        <v>20</v>
      </c>
      <c r="C34" t="s">
        <v>13</v>
      </c>
      <c r="D34" t="s">
        <v>14</v>
      </c>
      <c r="E34">
        <v>15</v>
      </c>
      <c r="F34">
        <v>40</v>
      </c>
      <c r="G34">
        <v>0</v>
      </c>
      <c r="H34">
        <v>67.599999999999994</v>
      </c>
      <c r="I34">
        <v>10.199999999999999</v>
      </c>
      <c r="J34">
        <v>550.87</v>
      </c>
      <c r="L34" t="s">
        <v>16</v>
      </c>
    </row>
    <row r="35" spans="1:12" ht="14.25" x14ac:dyDescent="0.2">
      <c r="A35" s="2">
        <v>43768</v>
      </c>
      <c r="B35" t="s">
        <v>22</v>
      </c>
      <c r="C35" t="s">
        <v>23</v>
      </c>
      <c r="D35" t="s">
        <v>18</v>
      </c>
      <c r="E35">
        <v>1</v>
      </c>
      <c r="F35">
        <v>100</v>
      </c>
      <c r="G35">
        <v>60</v>
      </c>
      <c r="H35">
        <v>53.4</v>
      </c>
      <c r="I35">
        <v>2.6</v>
      </c>
      <c r="J35">
        <v>68.13</v>
      </c>
    </row>
    <row r="36" spans="1:12" ht="14.25" x14ac:dyDescent="0.2">
      <c r="A36" s="2">
        <v>43768</v>
      </c>
      <c r="B36" t="s">
        <v>22</v>
      </c>
      <c r="C36" t="s">
        <v>23</v>
      </c>
      <c r="D36" t="s">
        <v>18</v>
      </c>
      <c r="E36">
        <v>2</v>
      </c>
      <c r="F36">
        <v>100</v>
      </c>
      <c r="G36">
        <v>0</v>
      </c>
      <c r="H36">
        <v>72.400000000000006</v>
      </c>
      <c r="I36">
        <v>5</v>
      </c>
      <c r="J36">
        <v>242.57</v>
      </c>
    </row>
    <row r="37" spans="1:12" ht="14.25" x14ac:dyDescent="0.2">
      <c r="A37" s="2">
        <v>43768</v>
      </c>
      <c r="B37" t="s">
        <v>22</v>
      </c>
      <c r="C37" t="s">
        <v>23</v>
      </c>
      <c r="D37" t="s">
        <v>18</v>
      </c>
      <c r="E37">
        <v>3</v>
      </c>
      <c r="F37">
        <v>100</v>
      </c>
      <c r="G37">
        <v>0</v>
      </c>
      <c r="H37">
        <v>86.2</v>
      </c>
      <c r="I37">
        <v>6.8</v>
      </c>
      <c r="J37">
        <v>460.4</v>
      </c>
    </row>
    <row r="38" spans="1:12" ht="14.25" x14ac:dyDescent="0.2">
      <c r="A38" s="2">
        <v>43768</v>
      </c>
      <c r="B38" t="s">
        <v>22</v>
      </c>
      <c r="C38" t="s">
        <v>23</v>
      </c>
      <c r="D38" t="s">
        <v>18</v>
      </c>
      <c r="E38">
        <v>4</v>
      </c>
      <c r="F38">
        <v>100</v>
      </c>
      <c r="G38">
        <v>0</v>
      </c>
      <c r="H38">
        <v>95.4</v>
      </c>
      <c r="I38">
        <v>8</v>
      </c>
      <c r="J38">
        <v>584.70000000000005</v>
      </c>
    </row>
    <row r="39" spans="1:12" ht="14.25" x14ac:dyDescent="0.2">
      <c r="A39" s="2">
        <v>43768</v>
      </c>
      <c r="B39" t="s">
        <v>22</v>
      </c>
      <c r="C39" t="s">
        <v>23</v>
      </c>
      <c r="D39" t="s">
        <v>18</v>
      </c>
      <c r="E39">
        <v>5</v>
      </c>
      <c r="F39">
        <v>100</v>
      </c>
      <c r="G39">
        <v>0</v>
      </c>
      <c r="H39">
        <v>102</v>
      </c>
      <c r="I39">
        <v>9.1999999999999993</v>
      </c>
      <c r="J39">
        <v>675.4</v>
      </c>
    </row>
    <row r="40" spans="1:12" ht="14.25" x14ac:dyDescent="0.2">
      <c r="A40" s="2">
        <v>43768</v>
      </c>
      <c r="B40" t="s">
        <v>22</v>
      </c>
      <c r="C40" t="s">
        <v>23</v>
      </c>
      <c r="D40" t="s">
        <v>18</v>
      </c>
      <c r="E40">
        <v>6</v>
      </c>
      <c r="F40">
        <v>100</v>
      </c>
      <c r="G40">
        <v>0</v>
      </c>
      <c r="H40">
        <v>102</v>
      </c>
      <c r="I40">
        <v>9.6</v>
      </c>
      <c r="J40">
        <v>705.02</v>
      </c>
    </row>
    <row r="41" spans="1:12" ht="14.25" x14ac:dyDescent="0.2">
      <c r="A41" s="2">
        <v>43768</v>
      </c>
      <c r="B41" t="s">
        <v>22</v>
      </c>
      <c r="C41" t="s">
        <v>23</v>
      </c>
      <c r="D41" t="s">
        <v>18</v>
      </c>
      <c r="E41">
        <v>7</v>
      </c>
      <c r="F41">
        <v>95</v>
      </c>
      <c r="G41">
        <v>5</v>
      </c>
      <c r="H41">
        <v>97</v>
      </c>
      <c r="I41">
        <v>9.6</v>
      </c>
      <c r="J41">
        <v>683.01</v>
      </c>
    </row>
    <row r="42" spans="1:12" ht="14.25" x14ac:dyDescent="0.2">
      <c r="A42" s="2">
        <v>43768</v>
      </c>
      <c r="B42" t="s">
        <v>22</v>
      </c>
      <c r="C42" t="s">
        <v>23</v>
      </c>
      <c r="D42" t="s">
        <v>18</v>
      </c>
      <c r="E42">
        <v>8</v>
      </c>
      <c r="F42">
        <v>80</v>
      </c>
      <c r="G42">
        <v>0</v>
      </c>
      <c r="H42">
        <v>90.6</v>
      </c>
      <c r="I42">
        <v>10</v>
      </c>
      <c r="J42">
        <v>657.57</v>
      </c>
    </row>
    <row r="43" spans="1:12" ht="14.25" x14ac:dyDescent="0.2">
      <c r="A43" s="2">
        <v>43768</v>
      </c>
      <c r="B43" t="s">
        <v>22</v>
      </c>
      <c r="C43" t="s">
        <v>23</v>
      </c>
      <c r="D43" t="s">
        <v>18</v>
      </c>
      <c r="E43">
        <v>9</v>
      </c>
      <c r="F43">
        <v>60</v>
      </c>
      <c r="G43">
        <v>0</v>
      </c>
      <c r="H43">
        <v>87.2</v>
      </c>
      <c r="I43">
        <v>10.199999999999999</v>
      </c>
      <c r="J43">
        <v>599.28</v>
      </c>
      <c r="L43" t="s">
        <v>16</v>
      </c>
    </row>
    <row r="44" spans="1:12" ht="14.25" x14ac:dyDescent="0.2">
      <c r="A44" s="2">
        <v>43768</v>
      </c>
      <c r="B44" t="s">
        <v>22</v>
      </c>
      <c r="C44" t="s">
        <v>23</v>
      </c>
      <c r="D44" t="s">
        <v>18</v>
      </c>
      <c r="E44">
        <v>10</v>
      </c>
      <c r="F44">
        <v>40</v>
      </c>
      <c r="G44">
        <v>0</v>
      </c>
      <c r="H44">
        <v>64.8</v>
      </c>
      <c r="I44">
        <v>9.6</v>
      </c>
      <c r="J44">
        <v>494.45</v>
      </c>
      <c r="L44" t="s">
        <v>16</v>
      </c>
    </row>
    <row r="45" spans="1:12" ht="14.25" x14ac:dyDescent="0.2">
      <c r="A45" s="2">
        <v>43768</v>
      </c>
      <c r="B45" t="s">
        <v>24</v>
      </c>
      <c r="C45" t="s">
        <v>23</v>
      </c>
      <c r="D45" t="s">
        <v>14</v>
      </c>
      <c r="E45">
        <v>1</v>
      </c>
      <c r="F45">
        <v>100</v>
      </c>
      <c r="G45">
        <v>0</v>
      </c>
      <c r="H45">
        <v>45.8</v>
      </c>
      <c r="I45">
        <v>2.8</v>
      </c>
      <c r="J45">
        <v>86.31</v>
      </c>
    </row>
    <row r="46" spans="1:12" ht="14.25" x14ac:dyDescent="0.2">
      <c r="A46" s="2">
        <v>43768</v>
      </c>
      <c r="B46" t="s">
        <v>24</v>
      </c>
      <c r="C46" t="s">
        <v>23</v>
      </c>
      <c r="D46" t="s">
        <v>14</v>
      </c>
      <c r="E46">
        <v>2</v>
      </c>
      <c r="F46">
        <v>100</v>
      </c>
      <c r="G46">
        <v>0</v>
      </c>
      <c r="H46">
        <v>55.6</v>
      </c>
      <c r="I46">
        <v>4.2</v>
      </c>
      <c r="J46">
        <v>173.39</v>
      </c>
    </row>
    <row r="47" spans="1:12" ht="14.25" x14ac:dyDescent="0.2">
      <c r="A47" s="2">
        <v>43768</v>
      </c>
      <c r="B47" t="s">
        <v>24</v>
      </c>
      <c r="C47" t="s">
        <v>23</v>
      </c>
      <c r="D47" t="s">
        <v>14</v>
      </c>
      <c r="E47">
        <v>3</v>
      </c>
      <c r="F47">
        <v>100</v>
      </c>
      <c r="G47">
        <v>0</v>
      </c>
      <c r="H47">
        <v>66.8</v>
      </c>
      <c r="I47">
        <v>5.8</v>
      </c>
      <c r="J47">
        <v>291.45</v>
      </c>
    </row>
    <row r="48" spans="1:12" ht="14.25" x14ac:dyDescent="0.2">
      <c r="A48" s="2">
        <v>43768</v>
      </c>
      <c r="B48" t="s">
        <v>24</v>
      </c>
      <c r="C48" t="s">
        <v>23</v>
      </c>
      <c r="D48" t="s">
        <v>14</v>
      </c>
      <c r="E48">
        <v>4</v>
      </c>
      <c r="F48">
        <v>100</v>
      </c>
      <c r="G48">
        <v>0</v>
      </c>
      <c r="H48">
        <v>79.8</v>
      </c>
      <c r="I48">
        <v>7.6</v>
      </c>
      <c r="J48">
        <v>448.26</v>
      </c>
    </row>
    <row r="49" spans="1:12" ht="14.25" x14ac:dyDescent="0.2">
      <c r="A49" s="2">
        <v>43768</v>
      </c>
      <c r="B49" t="s">
        <v>24</v>
      </c>
      <c r="C49" t="s">
        <v>23</v>
      </c>
      <c r="D49" t="s">
        <v>14</v>
      </c>
      <c r="E49">
        <v>5</v>
      </c>
      <c r="F49">
        <v>100</v>
      </c>
      <c r="G49">
        <v>0</v>
      </c>
      <c r="H49">
        <v>93.2</v>
      </c>
      <c r="I49">
        <v>8.4</v>
      </c>
      <c r="J49">
        <v>600.21</v>
      </c>
    </row>
    <row r="50" spans="1:12" ht="14.25" x14ac:dyDescent="0.2">
      <c r="A50" s="2">
        <v>43768</v>
      </c>
      <c r="B50" t="s">
        <v>24</v>
      </c>
      <c r="C50" t="s">
        <v>23</v>
      </c>
      <c r="D50" t="s">
        <v>14</v>
      </c>
      <c r="E50">
        <v>6</v>
      </c>
      <c r="F50">
        <v>100</v>
      </c>
      <c r="G50">
        <v>0</v>
      </c>
      <c r="H50">
        <v>100.2</v>
      </c>
      <c r="I50">
        <v>9.1999999999999993</v>
      </c>
      <c r="J50">
        <v>701.53</v>
      </c>
    </row>
    <row r="51" spans="1:12" ht="14.25" x14ac:dyDescent="0.2">
      <c r="A51" s="2">
        <v>43768</v>
      </c>
      <c r="B51" t="s">
        <v>24</v>
      </c>
      <c r="C51" t="s">
        <v>23</v>
      </c>
      <c r="D51" t="s">
        <v>14</v>
      </c>
      <c r="E51">
        <v>7</v>
      </c>
      <c r="F51">
        <v>95</v>
      </c>
      <c r="G51">
        <v>0</v>
      </c>
      <c r="H51">
        <v>102.8</v>
      </c>
      <c r="I51">
        <v>9.1999999999999993</v>
      </c>
      <c r="J51">
        <v>752.02</v>
      </c>
    </row>
    <row r="52" spans="1:12" ht="14.25" x14ac:dyDescent="0.2">
      <c r="A52" s="2">
        <v>43768</v>
      </c>
      <c r="B52" t="s">
        <v>24</v>
      </c>
      <c r="C52" t="s">
        <v>23</v>
      </c>
      <c r="D52" t="s">
        <v>14</v>
      </c>
      <c r="E52">
        <v>8</v>
      </c>
      <c r="F52">
        <v>80</v>
      </c>
      <c r="G52">
        <v>0</v>
      </c>
      <c r="H52">
        <v>105.4</v>
      </c>
      <c r="I52">
        <v>9.6</v>
      </c>
      <c r="J52">
        <v>787.82</v>
      </c>
    </row>
    <row r="53" spans="1:12" ht="14.25" x14ac:dyDescent="0.2">
      <c r="A53" s="2">
        <v>43768</v>
      </c>
      <c r="B53" t="s">
        <v>24</v>
      </c>
      <c r="C53" t="s">
        <v>23</v>
      </c>
      <c r="D53" t="s">
        <v>14</v>
      </c>
      <c r="E53">
        <v>9</v>
      </c>
      <c r="F53">
        <v>60</v>
      </c>
      <c r="G53">
        <v>0</v>
      </c>
      <c r="H53">
        <v>89</v>
      </c>
      <c r="I53">
        <v>9.1999999999999993</v>
      </c>
      <c r="J53">
        <v>701.63</v>
      </c>
      <c r="L53" t="s">
        <v>19</v>
      </c>
    </row>
    <row r="54" spans="1:12" ht="14.25" x14ac:dyDescent="0.2">
      <c r="A54" s="2">
        <v>43768</v>
      </c>
      <c r="B54" t="s">
        <v>24</v>
      </c>
      <c r="C54" t="s">
        <v>23</v>
      </c>
      <c r="D54" t="s">
        <v>14</v>
      </c>
      <c r="E54">
        <v>10</v>
      </c>
      <c r="F54">
        <v>50</v>
      </c>
      <c r="G54">
        <v>0</v>
      </c>
      <c r="H54">
        <v>68.400000000000006</v>
      </c>
      <c r="I54">
        <v>9.4</v>
      </c>
      <c r="J54">
        <v>570.38</v>
      </c>
      <c r="L54" t="s">
        <v>16</v>
      </c>
    </row>
    <row r="55" spans="1:12" ht="14.25" x14ac:dyDescent="0.2">
      <c r="A55" s="2">
        <v>43768</v>
      </c>
      <c r="B55" t="s">
        <v>24</v>
      </c>
      <c r="C55" t="s">
        <v>23</v>
      </c>
      <c r="D55" t="s">
        <v>14</v>
      </c>
      <c r="E55">
        <v>11</v>
      </c>
      <c r="F55">
        <v>30</v>
      </c>
      <c r="G55">
        <v>0</v>
      </c>
      <c r="H55">
        <v>48</v>
      </c>
      <c r="I55">
        <v>7.8</v>
      </c>
      <c r="J55">
        <v>414.62</v>
      </c>
      <c r="L55" t="s">
        <v>16</v>
      </c>
    </row>
    <row r="56" spans="1:12" ht="14.25" x14ac:dyDescent="0.2">
      <c r="A56" s="2">
        <v>43768</v>
      </c>
      <c r="B56" t="s">
        <v>25</v>
      </c>
      <c r="C56" t="s">
        <v>26</v>
      </c>
      <c r="D56" t="s">
        <v>18</v>
      </c>
      <c r="E56">
        <v>1</v>
      </c>
      <c r="F56">
        <v>100</v>
      </c>
      <c r="G56">
        <v>40</v>
      </c>
      <c r="H56">
        <v>46.8</v>
      </c>
      <c r="I56">
        <v>2.6</v>
      </c>
      <c r="J56">
        <v>68.47</v>
      </c>
    </row>
    <row r="57" spans="1:12" ht="14.25" x14ac:dyDescent="0.2">
      <c r="A57" s="2">
        <v>43768</v>
      </c>
      <c r="B57" t="s">
        <v>25</v>
      </c>
      <c r="C57" t="s">
        <v>26</v>
      </c>
      <c r="D57" t="s">
        <v>18</v>
      </c>
      <c r="E57">
        <v>2</v>
      </c>
      <c r="F57">
        <v>100</v>
      </c>
      <c r="G57">
        <v>15</v>
      </c>
      <c r="H57">
        <v>67.599999999999994</v>
      </c>
      <c r="I57">
        <v>4.4000000000000004</v>
      </c>
      <c r="J57">
        <v>220.83</v>
      </c>
    </row>
    <row r="58" spans="1:12" ht="14.25" x14ac:dyDescent="0.2">
      <c r="A58" s="2">
        <v>43768</v>
      </c>
      <c r="B58" t="s">
        <v>25</v>
      </c>
      <c r="C58" t="s">
        <v>26</v>
      </c>
      <c r="D58" t="s">
        <v>18</v>
      </c>
      <c r="E58">
        <v>3</v>
      </c>
      <c r="F58">
        <v>100</v>
      </c>
      <c r="G58">
        <v>0</v>
      </c>
      <c r="H58">
        <v>83</v>
      </c>
      <c r="I58">
        <v>7.2</v>
      </c>
      <c r="J58">
        <v>422.22</v>
      </c>
    </row>
    <row r="59" spans="1:12" ht="14.25" x14ac:dyDescent="0.2">
      <c r="A59" s="2">
        <v>43768</v>
      </c>
      <c r="B59" t="s">
        <v>25</v>
      </c>
      <c r="C59" t="s">
        <v>26</v>
      </c>
      <c r="D59" t="s">
        <v>18</v>
      </c>
      <c r="E59">
        <v>4</v>
      </c>
      <c r="F59">
        <v>100</v>
      </c>
      <c r="G59">
        <v>0</v>
      </c>
      <c r="H59">
        <v>91.8</v>
      </c>
      <c r="I59">
        <v>8.8000000000000007</v>
      </c>
      <c r="J59">
        <v>599.53</v>
      </c>
    </row>
    <row r="60" spans="1:12" ht="14.25" x14ac:dyDescent="0.2">
      <c r="A60" s="2">
        <v>43768</v>
      </c>
      <c r="B60" t="s">
        <v>25</v>
      </c>
      <c r="C60" t="s">
        <v>26</v>
      </c>
      <c r="D60" t="s">
        <v>18</v>
      </c>
      <c r="E60">
        <v>5</v>
      </c>
      <c r="F60">
        <v>100</v>
      </c>
      <c r="G60">
        <v>0</v>
      </c>
      <c r="H60">
        <v>95.4</v>
      </c>
      <c r="I60">
        <v>10.4</v>
      </c>
      <c r="J60">
        <v>741.77</v>
      </c>
    </row>
    <row r="61" spans="1:12" ht="14.25" x14ac:dyDescent="0.2">
      <c r="A61" s="2">
        <v>43768</v>
      </c>
      <c r="B61" t="s">
        <v>25</v>
      </c>
      <c r="C61" t="s">
        <v>26</v>
      </c>
      <c r="D61" t="s">
        <v>18</v>
      </c>
      <c r="E61">
        <v>6</v>
      </c>
      <c r="F61">
        <v>100</v>
      </c>
      <c r="G61">
        <v>0</v>
      </c>
      <c r="H61">
        <v>99</v>
      </c>
      <c r="I61">
        <v>11</v>
      </c>
      <c r="J61">
        <v>820.94</v>
      </c>
    </row>
    <row r="62" spans="1:12" ht="14.25" x14ac:dyDescent="0.2">
      <c r="A62" s="2">
        <v>43768</v>
      </c>
      <c r="B62" t="s">
        <v>25</v>
      </c>
      <c r="C62" t="s">
        <v>26</v>
      </c>
      <c r="D62" t="s">
        <v>18</v>
      </c>
      <c r="E62">
        <v>7</v>
      </c>
      <c r="F62">
        <v>90</v>
      </c>
      <c r="G62">
        <v>0</v>
      </c>
      <c r="H62">
        <v>97.8</v>
      </c>
      <c r="I62">
        <v>11.8</v>
      </c>
      <c r="J62">
        <v>846.75</v>
      </c>
    </row>
    <row r="63" spans="1:12" ht="14.25" x14ac:dyDescent="0.2">
      <c r="A63" s="2">
        <v>43768</v>
      </c>
      <c r="B63" t="s">
        <v>25</v>
      </c>
      <c r="C63" t="s">
        <v>26</v>
      </c>
      <c r="D63" t="s">
        <v>18</v>
      </c>
      <c r="E63">
        <v>8</v>
      </c>
      <c r="F63">
        <v>80</v>
      </c>
      <c r="G63">
        <v>0</v>
      </c>
      <c r="H63">
        <v>91.8</v>
      </c>
      <c r="I63">
        <v>11.8</v>
      </c>
      <c r="J63">
        <v>765.19</v>
      </c>
    </row>
    <row r="64" spans="1:12" ht="14.25" x14ac:dyDescent="0.2">
      <c r="A64" s="2">
        <v>43768</v>
      </c>
      <c r="B64" t="s">
        <v>25</v>
      </c>
      <c r="C64" t="s">
        <v>26</v>
      </c>
      <c r="D64" t="s">
        <v>18</v>
      </c>
      <c r="E64">
        <v>9</v>
      </c>
      <c r="F64">
        <v>60</v>
      </c>
      <c r="G64">
        <v>0</v>
      </c>
      <c r="H64">
        <v>89.4</v>
      </c>
      <c r="I64">
        <v>11.6</v>
      </c>
      <c r="J64">
        <v>734.38</v>
      </c>
    </row>
    <row r="65" spans="1:11" ht="14.25" x14ac:dyDescent="0.2">
      <c r="A65" s="2">
        <v>43768</v>
      </c>
      <c r="B65" t="s">
        <v>27</v>
      </c>
      <c r="C65" t="s">
        <v>26</v>
      </c>
      <c r="D65" t="s">
        <v>18</v>
      </c>
      <c r="E65">
        <v>5</v>
      </c>
      <c r="F65">
        <v>100</v>
      </c>
      <c r="G65">
        <v>5</v>
      </c>
      <c r="H65">
        <v>60</v>
      </c>
      <c r="I65">
        <v>3.8</v>
      </c>
      <c r="J65">
        <v>161.49</v>
      </c>
    </row>
    <row r="66" spans="1:11" ht="14.25" x14ac:dyDescent="0.2">
      <c r="A66" s="2">
        <v>43768</v>
      </c>
      <c r="B66" t="s">
        <v>27</v>
      </c>
      <c r="C66" t="s">
        <v>26</v>
      </c>
      <c r="D66" t="s">
        <v>18</v>
      </c>
      <c r="E66">
        <v>6</v>
      </c>
      <c r="F66">
        <v>100</v>
      </c>
      <c r="G66">
        <v>0</v>
      </c>
      <c r="H66">
        <v>75.599999999999994</v>
      </c>
      <c r="I66">
        <v>6</v>
      </c>
      <c r="J66">
        <v>354.06</v>
      </c>
    </row>
    <row r="67" spans="1:11" ht="14.25" x14ac:dyDescent="0.2">
      <c r="A67" s="2">
        <v>43768</v>
      </c>
      <c r="B67" t="s">
        <v>27</v>
      </c>
      <c r="C67" t="s">
        <v>26</v>
      </c>
      <c r="D67" t="s">
        <v>18</v>
      </c>
      <c r="E67">
        <v>7</v>
      </c>
      <c r="F67">
        <v>100</v>
      </c>
      <c r="G67">
        <v>0</v>
      </c>
      <c r="H67">
        <v>91</v>
      </c>
      <c r="I67">
        <v>8.1999999999999993</v>
      </c>
      <c r="J67">
        <v>538.91</v>
      </c>
    </row>
    <row r="68" spans="1:11" ht="14.25" x14ac:dyDescent="0.2">
      <c r="A68" s="2">
        <v>43768</v>
      </c>
      <c r="B68" t="s">
        <v>27</v>
      </c>
      <c r="C68" t="s">
        <v>26</v>
      </c>
      <c r="D68" t="s">
        <v>18</v>
      </c>
      <c r="E68">
        <v>8</v>
      </c>
      <c r="F68">
        <v>100</v>
      </c>
      <c r="G68">
        <v>0</v>
      </c>
      <c r="H68">
        <v>101.2</v>
      </c>
      <c r="I68">
        <v>9.8000000000000007</v>
      </c>
      <c r="J68">
        <v>716.45</v>
      </c>
    </row>
    <row r="69" spans="1:11" ht="14.25" x14ac:dyDescent="0.2">
      <c r="A69" s="2">
        <v>43768</v>
      </c>
      <c r="B69" t="s">
        <v>27</v>
      </c>
      <c r="C69" t="s">
        <v>26</v>
      </c>
      <c r="D69" t="s">
        <v>18</v>
      </c>
      <c r="E69">
        <v>9</v>
      </c>
      <c r="F69">
        <v>100</v>
      </c>
      <c r="G69">
        <v>0</v>
      </c>
      <c r="H69">
        <v>105</v>
      </c>
      <c r="I69">
        <v>11</v>
      </c>
      <c r="J69">
        <v>816.5</v>
      </c>
    </row>
    <row r="70" spans="1:11" ht="14.25" x14ac:dyDescent="0.2">
      <c r="A70" s="2">
        <v>43768</v>
      </c>
      <c r="B70" t="s">
        <v>27</v>
      </c>
      <c r="C70" t="s">
        <v>26</v>
      </c>
      <c r="D70" t="s">
        <v>18</v>
      </c>
      <c r="E70">
        <v>10</v>
      </c>
      <c r="F70">
        <v>95</v>
      </c>
      <c r="G70">
        <v>0</v>
      </c>
      <c r="H70">
        <v>99.8</v>
      </c>
      <c r="I70">
        <v>11</v>
      </c>
      <c r="J70">
        <v>868.04</v>
      </c>
    </row>
    <row r="71" spans="1:11" ht="14.25" x14ac:dyDescent="0.2">
      <c r="A71" s="2">
        <v>43768</v>
      </c>
      <c r="B71" t="s">
        <v>27</v>
      </c>
      <c r="C71" t="s">
        <v>26</v>
      </c>
      <c r="D71" t="s">
        <v>18</v>
      </c>
      <c r="E71">
        <v>11</v>
      </c>
      <c r="F71">
        <v>90</v>
      </c>
      <c r="G71">
        <v>0</v>
      </c>
      <c r="H71">
        <v>103.8</v>
      </c>
      <c r="I71">
        <v>11.6</v>
      </c>
      <c r="J71">
        <v>873.81</v>
      </c>
    </row>
    <row r="72" spans="1:11" ht="14.25" x14ac:dyDescent="0.2">
      <c r="A72" s="2">
        <v>43768</v>
      </c>
      <c r="B72" t="s">
        <v>27</v>
      </c>
      <c r="C72" t="s">
        <v>26</v>
      </c>
      <c r="D72" t="s">
        <v>18</v>
      </c>
      <c r="E72">
        <v>12</v>
      </c>
      <c r="F72">
        <v>80</v>
      </c>
      <c r="G72">
        <v>0</v>
      </c>
      <c r="H72">
        <v>94.8</v>
      </c>
      <c r="I72">
        <v>11.8</v>
      </c>
      <c r="J72">
        <v>812.29</v>
      </c>
    </row>
    <row r="73" spans="1:11" ht="14.25" x14ac:dyDescent="0.2">
      <c r="A73" s="2">
        <v>43768</v>
      </c>
      <c r="B73" t="s">
        <v>27</v>
      </c>
      <c r="C73" t="s">
        <v>26</v>
      </c>
      <c r="D73" t="s">
        <v>18</v>
      </c>
      <c r="E73">
        <v>13</v>
      </c>
      <c r="F73">
        <v>60</v>
      </c>
      <c r="G73">
        <v>0</v>
      </c>
      <c r="H73">
        <v>86.6</v>
      </c>
      <c r="I73">
        <v>10.8</v>
      </c>
      <c r="J73">
        <v>660.39</v>
      </c>
    </row>
    <row r="74" spans="1:11" ht="14.25" x14ac:dyDescent="0.2">
      <c r="A74" s="2"/>
    </row>
    <row r="75" spans="1:11" ht="14.25" x14ac:dyDescent="0.2">
      <c r="A75" s="2">
        <v>43768</v>
      </c>
      <c r="B75" t="s">
        <v>25</v>
      </c>
      <c r="C75" t="s">
        <v>26</v>
      </c>
      <c r="D75" t="s">
        <v>28</v>
      </c>
      <c r="E75" t="s">
        <v>29</v>
      </c>
      <c r="F75" t="s">
        <v>28</v>
      </c>
      <c r="G75" t="s">
        <v>28</v>
      </c>
      <c r="H75" t="s">
        <v>28</v>
      </c>
      <c r="I75" t="s">
        <v>28</v>
      </c>
      <c r="K75">
        <v>455.92</v>
      </c>
    </row>
    <row r="76" spans="1:11" ht="14.25" x14ac:dyDescent="0.2">
      <c r="A76" s="2">
        <v>43768</v>
      </c>
      <c r="B76" t="s">
        <v>25</v>
      </c>
      <c r="C76" t="s">
        <v>26</v>
      </c>
      <c r="D76" t="s">
        <v>28</v>
      </c>
      <c r="E76" t="s">
        <v>30</v>
      </c>
      <c r="F76" t="s">
        <v>28</v>
      </c>
      <c r="G76" t="s">
        <v>28</v>
      </c>
      <c r="H76" t="s">
        <v>28</v>
      </c>
      <c r="I76" t="s">
        <v>28</v>
      </c>
      <c r="K76">
        <v>294.81</v>
      </c>
    </row>
    <row r="77" spans="1:11" ht="14.25" x14ac:dyDescent="0.2">
      <c r="A77" s="2">
        <v>43768</v>
      </c>
      <c r="B77" t="s">
        <v>27</v>
      </c>
      <c r="C77" t="s">
        <v>26</v>
      </c>
      <c r="D77" t="s">
        <v>28</v>
      </c>
      <c r="E77" t="s">
        <v>29</v>
      </c>
      <c r="F77" t="s">
        <v>28</v>
      </c>
      <c r="G77" t="s">
        <v>28</v>
      </c>
      <c r="H77" t="s">
        <v>28</v>
      </c>
      <c r="I77" t="s">
        <v>28</v>
      </c>
      <c r="K77">
        <v>398.84</v>
      </c>
    </row>
    <row r="78" spans="1:11" ht="14.25" x14ac:dyDescent="0.2">
      <c r="A78" s="2">
        <v>43784</v>
      </c>
      <c r="B78" t="s">
        <v>31</v>
      </c>
      <c r="C78" t="s">
        <v>13</v>
      </c>
      <c r="D78" t="s">
        <v>18</v>
      </c>
      <c r="E78">
        <v>8</v>
      </c>
      <c r="F78">
        <v>100</v>
      </c>
      <c r="G78">
        <v>60</v>
      </c>
      <c r="H78">
        <v>105</v>
      </c>
      <c r="I78">
        <v>8.1999999999999993</v>
      </c>
      <c r="J78">
        <v>452.88</v>
      </c>
    </row>
    <row r="79" spans="1:11" ht="14.25" x14ac:dyDescent="0.2">
      <c r="A79" s="2">
        <v>43784</v>
      </c>
      <c r="B79" t="s">
        <v>31</v>
      </c>
      <c r="C79" t="s">
        <v>13</v>
      </c>
      <c r="D79" t="s">
        <v>18</v>
      </c>
      <c r="E79">
        <v>9</v>
      </c>
      <c r="F79">
        <v>100</v>
      </c>
      <c r="G79">
        <v>20</v>
      </c>
      <c r="H79">
        <v>105.8</v>
      </c>
      <c r="I79">
        <v>9.9</v>
      </c>
      <c r="J79">
        <v>606.04</v>
      </c>
    </row>
    <row r="80" spans="1:11" ht="14.25" x14ac:dyDescent="0.2">
      <c r="A80" s="2">
        <v>43784</v>
      </c>
      <c r="B80" t="s">
        <v>31</v>
      </c>
      <c r="C80" t="s">
        <v>13</v>
      </c>
      <c r="D80" t="s">
        <v>18</v>
      </c>
      <c r="E80">
        <v>10</v>
      </c>
      <c r="F80">
        <v>100</v>
      </c>
      <c r="G80">
        <v>5</v>
      </c>
      <c r="H80">
        <v>110</v>
      </c>
      <c r="I80">
        <v>10</v>
      </c>
      <c r="J80">
        <v>801.14</v>
      </c>
    </row>
    <row r="81" spans="1:10" ht="14.25" x14ac:dyDescent="0.2">
      <c r="A81" s="2">
        <v>43784</v>
      </c>
      <c r="B81" t="s">
        <v>31</v>
      </c>
      <c r="C81" t="s">
        <v>13</v>
      </c>
      <c r="D81" t="s">
        <v>18</v>
      </c>
      <c r="E81">
        <v>11</v>
      </c>
      <c r="F81">
        <v>100</v>
      </c>
      <c r="G81">
        <v>0</v>
      </c>
      <c r="H81">
        <v>101.8</v>
      </c>
      <c r="I81">
        <v>10.199999999999999</v>
      </c>
      <c r="J81">
        <v>691.28</v>
      </c>
    </row>
    <row r="82" spans="1:10" ht="14.25" x14ac:dyDescent="0.2">
      <c r="A82" s="2">
        <v>43784</v>
      </c>
      <c r="B82" t="s">
        <v>31</v>
      </c>
      <c r="C82" t="s">
        <v>13</v>
      </c>
      <c r="D82" t="s">
        <v>18</v>
      </c>
      <c r="E82">
        <v>12</v>
      </c>
      <c r="F82">
        <v>100</v>
      </c>
      <c r="G82">
        <v>0</v>
      </c>
      <c r="H82">
        <v>95.4</v>
      </c>
      <c r="I82">
        <v>10.9</v>
      </c>
      <c r="J82">
        <v>672.19</v>
      </c>
    </row>
    <row r="83" spans="1:10" ht="14.25" x14ac:dyDescent="0.2">
      <c r="A83" s="2">
        <v>43784</v>
      </c>
      <c r="B83" t="s">
        <v>31</v>
      </c>
      <c r="C83" t="s">
        <v>13</v>
      </c>
      <c r="D83" t="s">
        <v>18</v>
      </c>
      <c r="E83">
        <v>13</v>
      </c>
      <c r="F83">
        <v>100</v>
      </c>
      <c r="G83">
        <v>0</v>
      </c>
      <c r="H83">
        <v>88</v>
      </c>
      <c r="I83">
        <v>10.3</v>
      </c>
      <c r="J83">
        <v>573.62</v>
      </c>
    </row>
    <row r="84" spans="1:10" ht="14.25" x14ac:dyDescent="0.2">
      <c r="A84" s="2">
        <v>43784</v>
      </c>
      <c r="B84" t="s">
        <v>31</v>
      </c>
      <c r="C84" t="s">
        <v>13</v>
      </c>
      <c r="D84" t="s">
        <v>18</v>
      </c>
      <c r="E84">
        <v>14</v>
      </c>
      <c r="F84">
        <v>100</v>
      </c>
      <c r="G84">
        <v>0</v>
      </c>
      <c r="H84">
        <v>73</v>
      </c>
      <c r="I84">
        <v>9.6</v>
      </c>
      <c r="J84">
        <v>395.89</v>
      </c>
    </row>
    <row r="85" spans="1:10" ht="14.25" x14ac:dyDescent="0.2">
      <c r="A85" s="2">
        <v>43784</v>
      </c>
      <c r="B85" t="s">
        <v>31</v>
      </c>
      <c r="C85" t="s">
        <v>13</v>
      </c>
      <c r="D85" t="s">
        <v>18</v>
      </c>
      <c r="E85">
        <v>15</v>
      </c>
      <c r="F85">
        <v>100</v>
      </c>
      <c r="G85">
        <v>0</v>
      </c>
      <c r="H85">
        <v>61.2</v>
      </c>
      <c r="I85">
        <v>8.6999999999999993</v>
      </c>
      <c r="J85">
        <v>267.61</v>
      </c>
    </row>
    <row r="86" spans="1:10" ht="14.25" x14ac:dyDescent="0.2">
      <c r="A86" s="2">
        <v>43784</v>
      </c>
      <c r="B86" t="s">
        <v>31</v>
      </c>
      <c r="C86" t="s">
        <v>13</v>
      </c>
      <c r="D86" t="s">
        <v>18</v>
      </c>
      <c r="E86">
        <v>16</v>
      </c>
      <c r="F86">
        <v>100</v>
      </c>
      <c r="G86">
        <v>0</v>
      </c>
      <c r="H86">
        <v>52.4</v>
      </c>
      <c r="I86">
        <v>6.9</v>
      </c>
      <c r="J86">
        <v>217.11</v>
      </c>
    </row>
    <row r="87" spans="1:10" ht="14.25" x14ac:dyDescent="0.2">
      <c r="A87" s="2">
        <v>43784</v>
      </c>
      <c r="B87" t="s">
        <v>31</v>
      </c>
      <c r="C87" t="s">
        <v>13</v>
      </c>
      <c r="D87" t="s">
        <v>18</v>
      </c>
      <c r="E87">
        <v>17</v>
      </c>
      <c r="F87">
        <v>100</v>
      </c>
      <c r="G87">
        <v>0</v>
      </c>
      <c r="H87">
        <v>38</v>
      </c>
      <c r="I87">
        <v>5</v>
      </c>
      <c r="J87">
        <v>123.77</v>
      </c>
    </row>
    <row r="88" spans="1:10" ht="14.25" x14ac:dyDescent="0.2">
      <c r="A88" s="2">
        <v>43784</v>
      </c>
      <c r="B88" t="s">
        <v>32</v>
      </c>
      <c r="C88" t="s">
        <v>13</v>
      </c>
      <c r="D88" t="s">
        <v>14</v>
      </c>
      <c r="E88">
        <v>7</v>
      </c>
      <c r="F88">
        <v>100</v>
      </c>
      <c r="G88">
        <v>70</v>
      </c>
      <c r="H88">
        <v>84.1</v>
      </c>
      <c r="I88">
        <v>6.6</v>
      </c>
      <c r="J88">
        <v>265.45999999999998</v>
      </c>
    </row>
    <row r="89" spans="1:10" ht="14.25" x14ac:dyDescent="0.2">
      <c r="A89" s="2">
        <v>43784</v>
      </c>
      <c r="B89" t="s">
        <v>32</v>
      </c>
      <c r="C89" t="s">
        <v>13</v>
      </c>
      <c r="D89" t="s">
        <v>14</v>
      </c>
      <c r="E89">
        <v>8</v>
      </c>
      <c r="F89">
        <v>100</v>
      </c>
      <c r="G89">
        <v>10</v>
      </c>
      <c r="H89">
        <v>97.9</v>
      </c>
      <c r="I89">
        <v>9.1999999999999993</v>
      </c>
      <c r="J89">
        <v>592.30999999999995</v>
      </c>
    </row>
    <row r="90" spans="1:10" ht="14.25" x14ac:dyDescent="0.2">
      <c r="A90" s="2">
        <v>43784</v>
      </c>
      <c r="B90" t="s">
        <v>32</v>
      </c>
      <c r="C90" t="s">
        <v>13</v>
      </c>
      <c r="D90" t="s">
        <v>14</v>
      </c>
      <c r="E90">
        <v>9</v>
      </c>
      <c r="F90">
        <v>100</v>
      </c>
      <c r="G90">
        <v>0</v>
      </c>
      <c r="H90">
        <v>98.2</v>
      </c>
      <c r="I90">
        <v>9.9</v>
      </c>
      <c r="J90">
        <v>662.88</v>
      </c>
    </row>
    <row r="91" spans="1:10" ht="14.25" x14ac:dyDescent="0.2">
      <c r="A91" s="2">
        <v>43784</v>
      </c>
      <c r="B91" t="s">
        <v>32</v>
      </c>
      <c r="C91" t="s">
        <v>13</v>
      </c>
      <c r="D91" t="s">
        <v>14</v>
      </c>
      <c r="E91">
        <v>10</v>
      </c>
      <c r="F91">
        <v>100</v>
      </c>
      <c r="G91">
        <v>5</v>
      </c>
      <c r="H91">
        <v>93.2</v>
      </c>
      <c r="I91">
        <v>10.1</v>
      </c>
      <c r="J91">
        <v>676.92</v>
      </c>
    </row>
    <row r="92" spans="1:10" ht="14.25" x14ac:dyDescent="0.2">
      <c r="A92" s="2">
        <v>43784</v>
      </c>
      <c r="B92" t="s">
        <v>32</v>
      </c>
      <c r="C92" t="s">
        <v>13</v>
      </c>
      <c r="D92" t="s">
        <v>14</v>
      </c>
      <c r="E92">
        <v>11</v>
      </c>
      <c r="F92">
        <v>100</v>
      </c>
      <c r="G92">
        <v>0</v>
      </c>
      <c r="H92">
        <v>91.8</v>
      </c>
      <c r="I92">
        <v>10</v>
      </c>
      <c r="J92">
        <v>638.5</v>
      </c>
    </row>
    <row r="93" spans="1:10" ht="14.25" x14ac:dyDescent="0.2">
      <c r="A93" s="2">
        <v>43784</v>
      </c>
      <c r="B93" t="s">
        <v>32</v>
      </c>
      <c r="C93" t="s">
        <v>13</v>
      </c>
      <c r="D93" t="s">
        <v>14</v>
      </c>
      <c r="E93">
        <v>12</v>
      </c>
      <c r="F93">
        <v>100</v>
      </c>
      <c r="G93">
        <v>0</v>
      </c>
      <c r="H93">
        <v>81.400000000000006</v>
      </c>
      <c r="I93">
        <v>10.4</v>
      </c>
      <c r="J93">
        <v>561.84</v>
      </c>
    </row>
    <row r="94" spans="1:10" ht="14.25" x14ac:dyDescent="0.2">
      <c r="A94" s="2">
        <v>43784</v>
      </c>
      <c r="B94" t="s">
        <v>32</v>
      </c>
      <c r="C94" t="s">
        <v>13</v>
      </c>
      <c r="D94" t="s">
        <v>14</v>
      </c>
      <c r="E94">
        <v>13</v>
      </c>
      <c r="F94">
        <v>100</v>
      </c>
      <c r="G94">
        <v>0</v>
      </c>
      <c r="H94">
        <v>72.8</v>
      </c>
      <c r="I94">
        <v>9.4</v>
      </c>
      <c r="J94">
        <v>464.18</v>
      </c>
    </row>
    <row r="95" spans="1:10" ht="14.25" x14ac:dyDescent="0.2">
      <c r="A95" s="2">
        <v>43784</v>
      </c>
      <c r="B95" t="s">
        <v>32</v>
      </c>
      <c r="C95" t="s">
        <v>13</v>
      </c>
      <c r="D95" t="s">
        <v>14</v>
      </c>
      <c r="E95">
        <v>14</v>
      </c>
      <c r="F95">
        <v>100</v>
      </c>
      <c r="G95">
        <v>0</v>
      </c>
      <c r="H95">
        <v>65.8</v>
      </c>
      <c r="I95">
        <v>9.6999999999999993</v>
      </c>
      <c r="J95">
        <v>373.38</v>
      </c>
    </row>
    <row r="96" spans="1:10" ht="14.25" x14ac:dyDescent="0.2">
      <c r="A96" s="2">
        <v>43784</v>
      </c>
      <c r="B96" t="s">
        <v>32</v>
      </c>
      <c r="C96" t="s">
        <v>13</v>
      </c>
      <c r="D96" t="s">
        <v>14</v>
      </c>
      <c r="E96">
        <v>15</v>
      </c>
      <c r="F96">
        <v>100</v>
      </c>
      <c r="G96">
        <v>0</v>
      </c>
      <c r="H96">
        <v>68.2</v>
      </c>
      <c r="I96">
        <v>8.1999999999999993</v>
      </c>
      <c r="J96">
        <v>261.20999999999998</v>
      </c>
    </row>
    <row r="97" spans="1:10" ht="14.25" x14ac:dyDescent="0.2">
      <c r="A97" s="2">
        <v>43784</v>
      </c>
      <c r="B97" t="s">
        <v>32</v>
      </c>
      <c r="C97" t="s">
        <v>13</v>
      </c>
      <c r="D97" t="s">
        <v>14</v>
      </c>
      <c r="E97">
        <v>16</v>
      </c>
      <c r="F97">
        <v>100</v>
      </c>
      <c r="G97">
        <v>0</v>
      </c>
      <c r="H97">
        <v>48.8</v>
      </c>
      <c r="I97">
        <v>7.1</v>
      </c>
      <c r="J97">
        <v>221.35</v>
      </c>
    </row>
    <row r="98" spans="1:10" ht="14.25" x14ac:dyDescent="0.2">
      <c r="A98" s="2">
        <v>43784</v>
      </c>
      <c r="B98" t="s">
        <v>33</v>
      </c>
      <c r="C98" t="s">
        <v>23</v>
      </c>
      <c r="D98" t="s">
        <v>18</v>
      </c>
      <c r="E98">
        <v>7</v>
      </c>
      <c r="F98">
        <v>100</v>
      </c>
      <c r="G98">
        <v>20</v>
      </c>
      <c r="H98">
        <v>66</v>
      </c>
      <c r="I98">
        <v>6.4</v>
      </c>
      <c r="J98">
        <v>240.13</v>
      </c>
    </row>
    <row r="99" spans="1:10" ht="14.25" x14ac:dyDescent="0.2">
      <c r="A99" s="2">
        <v>43784</v>
      </c>
      <c r="B99" t="s">
        <v>33</v>
      </c>
      <c r="C99" t="s">
        <v>23</v>
      </c>
      <c r="D99" t="s">
        <v>18</v>
      </c>
      <c r="E99">
        <v>8</v>
      </c>
      <c r="F99">
        <v>100</v>
      </c>
      <c r="G99">
        <v>5</v>
      </c>
      <c r="H99">
        <v>66.2</v>
      </c>
      <c r="I99">
        <v>8.1999999999999993</v>
      </c>
      <c r="J99">
        <v>379.54</v>
      </c>
    </row>
    <row r="100" spans="1:10" ht="14.25" x14ac:dyDescent="0.2">
      <c r="A100" s="2">
        <v>43784</v>
      </c>
      <c r="B100" t="s">
        <v>33</v>
      </c>
      <c r="C100" t="s">
        <v>23</v>
      </c>
      <c r="D100" t="s">
        <v>18</v>
      </c>
      <c r="E100">
        <v>9</v>
      </c>
      <c r="F100">
        <v>100</v>
      </c>
      <c r="G100">
        <v>0</v>
      </c>
      <c r="H100">
        <v>76.400000000000006</v>
      </c>
      <c r="I100">
        <v>9.1</v>
      </c>
      <c r="J100">
        <v>471.75</v>
      </c>
    </row>
    <row r="101" spans="1:10" ht="14.25" x14ac:dyDescent="0.2">
      <c r="A101" s="2">
        <v>43784</v>
      </c>
      <c r="B101" t="s">
        <v>33</v>
      </c>
      <c r="C101" t="s">
        <v>23</v>
      </c>
      <c r="D101" t="s">
        <v>18</v>
      </c>
      <c r="E101">
        <v>10</v>
      </c>
      <c r="F101">
        <v>100</v>
      </c>
      <c r="G101">
        <v>0</v>
      </c>
      <c r="H101">
        <v>82.4</v>
      </c>
      <c r="I101">
        <v>9.5</v>
      </c>
      <c r="J101">
        <v>498.16</v>
      </c>
    </row>
    <row r="102" spans="1:10" ht="14.25" x14ac:dyDescent="0.2">
      <c r="A102" s="2">
        <v>43784</v>
      </c>
      <c r="B102" t="s">
        <v>33</v>
      </c>
      <c r="C102" t="s">
        <v>23</v>
      </c>
      <c r="D102" t="s">
        <v>18</v>
      </c>
      <c r="E102">
        <v>11</v>
      </c>
      <c r="F102">
        <v>100</v>
      </c>
      <c r="G102">
        <v>0</v>
      </c>
      <c r="H102">
        <v>82.4</v>
      </c>
      <c r="I102">
        <v>9</v>
      </c>
      <c r="J102">
        <v>504.34</v>
      </c>
    </row>
    <row r="103" spans="1:10" ht="14.25" x14ac:dyDescent="0.2">
      <c r="A103" s="2">
        <v>43784</v>
      </c>
      <c r="B103" t="s">
        <v>33</v>
      </c>
      <c r="C103" t="s">
        <v>23</v>
      </c>
      <c r="D103" t="s">
        <v>18</v>
      </c>
      <c r="E103">
        <v>12</v>
      </c>
      <c r="F103">
        <v>100</v>
      </c>
      <c r="G103">
        <v>0</v>
      </c>
      <c r="H103">
        <v>79</v>
      </c>
      <c r="I103">
        <v>9.6999999999999993</v>
      </c>
      <c r="J103">
        <v>489.78</v>
      </c>
    </row>
    <row r="104" spans="1:10" ht="14.25" x14ac:dyDescent="0.2">
      <c r="A104" s="2">
        <v>43784</v>
      </c>
      <c r="B104" t="s">
        <v>33</v>
      </c>
      <c r="C104" t="s">
        <v>23</v>
      </c>
      <c r="D104" t="s">
        <v>18</v>
      </c>
      <c r="E104">
        <v>13</v>
      </c>
      <c r="F104">
        <v>100</v>
      </c>
      <c r="G104">
        <v>0</v>
      </c>
      <c r="H104">
        <v>76.599999999999994</v>
      </c>
      <c r="I104">
        <v>9.6999999999999993</v>
      </c>
      <c r="J104">
        <v>491.73</v>
      </c>
    </row>
    <row r="105" spans="1:10" ht="14.25" x14ac:dyDescent="0.2">
      <c r="A105" s="2">
        <v>43784</v>
      </c>
      <c r="B105" t="s">
        <v>33</v>
      </c>
      <c r="C105" t="s">
        <v>23</v>
      </c>
      <c r="D105" t="s">
        <v>18</v>
      </c>
      <c r="E105">
        <v>14</v>
      </c>
      <c r="F105">
        <v>100</v>
      </c>
      <c r="G105">
        <v>0</v>
      </c>
      <c r="H105">
        <v>76.2</v>
      </c>
      <c r="I105">
        <v>10</v>
      </c>
      <c r="J105">
        <v>523.84</v>
      </c>
    </row>
    <row r="106" spans="1:10" ht="14.25" x14ac:dyDescent="0.2">
      <c r="A106" s="2">
        <v>43784</v>
      </c>
      <c r="B106" t="s">
        <v>33</v>
      </c>
      <c r="C106" t="s">
        <v>23</v>
      </c>
      <c r="D106" t="s">
        <v>18</v>
      </c>
      <c r="E106">
        <v>15</v>
      </c>
      <c r="F106">
        <v>100</v>
      </c>
      <c r="G106">
        <v>0</v>
      </c>
      <c r="H106">
        <v>76.2</v>
      </c>
      <c r="I106">
        <v>9.6</v>
      </c>
      <c r="J106">
        <v>460.24</v>
      </c>
    </row>
    <row r="107" spans="1:10" ht="14.25" x14ac:dyDescent="0.2">
      <c r="A107" s="2">
        <v>43784</v>
      </c>
      <c r="B107" t="s">
        <v>33</v>
      </c>
      <c r="C107" t="s">
        <v>23</v>
      </c>
      <c r="D107" t="s">
        <v>18</v>
      </c>
      <c r="E107">
        <v>16</v>
      </c>
      <c r="F107">
        <v>100</v>
      </c>
      <c r="G107">
        <v>0</v>
      </c>
      <c r="H107">
        <v>70.400000000000006</v>
      </c>
      <c r="I107">
        <v>9</v>
      </c>
      <c r="J107">
        <v>377.5</v>
      </c>
    </row>
    <row r="108" spans="1:10" ht="14.25" x14ac:dyDescent="0.2">
      <c r="A108" s="2">
        <v>43784</v>
      </c>
      <c r="B108" t="s">
        <v>33</v>
      </c>
      <c r="C108" t="s">
        <v>23</v>
      </c>
      <c r="D108" t="s">
        <v>18</v>
      </c>
      <c r="E108">
        <v>17</v>
      </c>
      <c r="F108">
        <v>100</v>
      </c>
      <c r="G108">
        <v>0</v>
      </c>
      <c r="H108">
        <v>66</v>
      </c>
      <c r="I108">
        <v>7.1</v>
      </c>
      <c r="J108">
        <v>272.01</v>
      </c>
    </row>
    <row r="109" spans="1:10" ht="14.25" x14ac:dyDescent="0.2">
      <c r="A109" s="2">
        <v>43784</v>
      </c>
      <c r="B109" t="s">
        <v>33</v>
      </c>
      <c r="C109" t="s">
        <v>23</v>
      </c>
      <c r="D109" t="s">
        <v>18</v>
      </c>
      <c r="E109">
        <v>18</v>
      </c>
      <c r="F109">
        <v>100</v>
      </c>
      <c r="G109">
        <v>0</v>
      </c>
      <c r="H109">
        <v>42.6</v>
      </c>
      <c r="I109">
        <v>7.2</v>
      </c>
      <c r="J109">
        <v>240.05</v>
      </c>
    </row>
    <row r="110" spans="1:10" ht="14.25" x14ac:dyDescent="0.2">
      <c r="A110" s="2">
        <v>43784</v>
      </c>
      <c r="B110" t="s">
        <v>33</v>
      </c>
      <c r="C110" t="s">
        <v>23</v>
      </c>
      <c r="D110" t="s">
        <v>18</v>
      </c>
      <c r="E110">
        <v>19</v>
      </c>
      <c r="F110">
        <v>100</v>
      </c>
      <c r="G110">
        <v>0</v>
      </c>
      <c r="H110">
        <v>24</v>
      </c>
      <c r="I110">
        <v>2.7</v>
      </c>
      <c r="J110">
        <v>120.12</v>
      </c>
    </row>
    <row r="111" spans="1:10" ht="14.25" x14ac:dyDescent="0.2">
      <c r="A111" s="2">
        <v>43784</v>
      </c>
      <c r="B111" t="s">
        <v>34</v>
      </c>
      <c r="C111" t="s">
        <v>23</v>
      </c>
      <c r="D111" t="s">
        <v>14</v>
      </c>
      <c r="E111">
        <v>7</v>
      </c>
      <c r="F111">
        <v>100</v>
      </c>
      <c r="G111">
        <v>70</v>
      </c>
      <c r="H111">
        <v>81.400000000000006</v>
      </c>
      <c r="I111">
        <v>6.2</v>
      </c>
      <c r="J111">
        <v>378.33</v>
      </c>
    </row>
    <row r="112" spans="1:10" ht="14.25" x14ac:dyDescent="0.2">
      <c r="A112" s="2">
        <v>43784</v>
      </c>
      <c r="B112" t="s">
        <v>34</v>
      </c>
      <c r="C112" t="s">
        <v>23</v>
      </c>
      <c r="D112" t="s">
        <v>14</v>
      </c>
      <c r="E112">
        <v>8</v>
      </c>
      <c r="F112">
        <v>100</v>
      </c>
      <c r="G112">
        <v>10</v>
      </c>
      <c r="H112">
        <v>78.2</v>
      </c>
      <c r="I112">
        <v>9.6999999999999993</v>
      </c>
      <c r="J112">
        <v>515.36</v>
      </c>
    </row>
    <row r="113" spans="1:10" ht="14.25" x14ac:dyDescent="0.2">
      <c r="A113" s="2">
        <v>43784</v>
      </c>
      <c r="B113" t="s">
        <v>34</v>
      </c>
      <c r="C113" t="s">
        <v>23</v>
      </c>
      <c r="D113" t="s">
        <v>14</v>
      </c>
      <c r="E113">
        <v>9</v>
      </c>
      <c r="F113">
        <v>100</v>
      </c>
      <c r="G113">
        <v>10</v>
      </c>
      <c r="H113">
        <v>88.8</v>
      </c>
      <c r="I113">
        <v>10.1</v>
      </c>
      <c r="J113">
        <v>637.47</v>
      </c>
    </row>
    <row r="114" spans="1:10" ht="14.25" x14ac:dyDescent="0.2">
      <c r="A114" s="2">
        <v>43784</v>
      </c>
      <c r="B114" t="s">
        <v>34</v>
      </c>
      <c r="C114" t="s">
        <v>23</v>
      </c>
      <c r="D114" t="s">
        <v>14</v>
      </c>
      <c r="E114">
        <v>10</v>
      </c>
      <c r="F114">
        <v>100</v>
      </c>
      <c r="G114">
        <v>0</v>
      </c>
      <c r="H114">
        <v>92.4</v>
      </c>
      <c r="I114">
        <v>10.8</v>
      </c>
      <c r="J114">
        <v>756.07</v>
      </c>
    </row>
    <row r="115" spans="1:10" ht="14.25" x14ac:dyDescent="0.2">
      <c r="A115" s="2">
        <v>43784</v>
      </c>
      <c r="B115" t="s">
        <v>34</v>
      </c>
      <c r="C115" t="s">
        <v>23</v>
      </c>
      <c r="D115" t="s">
        <v>14</v>
      </c>
      <c r="E115">
        <v>11</v>
      </c>
      <c r="F115">
        <v>100</v>
      </c>
      <c r="G115">
        <v>0</v>
      </c>
      <c r="H115">
        <v>89.8</v>
      </c>
      <c r="I115">
        <v>10.6</v>
      </c>
      <c r="J115">
        <v>667.52</v>
      </c>
    </row>
    <row r="116" spans="1:10" ht="14.25" x14ac:dyDescent="0.2">
      <c r="A116" s="2">
        <v>43784</v>
      </c>
      <c r="B116" t="s">
        <v>34</v>
      </c>
      <c r="C116" t="s">
        <v>23</v>
      </c>
      <c r="D116" t="s">
        <v>14</v>
      </c>
      <c r="E116">
        <v>12</v>
      </c>
      <c r="F116">
        <v>100</v>
      </c>
      <c r="G116">
        <v>0</v>
      </c>
      <c r="H116">
        <v>88.2</v>
      </c>
      <c r="I116">
        <v>10.8</v>
      </c>
      <c r="J116">
        <v>690.38</v>
      </c>
    </row>
    <row r="117" spans="1:10" ht="14.25" x14ac:dyDescent="0.2">
      <c r="A117" s="2">
        <v>43784</v>
      </c>
      <c r="B117" t="s">
        <v>34</v>
      </c>
      <c r="C117" t="s">
        <v>23</v>
      </c>
      <c r="D117" t="s">
        <v>14</v>
      </c>
      <c r="E117">
        <v>13</v>
      </c>
      <c r="F117">
        <v>100</v>
      </c>
      <c r="G117">
        <v>0</v>
      </c>
      <c r="H117">
        <v>80.400000000000006</v>
      </c>
      <c r="I117">
        <v>10.5</v>
      </c>
      <c r="J117">
        <v>572.62</v>
      </c>
    </row>
    <row r="118" spans="1:10" ht="14.25" x14ac:dyDescent="0.2">
      <c r="A118" s="2">
        <v>43784</v>
      </c>
      <c r="B118" t="s">
        <v>34</v>
      </c>
      <c r="C118" t="s">
        <v>23</v>
      </c>
      <c r="D118" t="s">
        <v>14</v>
      </c>
      <c r="E118">
        <v>14</v>
      </c>
      <c r="F118">
        <v>100</v>
      </c>
      <c r="G118">
        <v>0</v>
      </c>
      <c r="H118">
        <v>62.8</v>
      </c>
      <c r="I118">
        <v>9.9</v>
      </c>
      <c r="J118">
        <v>415.89</v>
      </c>
    </row>
    <row r="119" spans="1:10" ht="14.25" x14ac:dyDescent="0.2">
      <c r="A119" s="2">
        <v>43784</v>
      </c>
      <c r="B119" t="s">
        <v>34</v>
      </c>
      <c r="C119" t="s">
        <v>23</v>
      </c>
      <c r="D119" t="s">
        <v>14</v>
      </c>
      <c r="E119">
        <v>15</v>
      </c>
      <c r="F119">
        <v>100</v>
      </c>
      <c r="G119">
        <v>0</v>
      </c>
      <c r="H119">
        <v>56.2</v>
      </c>
      <c r="I119">
        <v>8.5</v>
      </c>
      <c r="J119">
        <v>227.16</v>
      </c>
    </row>
    <row r="120" spans="1:10" ht="14.25" x14ac:dyDescent="0.2">
      <c r="A120" s="2">
        <v>43784</v>
      </c>
      <c r="B120" t="s">
        <v>34</v>
      </c>
      <c r="C120" t="s">
        <v>23</v>
      </c>
      <c r="D120" t="s">
        <v>14</v>
      </c>
      <c r="E120">
        <v>16</v>
      </c>
      <c r="F120">
        <v>100</v>
      </c>
      <c r="G120">
        <v>0</v>
      </c>
      <c r="H120">
        <v>43.2</v>
      </c>
      <c r="I120">
        <v>5.9</v>
      </c>
      <c r="J120">
        <v>155.9</v>
      </c>
    </row>
    <row r="121" spans="1:10" ht="14.25" x14ac:dyDescent="0.2">
      <c r="A121" s="2">
        <v>43784</v>
      </c>
      <c r="B121" t="s">
        <v>35</v>
      </c>
      <c r="C121" t="s">
        <v>26</v>
      </c>
      <c r="D121" t="s">
        <v>14</v>
      </c>
      <c r="E121">
        <v>1</v>
      </c>
      <c r="F121">
        <v>100</v>
      </c>
      <c r="G121">
        <v>50</v>
      </c>
      <c r="H121">
        <v>73.599999999999994</v>
      </c>
      <c r="I121">
        <v>8</v>
      </c>
      <c r="J121">
        <v>420.65</v>
      </c>
    </row>
    <row r="122" spans="1:10" ht="14.25" x14ac:dyDescent="0.2">
      <c r="A122" s="2">
        <v>43784</v>
      </c>
      <c r="B122" t="s">
        <v>35</v>
      </c>
      <c r="C122" t="s">
        <v>26</v>
      </c>
      <c r="D122" t="s">
        <v>14</v>
      </c>
      <c r="E122">
        <v>2</v>
      </c>
      <c r="F122">
        <v>100</v>
      </c>
      <c r="G122">
        <v>10</v>
      </c>
      <c r="H122">
        <v>78.2</v>
      </c>
      <c r="I122">
        <v>10</v>
      </c>
      <c r="J122">
        <v>546.17999999999995</v>
      </c>
    </row>
    <row r="123" spans="1:10" ht="14.25" x14ac:dyDescent="0.2">
      <c r="A123" s="2">
        <v>43784</v>
      </c>
      <c r="B123" t="s">
        <v>35</v>
      </c>
      <c r="C123" t="s">
        <v>26</v>
      </c>
      <c r="D123" t="s">
        <v>14</v>
      </c>
      <c r="E123">
        <v>3</v>
      </c>
      <c r="F123">
        <v>100</v>
      </c>
      <c r="G123">
        <v>5</v>
      </c>
      <c r="H123">
        <v>87.2</v>
      </c>
      <c r="I123">
        <v>10.8</v>
      </c>
      <c r="J123">
        <v>734.54</v>
      </c>
    </row>
    <row r="124" spans="1:10" ht="14.25" x14ac:dyDescent="0.2">
      <c r="A124" s="2">
        <v>43784</v>
      </c>
      <c r="B124" t="s">
        <v>35</v>
      </c>
      <c r="C124" t="s">
        <v>26</v>
      </c>
      <c r="D124" t="s">
        <v>14</v>
      </c>
      <c r="E124">
        <v>4</v>
      </c>
      <c r="F124">
        <v>100</v>
      </c>
      <c r="G124">
        <v>0</v>
      </c>
      <c r="H124">
        <v>90</v>
      </c>
      <c r="I124">
        <v>10.9</v>
      </c>
      <c r="J124">
        <v>753.9</v>
      </c>
    </row>
    <row r="125" spans="1:10" ht="14.25" x14ac:dyDescent="0.2">
      <c r="A125" s="2">
        <v>43784</v>
      </c>
      <c r="B125" t="s">
        <v>35</v>
      </c>
      <c r="C125" t="s">
        <v>26</v>
      </c>
      <c r="D125" t="s">
        <v>14</v>
      </c>
      <c r="E125">
        <v>5</v>
      </c>
      <c r="F125">
        <v>100</v>
      </c>
      <c r="G125">
        <v>0</v>
      </c>
      <c r="H125">
        <v>88.8</v>
      </c>
      <c r="I125">
        <v>11</v>
      </c>
      <c r="J125">
        <v>724.14</v>
      </c>
    </row>
    <row r="126" spans="1:10" ht="14.25" x14ac:dyDescent="0.2">
      <c r="A126" s="2">
        <v>43784</v>
      </c>
      <c r="B126" t="s">
        <v>35</v>
      </c>
      <c r="C126" t="s">
        <v>26</v>
      </c>
      <c r="D126" t="s">
        <v>14</v>
      </c>
      <c r="E126">
        <v>6</v>
      </c>
      <c r="F126">
        <v>100</v>
      </c>
      <c r="G126">
        <v>0</v>
      </c>
      <c r="H126">
        <v>88.8</v>
      </c>
      <c r="I126">
        <v>11.1</v>
      </c>
      <c r="J126">
        <v>696.39</v>
      </c>
    </row>
    <row r="127" spans="1:10" ht="14.25" x14ac:dyDescent="0.2">
      <c r="A127" s="2">
        <v>43784</v>
      </c>
      <c r="B127" t="s">
        <v>35</v>
      </c>
      <c r="C127" t="s">
        <v>26</v>
      </c>
      <c r="D127" t="s">
        <v>14</v>
      </c>
      <c r="E127">
        <v>7</v>
      </c>
      <c r="F127">
        <v>100</v>
      </c>
      <c r="G127">
        <v>0</v>
      </c>
      <c r="H127">
        <v>77.599999999999994</v>
      </c>
      <c r="I127">
        <v>10.7</v>
      </c>
      <c r="J127">
        <v>601.87</v>
      </c>
    </row>
    <row r="128" spans="1:10" ht="14.25" x14ac:dyDescent="0.2">
      <c r="A128" s="2">
        <v>43784</v>
      </c>
      <c r="B128" t="s">
        <v>35</v>
      </c>
      <c r="C128" t="s">
        <v>26</v>
      </c>
      <c r="D128" t="s">
        <v>14</v>
      </c>
      <c r="E128">
        <v>8</v>
      </c>
      <c r="F128">
        <v>100</v>
      </c>
      <c r="G128">
        <v>0</v>
      </c>
      <c r="H128">
        <v>70.2</v>
      </c>
      <c r="I128">
        <v>10.4</v>
      </c>
      <c r="J128">
        <v>490.23</v>
      </c>
    </row>
    <row r="129" spans="1:10" ht="14.25" x14ac:dyDescent="0.2">
      <c r="A129" s="2">
        <v>43784</v>
      </c>
      <c r="B129" t="s">
        <v>35</v>
      </c>
      <c r="C129" t="s">
        <v>26</v>
      </c>
      <c r="D129" t="s">
        <v>14</v>
      </c>
      <c r="E129">
        <v>9</v>
      </c>
      <c r="F129">
        <v>100</v>
      </c>
      <c r="G129">
        <v>0</v>
      </c>
      <c r="H129">
        <v>61.8</v>
      </c>
      <c r="I129">
        <v>8.9</v>
      </c>
      <c r="J129">
        <v>218.97</v>
      </c>
    </row>
    <row r="130" spans="1:10" ht="14.25" x14ac:dyDescent="0.2">
      <c r="A130" s="2">
        <v>43784</v>
      </c>
      <c r="B130" t="s">
        <v>35</v>
      </c>
      <c r="C130" t="s">
        <v>26</v>
      </c>
      <c r="D130" t="s">
        <v>14</v>
      </c>
      <c r="E130">
        <v>10</v>
      </c>
      <c r="F130">
        <v>100</v>
      </c>
      <c r="G130">
        <v>0</v>
      </c>
      <c r="H130">
        <v>47.8</v>
      </c>
      <c r="I130">
        <v>5.6</v>
      </c>
      <c r="J130">
        <v>165.86</v>
      </c>
    </row>
    <row r="131" spans="1:10" ht="14.25" x14ac:dyDescent="0.2">
      <c r="A131" s="2">
        <v>43784</v>
      </c>
      <c r="B131" t="s">
        <v>36</v>
      </c>
      <c r="C131" t="s">
        <v>26</v>
      </c>
      <c r="D131" t="s">
        <v>18</v>
      </c>
      <c r="E131">
        <v>1</v>
      </c>
      <c r="F131">
        <v>100</v>
      </c>
      <c r="G131">
        <v>10</v>
      </c>
      <c r="H131">
        <v>65.400000000000006</v>
      </c>
      <c r="I131">
        <v>7</v>
      </c>
      <c r="J131">
        <v>345.93</v>
      </c>
    </row>
    <row r="132" spans="1:10" ht="14.25" x14ac:dyDescent="0.2">
      <c r="A132" s="2">
        <v>43784</v>
      </c>
      <c r="B132" t="s">
        <v>36</v>
      </c>
      <c r="C132" t="s">
        <v>26</v>
      </c>
      <c r="D132" t="s">
        <v>18</v>
      </c>
      <c r="E132">
        <v>2</v>
      </c>
      <c r="F132">
        <v>100</v>
      </c>
      <c r="G132">
        <v>10</v>
      </c>
      <c r="H132">
        <v>90.2</v>
      </c>
      <c r="I132">
        <v>8.8000000000000007</v>
      </c>
      <c r="J132">
        <v>547.32000000000005</v>
      </c>
    </row>
    <row r="133" spans="1:10" ht="14.25" x14ac:dyDescent="0.2">
      <c r="A133" s="2">
        <v>43784</v>
      </c>
      <c r="B133" t="s">
        <v>36</v>
      </c>
      <c r="C133" t="s">
        <v>26</v>
      </c>
      <c r="D133" t="s">
        <v>18</v>
      </c>
      <c r="E133">
        <v>3</v>
      </c>
      <c r="F133">
        <v>100</v>
      </c>
      <c r="G133">
        <v>0</v>
      </c>
      <c r="H133">
        <v>97</v>
      </c>
      <c r="I133">
        <v>10.1</v>
      </c>
      <c r="J133">
        <v>756</v>
      </c>
    </row>
    <row r="134" spans="1:10" ht="14.25" x14ac:dyDescent="0.2">
      <c r="A134" s="2">
        <v>43784</v>
      </c>
      <c r="B134" t="s">
        <v>36</v>
      </c>
      <c r="C134" t="s">
        <v>26</v>
      </c>
      <c r="D134" t="s">
        <v>18</v>
      </c>
      <c r="E134">
        <v>4</v>
      </c>
      <c r="F134">
        <v>100</v>
      </c>
      <c r="G134">
        <v>0</v>
      </c>
      <c r="H134">
        <v>104.2</v>
      </c>
      <c r="I134">
        <v>10.7</v>
      </c>
      <c r="J134">
        <v>840.66</v>
      </c>
    </row>
    <row r="135" spans="1:10" ht="14.25" x14ac:dyDescent="0.2">
      <c r="A135" s="2">
        <v>43784</v>
      </c>
      <c r="B135" t="s">
        <v>36</v>
      </c>
      <c r="C135" t="s">
        <v>26</v>
      </c>
      <c r="D135" t="s">
        <v>18</v>
      </c>
      <c r="E135">
        <v>5</v>
      </c>
      <c r="F135">
        <v>100</v>
      </c>
      <c r="G135">
        <v>0</v>
      </c>
      <c r="H135">
        <v>106</v>
      </c>
      <c r="I135">
        <v>11</v>
      </c>
      <c r="J135">
        <v>858.4</v>
      </c>
    </row>
    <row r="136" spans="1:10" ht="14.25" x14ac:dyDescent="0.2">
      <c r="A136" s="2">
        <v>43784</v>
      </c>
      <c r="B136" t="s">
        <v>36</v>
      </c>
      <c r="C136" t="s">
        <v>26</v>
      </c>
      <c r="D136" t="s">
        <v>18</v>
      </c>
      <c r="E136">
        <v>6</v>
      </c>
      <c r="F136">
        <v>100</v>
      </c>
      <c r="G136">
        <v>0</v>
      </c>
      <c r="H136">
        <v>101</v>
      </c>
      <c r="I136">
        <v>10.6</v>
      </c>
      <c r="J136">
        <v>793.85</v>
      </c>
    </row>
    <row r="137" spans="1:10" ht="14.25" x14ac:dyDescent="0.2">
      <c r="A137" s="2">
        <v>43784</v>
      </c>
      <c r="B137" t="s">
        <v>36</v>
      </c>
      <c r="C137" t="s">
        <v>26</v>
      </c>
      <c r="D137" t="s">
        <v>18</v>
      </c>
      <c r="E137">
        <v>7</v>
      </c>
      <c r="F137">
        <v>100</v>
      </c>
      <c r="G137">
        <v>0</v>
      </c>
      <c r="H137">
        <v>98.8</v>
      </c>
      <c r="I137">
        <v>10.7</v>
      </c>
      <c r="J137">
        <v>705.66</v>
      </c>
    </row>
    <row r="138" spans="1:10" ht="14.25" x14ac:dyDescent="0.2">
      <c r="A138" s="2">
        <v>43784</v>
      </c>
      <c r="B138" t="s">
        <v>36</v>
      </c>
      <c r="C138" t="s">
        <v>26</v>
      </c>
      <c r="D138" t="s">
        <v>18</v>
      </c>
      <c r="E138">
        <v>8</v>
      </c>
      <c r="F138">
        <v>100</v>
      </c>
      <c r="G138">
        <v>0</v>
      </c>
      <c r="H138">
        <v>84</v>
      </c>
      <c r="I138">
        <v>11</v>
      </c>
      <c r="J138">
        <v>640.98</v>
      </c>
    </row>
    <row r="139" spans="1:10" ht="14.25" x14ac:dyDescent="0.2">
      <c r="A139" s="2">
        <v>43784</v>
      </c>
      <c r="B139" t="s">
        <v>36</v>
      </c>
      <c r="C139" t="s">
        <v>26</v>
      </c>
      <c r="D139" t="s">
        <v>18</v>
      </c>
      <c r="E139">
        <v>9</v>
      </c>
      <c r="F139">
        <v>100</v>
      </c>
      <c r="G139">
        <v>0</v>
      </c>
      <c r="H139">
        <v>72.2</v>
      </c>
      <c r="I139">
        <v>10.3</v>
      </c>
      <c r="J139">
        <v>491.19</v>
      </c>
    </row>
    <row r="140" spans="1:10" ht="14.25" x14ac:dyDescent="0.2">
      <c r="A140" s="2">
        <v>43784</v>
      </c>
      <c r="B140" t="s">
        <v>36</v>
      </c>
      <c r="C140" t="s">
        <v>26</v>
      </c>
      <c r="D140" t="s">
        <v>18</v>
      </c>
      <c r="E140">
        <v>10</v>
      </c>
      <c r="F140">
        <v>100</v>
      </c>
      <c r="G140">
        <v>0</v>
      </c>
      <c r="H140">
        <v>56</v>
      </c>
      <c r="I140">
        <v>8.8000000000000007</v>
      </c>
      <c r="J140">
        <v>335.28</v>
      </c>
    </row>
    <row r="141" spans="1:10" ht="14.25" x14ac:dyDescent="0.2">
      <c r="A141" s="2">
        <v>43784</v>
      </c>
      <c r="B141" t="s">
        <v>36</v>
      </c>
      <c r="C141" t="s">
        <v>26</v>
      </c>
      <c r="D141" t="s">
        <v>18</v>
      </c>
      <c r="E141">
        <v>11</v>
      </c>
      <c r="F141">
        <v>100</v>
      </c>
      <c r="G141">
        <v>0</v>
      </c>
      <c r="H141">
        <v>49.6</v>
      </c>
      <c r="I141">
        <v>7.1</v>
      </c>
      <c r="J141">
        <v>226.52</v>
      </c>
    </row>
    <row r="142" spans="1:10" ht="14.25" x14ac:dyDescent="0.2">
      <c r="A142" s="2">
        <v>43784</v>
      </c>
      <c r="B142" t="s">
        <v>36</v>
      </c>
      <c r="C142" t="s">
        <v>26</v>
      </c>
      <c r="D142" t="s">
        <v>18</v>
      </c>
      <c r="E142">
        <v>12</v>
      </c>
      <c r="F142">
        <v>100</v>
      </c>
      <c r="G142">
        <v>0</v>
      </c>
      <c r="H142">
        <v>38</v>
      </c>
      <c r="I142">
        <v>5.4</v>
      </c>
      <c r="J142">
        <v>142.9</v>
      </c>
    </row>
  </sheetData>
  <pageMargins left="0.78736111111111118" right="0.78736111111111118" top="1.1512500000000001" bottom="1.1512500000000001" header="0.78736111111111118" footer="0.7873611111111111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1" max="3" width="10.625" customWidth="1"/>
    <col min="4" max="6" width="15.25" customWidth="1"/>
    <col min="7" max="7" width="19.625" customWidth="1"/>
    <col min="8" max="8" width="15.625" customWidth="1"/>
    <col min="9" max="1023" width="10.625" customWidth="1"/>
  </cols>
  <sheetData>
    <row r="1" spans="1:10" ht="14.25" x14ac:dyDescent="0.2">
      <c r="A1" t="s">
        <v>37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11</v>
      </c>
    </row>
    <row r="2" spans="1:10" ht="14.25" x14ac:dyDescent="0.2">
      <c r="A2" s="2">
        <v>43768</v>
      </c>
      <c r="B2" t="s">
        <v>12</v>
      </c>
      <c r="C2" t="s">
        <v>13</v>
      </c>
      <c r="D2" t="s">
        <v>14</v>
      </c>
      <c r="E2">
        <v>19.29</v>
      </c>
      <c r="F2">
        <v>21.06</v>
      </c>
      <c r="G2">
        <v>113</v>
      </c>
      <c r="H2">
        <v>156</v>
      </c>
      <c r="J2" t="s">
        <v>44</v>
      </c>
    </row>
    <row r="3" spans="1:10" ht="14.25" x14ac:dyDescent="0.2">
      <c r="A3" s="2">
        <v>43768</v>
      </c>
      <c r="B3" t="s">
        <v>17</v>
      </c>
      <c r="C3" t="s">
        <v>13</v>
      </c>
      <c r="D3" t="s">
        <v>18</v>
      </c>
      <c r="E3">
        <v>21.04</v>
      </c>
      <c r="F3">
        <v>23.17</v>
      </c>
      <c r="G3">
        <v>136</v>
      </c>
      <c r="H3">
        <v>208</v>
      </c>
    </row>
    <row r="4" spans="1:10" ht="14.25" x14ac:dyDescent="0.2">
      <c r="A4" s="2">
        <v>43768</v>
      </c>
      <c r="B4" t="s">
        <v>20</v>
      </c>
      <c r="C4" t="s">
        <v>13</v>
      </c>
      <c r="D4" t="s">
        <v>14</v>
      </c>
      <c r="E4">
        <v>19.8</v>
      </c>
      <c r="F4">
        <v>22.4</v>
      </c>
      <c r="G4">
        <v>152</v>
      </c>
      <c r="H4">
        <v>239</v>
      </c>
    </row>
    <row r="5" spans="1:10" ht="14.25" x14ac:dyDescent="0.2">
      <c r="A5" s="2">
        <v>43768</v>
      </c>
      <c r="B5" t="s">
        <v>45</v>
      </c>
      <c r="C5" t="s">
        <v>13</v>
      </c>
      <c r="D5" t="s">
        <v>14</v>
      </c>
      <c r="E5">
        <v>23.53</v>
      </c>
      <c r="F5">
        <v>32.57</v>
      </c>
      <c r="G5">
        <v>204</v>
      </c>
      <c r="H5">
        <v>285</v>
      </c>
      <c r="I5">
        <v>6876.46</v>
      </c>
      <c r="J5" t="s">
        <v>46</v>
      </c>
    </row>
    <row r="6" spans="1:10" ht="14.25" x14ac:dyDescent="0.2">
      <c r="A6" s="2">
        <v>43768</v>
      </c>
      <c r="B6" t="s">
        <v>22</v>
      </c>
      <c r="C6" t="s">
        <v>23</v>
      </c>
      <c r="D6" t="s">
        <v>18</v>
      </c>
      <c r="E6">
        <v>20.13</v>
      </c>
      <c r="F6">
        <v>22.49</v>
      </c>
      <c r="G6">
        <v>108</v>
      </c>
      <c r="H6">
        <v>157</v>
      </c>
    </row>
    <row r="7" spans="1:10" ht="14.25" x14ac:dyDescent="0.2">
      <c r="A7" s="2">
        <v>43768</v>
      </c>
      <c r="B7" t="s">
        <v>47</v>
      </c>
      <c r="C7" t="s">
        <v>23</v>
      </c>
      <c r="D7" t="s">
        <v>14</v>
      </c>
      <c r="E7">
        <v>18.149999999999999</v>
      </c>
      <c r="F7">
        <v>21.52</v>
      </c>
      <c r="G7">
        <v>102</v>
      </c>
      <c r="H7">
        <v>190.8</v>
      </c>
      <c r="I7">
        <v>5588.4</v>
      </c>
      <c r="J7" t="s">
        <v>46</v>
      </c>
    </row>
    <row r="8" spans="1:10" ht="14.25" x14ac:dyDescent="0.2">
      <c r="A8" s="2">
        <v>43768</v>
      </c>
      <c r="B8" t="s">
        <v>24</v>
      </c>
      <c r="C8" t="s">
        <v>23</v>
      </c>
      <c r="D8" t="s">
        <v>14</v>
      </c>
      <c r="E8">
        <v>18.23</v>
      </c>
      <c r="F8">
        <v>19.91</v>
      </c>
      <c r="G8">
        <v>124</v>
      </c>
      <c r="H8">
        <v>189</v>
      </c>
    </row>
    <row r="9" spans="1:10" ht="14.25" x14ac:dyDescent="0.2">
      <c r="A9" s="2">
        <v>43768</v>
      </c>
      <c r="B9" t="s">
        <v>48</v>
      </c>
      <c r="C9" t="s">
        <v>23</v>
      </c>
      <c r="D9" t="s">
        <v>18</v>
      </c>
      <c r="E9">
        <v>20.81</v>
      </c>
      <c r="F9">
        <v>23.27</v>
      </c>
      <c r="G9">
        <v>97</v>
      </c>
      <c r="H9">
        <v>164</v>
      </c>
      <c r="I9">
        <v>4779.25</v>
      </c>
      <c r="J9" t="s">
        <v>46</v>
      </c>
    </row>
    <row r="10" spans="1:10" ht="14.25" x14ac:dyDescent="0.2">
      <c r="A10" s="2">
        <v>43768</v>
      </c>
      <c r="B10" t="s">
        <v>25</v>
      </c>
      <c r="C10" t="s">
        <v>26</v>
      </c>
      <c r="D10" t="s">
        <v>18</v>
      </c>
      <c r="E10">
        <v>22.1</v>
      </c>
      <c r="F10">
        <v>26.43</v>
      </c>
      <c r="G10">
        <v>103</v>
      </c>
      <c r="H10">
        <v>174</v>
      </c>
    </row>
    <row r="11" spans="1:10" ht="14.25" x14ac:dyDescent="0.2">
      <c r="A11" s="2">
        <v>43768</v>
      </c>
      <c r="B11" t="s">
        <v>49</v>
      </c>
      <c r="C11" t="s">
        <v>26</v>
      </c>
      <c r="D11" t="s">
        <v>18</v>
      </c>
      <c r="E11">
        <v>21.42</v>
      </c>
      <c r="F11">
        <v>27.53</v>
      </c>
      <c r="G11">
        <v>104</v>
      </c>
      <c r="H11">
        <v>166</v>
      </c>
      <c r="I11">
        <v>5107.87</v>
      </c>
      <c r="J11" s="3" t="s">
        <v>46</v>
      </c>
    </row>
    <row r="12" spans="1:10" ht="14.25" x14ac:dyDescent="0.2">
      <c r="A12" s="2">
        <v>43768</v>
      </c>
      <c r="B12" t="s">
        <v>27</v>
      </c>
      <c r="C12" t="s">
        <v>26</v>
      </c>
      <c r="D12" t="s">
        <v>18</v>
      </c>
      <c r="E12">
        <v>23.38</v>
      </c>
      <c r="F12">
        <v>25.7</v>
      </c>
      <c r="G12">
        <v>109</v>
      </c>
      <c r="H12">
        <v>182</v>
      </c>
    </row>
    <row r="13" spans="1:10" ht="14.25" x14ac:dyDescent="0.2">
      <c r="A13" s="2">
        <v>43768</v>
      </c>
      <c r="B13" t="s">
        <v>50</v>
      </c>
      <c r="C13" t="s">
        <v>26</v>
      </c>
      <c r="D13" t="s">
        <v>18</v>
      </c>
      <c r="E13">
        <v>22.81</v>
      </c>
      <c r="F13">
        <v>27.01</v>
      </c>
      <c r="G13">
        <v>95</v>
      </c>
      <c r="H13">
        <v>162</v>
      </c>
      <c r="I13">
        <v>5362.08</v>
      </c>
      <c r="J13" t="s">
        <v>46</v>
      </c>
    </row>
    <row r="14" spans="1:10" ht="14.25" x14ac:dyDescent="0.2">
      <c r="A14" s="2">
        <v>43784</v>
      </c>
      <c r="B14" t="s">
        <v>31</v>
      </c>
      <c r="C14" t="s">
        <v>13</v>
      </c>
      <c r="D14" t="s">
        <v>18</v>
      </c>
      <c r="E14">
        <v>19.57</v>
      </c>
      <c r="F14">
        <v>21.9</v>
      </c>
      <c r="G14">
        <v>176</v>
      </c>
      <c r="H14" t="s">
        <v>28</v>
      </c>
      <c r="J14" t="s">
        <v>51</v>
      </c>
    </row>
    <row r="15" spans="1:10" ht="14.25" x14ac:dyDescent="0.2">
      <c r="A15" s="2">
        <v>43784</v>
      </c>
      <c r="B15" t="s">
        <v>52</v>
      </c>
      <c r="C15" t="s">
        <v>13</v>
      </c>
      <c r="D15" t="s">
        <v>18</v>
      </c>
      <c r="E15">
        <v>21.17</v>
      </c>
      <c r="F15">
        <v>24.75</v>
      </c>
      <c r="G15">
        <v>178.8</v>
      </c>
      <c r="H15" t="s">
        <v>28</v>
      </c>
      <c r="I15" s="4">
        <v>4281.75</v>
      </c>
      <c r="J15" t="s">
        <v>46</v>
      </c>
    </row>
    <row r="16" spans="1:10" ht="14.25" x14ac:dyDescent="0.2">
      <c r="A16" s="2">
        <v>43784</v>
      </c>
      <c r="B16" t="s">
        <v>32</v>
      </c>
      <c r="C16" t="s">
        <v>13</v>
      </c>
      <c r="D16" t="s">
        <v>14</v>
      </c>
      <c r="E16">
        <v>18.64</v>
      </c>
      <c r="F16">
        <v>22.17</v>
      </c>
      <c r="G16">
        <v>164</v>
      </c>
      <c r="H16" t="s">
        <v>28</v>
      </c>
    </row>
    <row r="17" spans="1:10" ht="14.25" x14ac:dyDescent="0.2">
      <c r="A17" s="2">
        <v>43784</v>
      </c>
      <c r="B17" t="s">
        <v>53</v>
      </c>
      <c r="C17" t="s">
        <v>13</v>
      </c>
      <c r="D17" t="s">
        <v>14</v>
      </c>
      <c r="E17">
        <v>20.53</v>
      </c>
      <c r="F17">
        <v>22.2</v>
      </c>
      <c r="G17">
        <v>184</v>
      </c>
      <c r="H17" t="s">
        <v>28</v>
      </c>
      <c r="I17">
        <v>5057.5200000000004</v>
      </c>
      <c r="J17" t="s">
        <v>46</v>
      </c>
    </row>
    <row r="18" spans="1:10" ht="14.25" x14ac:dyDescent="0.2">
      <c r="A18" s="2">
        <v>43784</v>
      </c>
      <c r="B18" t="s">
        <v>33</v>
      </c>
      <c r="C18" t="s">
        <v>23</v>
      </c>
      <c r="D18" t="s">
        <v>18</v>
      </c>
      <c r="E18">
        <v>19.420000000000002</v>
      </c>
      <c r="F18">
        <v>21.13</v>
      </c>
      <c r="G18">
        <v>165.2</v>
      </c>
      <c r="H18" t="s">
        <v>28</v>
      </c>
    </row>
    <row r="19" spans="1:10" ht="14.25" x14ac:dyDescent="0.2">
      <c r="A19" s="2">
        <v>43784</v>
      </c>
      <c r="B19" t="s">
        <v>54</v>
      </c>
      <c r="C19" t="s">
        <v>23</v>
      </c>
      <c r="D19" t="s">
        <v>18</v>
      </c>
      <c r="E19">
        <v>20.23</v>
      </c>
      <c r="F19">
        <v>22.5</v>
      </c>
      <c r="G19">
        <v>155.4</v>
      </c>
      <c r="H19" t="s">
        <v>28</v>
      </c>
      <c r="I19">
        <v>5731.6</v>
      </c>
      <c r="J19" t="s">
        <v>46</v>
      </c>
    </row>
    <row r="20" spans="1:10" ht="14.25" x14ac:dyDescent="0.2">
      <c r="A20" s="2">
        <v>43784</v>
      </c>
      <c r="B20" t="s">
        <v>34</v>
      </c>
      <c r="C20" t="s">
        <v>23</v>
      </c>
      <c r="D20" t="s">
        <v>14</v>
      </c>
      <c r="E20">
        <v>21.22</v>
      </c>
      <c r="F20">
        <v>23.46</v>
      </c>
      <c r="G20">
        <v>128</v>
      </c>
      <c r="H20" t="s">
        <v>28</v>
      </c>
    </row>
    <row r="21" spans="1:10" ht="14.25" x14ac:dyDescent="0.2">
      <c r="A21" s="2">
        <v>43784</v>
      </c>
      <c r="B21" t="s">
        <v>55</v>
      </c>
      <c r="C21" t="s">
        <v>23</v>
      </c>
      <c r="D21" t="s">
        <v>14</v>
      </c>
      <c r="E21">
        <v>20</v>
      </c>
      <c r="F21">
        <v>21.3</v>
      </c>
      <c r="G21">
        <v>167.2</v>
      </c>
      <c r="H21" t="s">
        <v>28</v>
      </c>
      <c r="I21">
        <v>4997.74</v>
      </c>
      <c r="J21" t="s">
        <v>46</v>
      </c>
    </row>
    <row r="22" spans="1:10" ht="14.25" x14ac:dyDescent="0.2">
      <c r="A22" s="2">
        <v>43784</v>
      </c>
      <c r="B22" t="s">
        <v>35</v>
      </c>
      <c r="C22" t="s">
        <v>26</v>
      </c>
      <c r="D22" t="s">
        <v>14</v>
      </c>
      <c r="E22">
        <v>21.63</v>
      </c>
      <c r="F22">
        <v>23.99</v>
      </c>
      <c r="G22">
        <v>159.19999999999999</v>
      </c>
      <c r="H22" t="s">
        <v>28</v>
      </c>
    </row>
    <row r="23" spans="1:10" ht="14.25" x14ac:dyDescent="0.2">
      <c r="A23" s="2">
        <v>43784</v>
      </c>
      <c r="B23" t="s">
        <v>56</v>
      </c>
      <c r="C23" t="s">
        <v>26</v>
      </c>
      <c r="D23" t="s">
        <v>14</v>
      </c>
      <c r="E23">
        <v>23.3</v>
      </c>
      <c r="F23">
        <v>24.46</v>
      </c>
      <c r="G23">
        <v>182</v>
      </c>
      <c r="H23" t="s">
        <v>28</v>
      </c>
      <c r="I23">
        <v>6872.84</v>
      </c>
      <c r="J23" t="s">
        <v>46</v>
      </c>
    </row>
    <row r="24" spans="1:10" ht="14.25" x14ac:dyDescent="0.2">
      <c r="A24" s="2">
        <v>43784</v>
      </c>
      <c r="B24" t="s">
        <v>57</v>
      </c>
      <c r="C24" t="s">
        <v>26</v>
      </c>
      <c r="D24" t="s">
        <v>18</v>
      </c>
      <c r="E24">
        <v>19.09</v>
      </c>
      <c r="F24">
        <v>23.17</v>
      </c>
      <c r="G24">
        <v>171.6</v>
      </c>
      <c r="H24" t="s">
        <v>28</v>
      </c>
      <c r="I24">
        <f>5610.02</f>
        <v>5610.02</v>
      </c>
      <c r="J24" t="s">
        <v>46</v>
      </c>
    </row>
    <row r="25" spans="1:10" ht="14.25" x14ac:dyDescent="0.2">
      <c r="A25" s="2">
        <v>43784</v>
      </c>
      <c r="B25" t="s">
        <v>36</v>
      </c>
      <c r="C25" t="s">
        <v>26</v>
      </c>
      <c r="D25" t="s">
        <v>18</v>
      </c>
      <c r="E25">
        <v>21.6</v>
      </c>
      <c r="F25">
        <v>22.98</v>
      </c>
      <c r="G25">
        <v>189</v>
      </c>
      <c r="H25" t="s">
        <v>28</v>
      </c>
    </row>
  </sheetData>
  <pageMargins left="0.78736111111111118" right="0.78736111111111118" top="1.1512500000000001" bottom="1.1512500000000001" header="0.78736111111111118" footer="0.78736111111111118"/>
  <pageSetup paperSize="0" fitToWidth="0" fitToHeight="0" orientation="portrait" useFirstPageNumber="1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2.75" x14ac:dyDescent="0.2"/>
  <cols>
    <col min="1" max="1023" width="10.625" customWidth="1"/>
  </cols>
  <sheetData>
    <row r="1" spans="1:6" ht="14.25" x14ac:dyDescent="0.2">
      <c r="A1" s="1" t="s">
        <v>1</v>
      </c>
      <c r="B1" s="1" t="s">
        <v>2</v>
      </c>
      <c r="C1" s="1" t="s">
        <v>58</v>
      </c>
      <c r="D1" s="1" t="s">
        <v>59</v>
      </c>
      <c r="E1" s="1" t="s">
        <v>60</v>
      </c>
      <c r="F1" s="1"/>
    </row>
    <row r="2" spans="1:6" ht="14.25" x14ac:dyDescent="0.2">
      <c r="A2" t="s">
        <v>12</v>
      </c>
      <c r="B2" t="s">
        <v>13</v>
      </c>
      <c r="C2">
        <v>52.65</v>
      </c>
      <c r="D2">
        <v>17.07</v>
      </c>
      <c r="E2" s="5">
        <f t="shared" ref="E2:E13" si="0">C2/D2</f>
        <v>3.0843585237258346</v>
      </c>
    </row>
    <row r="3" spans="1:6" ht="14.25" x14ac:dyDescent="0.2">
      <c r="A3" t="s">
        <v>49</v>
      </c>
      <c r="B3" t="s">
        <v>26</v>
      </c>
      <c r="C3">
        <v>75.73</v>
      </c>
      <c r="D3">
        <v>28.13</v>
      </c>
      <c r="E3" s="5">
        <f t="shared" si="0"/>
        <v>2.6921436189121937</v>
      </c>
    </row>
    <row r="4" spans="1:6" ht="14.25" x14ac:dyDescent="0.2">
      <c r="A4" t="s">
        <v>47</v>
      </c>
      <c r="B4" t="s">
        <v>23</v>
      </c>
      <c r="C4">
        <v>49.97</v>
      </c>
      <c r="D4">
        <v>17.71</v>
      </c>
      <c r="E4" s="5">
        <f t="shared" si="0"/>
        <v>2.8215697346132127</v>
      </c>
    </row>
    <row r="5" spans="1:6" ht="14.25" x14ac:dyDescent="0.2">
      <c r="A5" t="s">
        <v>27</v>
      </c>
      <c r="B5" t="s">
        <v>26</v>
      </c>
      <c r="C5">
        <v>85</v>
      </c>
      <c r="D5">
        <v>29.29</v>
      </c>
      <c r="E5" s="5">
        <f t="shared" si="0"/>
        <v>2.9020143393649711</v>
      </c>
    </row>
    <row r="6" spans="1:6" ht="14.25" x14ac:dyDescent="0.2">
      <c r="A6" t="s">
        <v>24</v>
      </c>
      <c r="B6" t="s">
        <v>23</v>
      </c>
      <c r="C6">
        <v>44.6</v>
      </c>
      <c r="D6">
        <v>10.64</v>
      </c>
      <c r="E6" s="5">
        <f t="shared" si="0"/>
        <v>4.1917293233082704</v>
      </c>
    </row>
    <row r="7" spans="1:6" ht="14.25" x14ac:dyDescent="0.2">
      <c r="A7" t="s">
        <v>22</v>
      </c>
      <c r="B7" t="s">
        <v>23</v>
      </c>
      <c r="C7">
        <v>59.43</v>
      </c>
      <c r="D7">
        <v>21.14</v>
      </c>
      <c r="E7" s="5">
        <f t="shared" si="0"/>
        <v>2.8112582781456954</v>
      </c>
    </row>
    <row r="8" spans="1:6" ht="14.25" x14ac:dyDescent="0.2">
      <c r="A8" t="s">
        <v>25</v>
      </c>
      <c r="B8" t="s">
        <v>26</v>
      </c>
      <c r="C8">
        <v>77.47</v>
      </c>
      <c r="D8">
        <v>35.85</v>
      </c>
      <c r="E8" s="5">
        <f t="shared" si="0"/>
        <v>2.1609483960948395</v>
      </c>
    </row>
    <row r="9" spans="1:6" ht="14.25" x14ac:dyDescent="0.2">
      <c r="A9" t="s">
        <v>50</v>
      </c>
      <c r="B9" t="s">
        <v>26</v>
      </c>
      <c r="C9">
        <v>87.46</v>
      </c>
      <c r="D9">
        <v>32.299999999999997</v>
      </c>
      <c r="E9" s="5">
        <f t="shared" si="0"/>
        <v>2.7077399380804952</v>
      </c>
    </row>
    <row r="10" spans="1:6" ht="14.25" x14ac:dyDescent="0.2">
      <c r="A10" t="s">
        <v>20</v>
      </c>
      <c r="B10" t="s">
        <v>13</v>
      </c>
      <c r="C10">
        <v>82.99</v>
      </c>
      <c r="D10">
        <v>16.989999999999998</v>
      </c>
      <c r="E10" s="5">
        <f t="shared" si="0"/>
        <v>4.8846380223660981</v>
      </c>
    </row>
    <row r="11" spans="1:6" ht="14.25" x14ac:dyDescent="0.2">
      <c r="A11" t="s">
        <v>17</v>
      </c>
      <c r="B11" t="s">
        <v>13</v>
      </c>
      <c r="C11">
        <v>72.099999999999994</v>
      </c>
      <c r="D11">
        <v>20.34</v>
      </c>
      <c r="E11" s="5">
        <f t="shared" si="0"/>
        <v>3.5447394296951815</v>
      </c>
    </row>
    <row r="12" spans="1:6" ht="14.25" x14ac:dyDescent="0.2">
      <c r="A12" t="s">
        <v>45</v>
      </c>
      <c r="B12" t="s">
        <v>13</v>
      </c>
      <c r="C12">
        <v>102.62</v>
      </c>
      <c r="D12">
        <v>39.43</v>
      </c>
      <c r="E12" s="5">
        <f t="shared" si="0"/>
        <v>2.6025868627948263</v>
      </c>
    </row>
    <row r="13" spans="1:6" ht="14.25" x14ac:dyDescent="0.2">
      <c r="A13" t="s">
        <v>48</v>
      </c>
      <c r="B13" t="s">
        <v>23</v>
      </c>
      <c r="C13">
        <v>73.48</v>
      </c>
      <c r="D13">
        <v>28.63</v>
      </c>
      <c r="E13" s="5">
        <f t="shared" si="0"/>
        <v>2.5665385958784492</v>
      </c>
    </row>
    <row r="15" spans="1:6" ht="14.25" x14ac:dyDescent="0.2">
      <c r="C15" t="s">
        <v>13</v>
      </c>
      <c r="D15" t="s">
        <v>23</v>
      </c>
      <c r="E15" t="s">
        <v>26</v>
      </c>
    </row>
    <row r="16" spans="1:6" ht="14.25" x14ac:dyDescent="0.2">
      <c r="A16" t="s">
        <v>61</v>
      </c>
      <c r="B16" t="s">
        <v>62</v>
      </c>
      <c r="C16" s="6">
        <f>AVERAGE(C2,C10:C12)</f>
        <v>77.59</v>
      </c>
      <c r="D16" s="6">
        <f>AVERAGE(C4,C6,C7,C13)</f>
        <v>56.870000000000005</v>
      </c>
      <c r="E16" s="6">
        <f>AVERAGE(C3,C5,C8,C9)</f>
        <v>81.415000000000006</v>
      </c>
    </row>
    <row r="17" spans="1:5" ht="14.25" x14ac:dyDescent="0.2">
      <c r="B17" t="s">
        <v>63</v>
      </c>
      <c r="C17" s="6">
        <f>_xlfn.STDEV.S(C2,C10:C12)</f>
        <v>20.879053299100189</v>
      </c>
      <c r="D17" s="6">
        <f>_xlfn.STDEV.S(C4,C6,C7,C13)</f>
        <v>12.657127109524733</v>
      </c>
      <c r="E17" s="6">
        <f>_xlfn.STDEV.S(C3,C5,C8:C9)</f>
        <v>5.694339294422134</v>
      </c>
    </row>
    <row r="18" spans="1:5" ht="14.25" x14ac:dyDescent="0.2">
      <c r="A18" t="s">
        <v>64</v>
      </c>
      <c r="B18" t="s">
        <v>62</v>
      </c>
      <c r="C18" s="6">
        <f>AVERAGE(D2,D10:D12)</f>
        <v>23.457500000000003</v>
      </c>
      <c r="D18" s="6">
        <f>AVERAGE(D4,D6,D7,D13)</f>
        <v>19.53</v>
      </c>
      <c r="E18" s="6">
        <f>AVERAGE(D3,D5,D8,D9)</f>
        <v>31.392500000000002</v>
      </c>
    </row>
    <row r="19" spans="1:5" ht="14.25" x14ac:dyDescent="0.2">
      <c r="B19" t="s">
        <v>63</v>
      </c>
      <c r="C19" s="6">
        <f>_xlfn.STDEV.S(D10:D12,D2)</f>
        <v>10.762098230983284</v>
      </c>
      <c r="D19" s="6">
        <f>_xlfn.STDEV.S(D4,D6,D7,D13)</f>
        <v>7.4776689772504179</v>
      </c>
      <c r="E19" s="6">
        <f>_xlfn.STDEV.S(D3,D5,D8,D9)</f>
        <v>3.4524037519772612</v>
      </c>
    </row>
    <row r="21" spans="1:5" ht="14.25" x14ac:dyDescent="0.2">
      <c r="B21" t="s">
        <v>65</v>
      </c>
      <c r="C21">
        <f>C16/C18</f>
        <v>3.3076841095598422</v>
      </c>
      <c r="D21">
        <f>D16/D18</f>
        <v>2.911930363543267</v>
      </c>
      <c r="E21">
        <f>E16/E18</f>
        <v>2.5934538504419846</v>
      </c>
    </row>
  </sheetData>
  <pageMargins left="0.78736111111111118" right="0.78736111111111118" top="1.1512500000000001" bottom="1.1512500000000001" header="0.78736111111111118" footer="0.7873611111111111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4.25" x14ac:dyDescent="0.2"/>
  <cols>
    <col min="1" max="9" width="10.625" customWidth="1"/>
  </cols>
  <sheetData>
    <row r="1" spans="1:9" ht="15" x14ac:dyDescent="0.25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H1" t="s">
        <v>71</v>
      </c>
    </row>
    <row r="2" spans="1:9" x14ac:dyDescent="0.2">
      <c r="A2" t="s">
        <v>47</v>
      </c>
      <c r="B2" t="s">
        <v>72</v>
      </c>
      <c r="C2">
        <v>94.79</v>
      </c>
      <c r="D2">
        <v>94.49</v>
      </c>
      <c r="E2">
        <v>94.33</v>
      </c>
      <c r="H2">
        <f t="shared" ref="H2:I7" si="0">C2-D2</f>
        <v>0.30000000000001137</v>
      </c>
      <c r="I2">
        <f t="shared" si="0"/>
        <v>0.15999999999999659</v>
      </c>
    </row>
    <row r="3" spans="1:9" x14ac:dyDescent="0.2">
      <c r="A3" t="s">
        <v>47</v>
      </c>
      <c r="B3" t="s">
        <v>73</v>
      </c>
      <c r="C3">
        <v>51.74</v>
      </c>
      <c r="D3">
        <v>51.45</v>
      </c>
      <c r="E3">
        <v>51.48</v>
      </c>
      <c r="H3">
        <f t="shared" si="0"/>
        <v>0.28999999999999915</v>
      </c>
      <c r="I3">
        <f t="shared" si="0"/>
        <v>-2.9999999999994031E-2</v>
      </c>
    </row>
    <row r="4" spans="1:9" x14ac:dyDescent="0.2">
      <c r="A4" t="s">
        <v>12</v>
      </c>
      <c r="B4" t="s">
        <v>72</v>
      </c>
      <c r="C4">
        <v>95.23</v>
      </c>
      <c r="D4">
        <v>94.72</v>
      </c>
      <c r="E4">
        <v>94.64</v>
      </c>
      <c r="H4">
        <f t="shared" si="0"/>
        <v>0.51000000000000512</v>
      </c>
      <c r="I4">
        <f t="shared" si="0"/>
        <v>7.9999999999998295E-2</v>
      </c>
    </row>
    <row r="5" spans="1:9" x14ac:dyDescent="0.2">
      <c r="A5" t="s">
        <v>12</v>
      </c>
      <c r="B5" t="s">
        <v>73</v>
      </c>
      <c r="C5">
        <v>51.25</v>
      </c>
      <c r="D5">
        <v>51.01</v>
      </c>
      <c r="E5">
        <v>51.02</v>
      </c>
      <c r="H5">
        <f t="shared" si="0"/>
        <v>0.24000000000000199</v>
      </c>
      <c r="I5">
        <f t="shared" si="0"/>
        <v>-1.0000000000005116E-2</v>
      </c>
    </row>
    <row r="6" spans="1:9" x14ac:dyDescent="0.2">
      <c r="A6" t="s">
        <v>24</v>
      </c>
      <c r="B6" t="s">
        <v>72</v>
      </c>
      <c r="C6">
        <v>88.03</v>
      </c>
      <c r="D6">
        <v>87.5</v>
      </c>
      <c r="E6">
        <v>87.63</v>
      </c>
      <c r="H6">
        <f t="shared" si="0"/>
        <v>0.53000000000000114</v>
      </c>
      <c r="I6">
        <f t="shared" si="0"/>
        <v>-0.12999999999999545</v>
      </c>
    </row>
    <row r="7" spans="1:9" x14ac:dyDescent="0.2">
      <c r="A7" t="s">
        <v>24</v>
      </c>
      <c r="B7" t="s">
        <v>73</v>
      </c>
      <c r="C7">
        <v>44.59</v>
      </c>
      <c r="D7">
        <v>44.47</v>
      </c>
      <c r="E7">
        <v>44.44</v>
      </c>
      <c r="H7">
        <f t="shared" si="0"/>
        <v>0.12000000000000455</v>
      </c>
      <c r="I7">
        <f t="shared" si="0"/>
        <v>3.0000000000001137E-2</v>
      </c>
    </row>
    <row r="8" spans="1:9" x14ac:dyDescent="0.2">
      <c r="H8">
        <f>AVERAGE(H2:H7)</f>
        <v>0.33166666666667055</v>
      </c>
    </row>
    <row r="9" spans="1:9" ht="15" x14ac:dyDescent="0.25">
      <c r="A9" s="7" t="s">
        <v>74</v>
      </c>
      <c r="H9">
        <f>AVERAGE(H2,H4,H6)</f>
        <v>0.44666666666667254</v>
      </c>
    </row>
    <row r="10" spans="1:9" ht="15" x14ac:dyDescent="0.25">
      <c r="A10" s="7" t="s">
        <v>75</v>
      </c>
      <c r="H10">
        <f>AVERAGE(H3,H5,H7)</f>
        <v>0.21666666666666856</v>
      </c>
    </row>
    <row r="11" spans="1:9" ht="15" x14ac:dyDescent="0.25">
      <c r="A11" s="7" t="s">
        <v>76</v>
      </c>
    </row>
    <row r="12" spans="1:9" ht="15" x14ac:dyDescent="0.25">
      <c r="A12" s="7" t="s">
        <v>77</v>
      </c>
    </row>
    <row r="13" spans="1:9" ht="15" x14ac:dyDescent="0.25">
      <c r="A13" s="7" t="s">
        <v>78</v>
      </c>
    </row>
    <row r="14" spans="1:9" ht="15" x14ac:dyDescent="0.25">
      <c r="A14" s="7"/>
    </row>
  </sheetData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4.25" x14ac:dyDescent="0.2"/>
  <cols>
    <col min="1" max="4" width="10.625" customWidth="1"/>
  </cols>
  <sheetData>
    <row r="1" spans="1:4" ht="15" x14ac:dyDescent="0.25">
      <c r="A1" s="7" t="s">
        <v>79</v>
      </c>
      <c r="B1" s="7" t="s">
        <v>80</v>
      </c>
      <c r="C1" s="7" t="s">
        <v>81</v>
      </c>
      <c r="D1" s="7" t="s">
        <v>82</v>
      </c>
    </row>
    <row r="2" spans="1:4" x14ac:dyDescent="0.2">
      <c r="A2" t="s">
        <v>83</v>
      </c>
      <c r="B2">
        <v>43.52</v>
      </c>
      <c r="C2">
        <v>88.52</v>
      </c>
      <c r="D2">
        <v>211.71</v>
      </c>
    </row>
    <row r="3" spans="1:4" x14ac:dyDescent="0.2">
      <c r="A3" t="s">
        <v>84</v>
      </c>
      <c r="B3">
        <v>44.11</v>
      </c>
      <c r="C3">
        <v>87.27</v>
      </c>
      <c r="D3">
        <v>211.49</v>
      </c>
    </row>
    <row r="4" spans="1:4" x14ac:dyDescent="0.2">
      <c r="A4" t="s">
        <v>85</v>
      </c>
      <c r="B4">
        <v>43.87</v>
      </c>
      <c r="C4">
        <v>87.91</v>
      </c>
      <c r="D4">
        <v>211.82</v>
      </c>
    </row>
    <row r="5" spans="1:4" x14ac:dyDescent="0.2">
      <c r="A5" t="s">
        <v>83</v>
      </c>
      <c r="B5">
        <v>43.93</v>
      </c>
      <c r="C5">
        <v>89.06</v>
      </c>
      <c r="D5">
        <v>211.76</v>
      </c>
    </row>
    <row r="6" spans="1:4" x14ac:dyDescent="0.2">
      <c r="A6" t="s">
        <v>84</v>
      </c>
      <c r="B6">
        <v>43.41</v>
      </c>
      <c r="C6">
        <v>89.03</v>
      </c>
      <c r="D6">
        <v>210.81</v>
      </c>
    </row>
    <row r="7" spans="1:4" x14ac:dyDescent="0.2">
      <c r="A7" t="s">
        <v>85</v>
      </c>
      <c r="B7">
        <v>44.77</v>
      </c>
      <c r="C7">
        <v>89.79</v>
      </c>
      <c r="D7">
        <v>210.57</v>
      </c>
    </row>
    <row r="8" spans="1:4" x14ac:dyDescent="0.2">
      <c r="A8" t="s">
        <v>83</v>
      </c>
      <c r="B8">
        <v>43.82</v>
      </c>
      <c r="C8">
        <v>89</v>
      </c>
      <c r="D8">
        <v>211.96</v>
      </c>
    </row>
    <row r="9" spans="1:4" x14ac:dyDescent="0.2">
      <c r="A9" t="s">
        <v>84</v>
      </c>
      <c r="B9">
        <v>43.81</v>
      </c>
      <c r="C9">
        <v>88.34</v>
      </c>
      <c r="D9">
        <v>212.52</v>
      </c>
    </row>
    <row r="10" spans="1:4" x14ac:dyDescent="0.2">
      <c r="A10" t="s">
        <v>85</v>
      </c>
      <c r="B10">
        <v>44.45</v>
      </c>
      <c r="C10">
        <v>88.26</v>
      </c>
      <c r="D10">
        <v>211.42</v>
      </c>
    </row>
    <row r="12" spans="1:4" ht="15" x14ac:dyDescent="0.25">
      <c r="A12" s="7"/>
    </row>
    <row r="13" spans="1:4" x14ac:dyDescent="0.2">
      <c r="A13" t="s">
        <v>86</v>
      </c>
      <c r="B13">
        <v>7.5490000000000004</v>
      </c>
      <c r="C13">
        <v>11.656000000000001</v>
      </c>
      <c r="D13">
        <v>20.236000000000001</v>
      </c>
    </row>
    <row r="14" spans="1:4" x14ac:dyDescent="0.2">
      <c r="A14" t="s">
        <v>87</v>
      </c>
      <c r="B14">
        <v>5.7270000000000003</v>
      </c>
      <c r="C14">
        <v>7.44</v>
      </c>
      <c r="D14">
        <v>10.266</v>
      </c>
    </row>
  </sheetData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2.75" x14ac:dyDescent="0.2"/>
  <cols>
    <col min="1" max="1024" width="10.625" customWidth="1"/>
  </cols>
  <sheetData>
    <row r="1" spans="1:1" ht="16.5" x14ac:dyDescent="0.2">
      <c r="A1" t="s">
        <v>88</v>
      </c>
    </row>
    <row r="2" spans="1:1" ht="14.25" x14ac:dyDescent="0.2">
      <c r="A2" t="s">
        <v>89</v>
      </c>
    </row>
    <row r="3" spans="1:1" ht="14.25" x14ac:dyDescent="0.2">
      <c r="A3" t="s">
        <v>90</v>
      </c>
    </row>
    <row r="4" spans="1:1" ht="16.5" x14ac:dyDescent="0.2">
      <c r="A4" t="s">
        <v>91</v>
      </c>
    </row>
    <row r="5" spans="1:1" ht="14.25" x14ac:dyDescent="0.2">
      <c r="A5" t="s">
        <v>92</v>
      </c>
    </row>
    <row r="6" spans="1:1" ht="16.5" x14ac:dyDescent="0.2">
      <c r="A6" t="s">
        <v>93</v>
      </c>
    </row>
  </sheetData>
  <pageMargins left="0.78736111111111118" right="0.78736111111111118" top="1.1512500000000001" bottom="1.1512500000000001" header="0.78736111111111118" footer="0.7873611111111111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25" x14ac:dyDescent="0.2"/>
  <cols>
    <col min="1" max="2" width="10.625" customWidth="1"/>
  </cols>
  <sheetData>
    <row r="1" spans="1:2" x14ac:dyDescent="0.2">
      <c r="A1" t="s">
        <v>34</v>
      </c>
      <c r="B1">
        <v>101.08</v>
      </c>
    </row>
    <row r="2" spans="1:2" x14ac:dyDescent="0.2">
      <c r="A2" t="s">
        <v>35</v>
      </c>
      <c r="B2">
        <v>151.94</v>
      </c>
    </row>
  </sheetData>
  <pageMargins left="0" right="0" top="0.39374999999999999" bottom="0.39374999999999999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leaf_measurements</vt:lpstr>
      <vt:lpstr>plant_measurements</vt:lpstr>
      <vt:lpstr>biomass</vt:lpstr>
      <vt:lpstr>biomass_drydown</vt:lpstr>
      <vt:lpstr>calibration_leaf_area</vt:lpstr>
      <vt:lpstr>notes</vt:lpstr>
      <vt:lpstr>pressure_bomb_leaf_area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David - ARS</dc:creator>
  <cp:lastModifiedBy>Barnard, Dave </cp:lastModifiedBy>
  <cp:revision>194</cp:revision>
  <dcterms:created xsi:type="dcterms:W3CDTF">2019-10-29T10:41:26Z</dcterms:created>
  <dcterms:modified xsi:type="dcterms:W3CDTF">2019-11-18T16:55:52Z</dcterms:modified>
</cp:coreProperties>
</file>