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sean\Desktop\학교\과제\3학년 1학기\Fundamentals of Finance\"/>
    </mc:Choice>
  </mc:AlternateContent>
  <xr:revisionPtr revIDLastSave="0" documentId="13_ncr:1_{356878A8-FF71-4552-8405-89E649A51D4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함수사용법" sheetId="17" r:id="rId1"/>
  </sheets>
  <definedNames>
    <definedName name="_xlnm._FilterDatabase" localSheetId="0" hidden="1">함수사용법!#REF!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7" l="1"/>
  <c r="G9" i="17"/>
  <c r="C34" i="17" l="1"/>
  <c r="C19" i="17"/>
  <c r="C9" i="17"/>
  <c r="C29" i="17"/>
  <c r="D35" i="17" l="1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34" i="17"/>
  <c r="C35" i="17"/>
  <c r="E35" i="17" s="1"/>
  <c r="C36" i="17"/>
  <c r="E36" i="17" s="1"/>
  <c r="C37" i="17"/>
  <c r="E37" i="17" s="1"/>
  <c r="C38" i="17"/>
  <c r="E38" i="17" s="1"/>
  <c r="C39" i="17"/>
  <c r="E39" i="17" s="1"/>
  <c r="C40" i="17"/>
  <c r="E40" i="17" s="1"/>
  <c r="C41" i="17"/>
  <c r="E41" i="17" s="1"/>
  <c r="C42" i="17"/>
  <c r="E42" i="17" s="1"/>
  <c r="C43" i="17"/>
  <c r="C44" i="17"/>
  <c r="E44" i="17" s="1"/>
  <c r="C45" i="17"/>
  <c r="E45" i="17" s="1"/>
  <c r="C46" i="17"/>
  <c r="E46" i="17" s="1"/>
  <c r="C47" i="17"/>
  <c r="E47" i="17" s="1"/>
  <c r="C48" i="17"/>
  <c r="E48" i="17" s="1"/>
  <c r="C49" i="17"/>
  <c r="E49" i="17" s="1"/>
  <c r="C50" i="17"/>
  <c r="E50" i="17" s="1"/>
  <c r="C51" i="17"/>
  <c r="E51" i="17" s="1"/>
  <c r="C52" i="17"/>
  <c r="E52" i="17" s="1"/>
  <c r="C53" i="17"/>
  <c r="E53" i="17" s="1"/>
  <c r="C54" i="17"/>
  <c r="E54" i="17" s="1"/>
  <c r="C55" i="17"/>
  <c r="E55" i="17" s="1"/>
  <c r="C56" i="17"/>
  <c r="E56" i="17" s="1"/>
  <c r="C57" i="17"/>
  <c r="E57" i="17" s="1"/>
  <c r="E43" i="17" l="1"/>
  <c r="E34" i="17"/>
</calcChain>
</file>

<file path=xl/sharedStrings.xml><?xml version="1.0" encoding="utf-8"?>
<sst xmlns="http://schemas.openxmlformats.org/spreadsheetml/2006/main" count="43" uniqueCount="27">
  <si>
    <t>연이율(rate)</t>
    <phoneticPr fontId="1" type="noConversion"/>
  </si>
  <si>
    <t>납입기간 수(nper)</t>
    <phoneticPr fontId="1" type="noConversion"/>
  </si>
  <si>
    <t>0 기간말, 1 기간초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</si>
  <si>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</si>
  <si>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http://xlworks.net/</t>
    <phoneticPr fontId="1" type="noConversion"/>
  </si>
  <si>
    <t>©http://xlworks.net</t>
    <phoneticPr fontId="1" type="noConversion"/>
  </si>
  <si>
    <t>년</t>
    <phoneticPr fontId="1" type="noConversion"/>
  </si>
  <si>
    <t>현재가치(pv) : 대출원금</t>
    <phoneticPr fontId="1" type="noConversion"/>
  </si>
  <si>
    <t>미래가치(fv) : 최종상환 후 현금잔고</t>
    <phoneticPr fontId="1" type="noConversion"/>
  </si>
  <si>
    <t>납입시점(type)</t>
    <phoneticPr fontId="1" type="noConversion"/>
  </si>
  <si>
    <t>대출상환액(원리금)</t>
    <phoneticPr fontId="1" type="noConversion"/>
  </si>
  <si>
    <t>원리금=원금+이자</t>
    <phoneticPr fontId="1" type="noConversion"/>
  </si>
  <si>
    <t>=PMT(C4/12,C5*12,C6,C7,C8)</t>
  </si>
  <si>
    <t>납입회차</t>
    <phoneticPr fontId="1" type="noConversion"/>
  </si>
  <si>
    <t>PPMT(원금계산)</t>
    <phoneticPr fontId="1" type="noConversion"/>
  </si>
  <si>
    <t>IPMT(이자계산)</t>
    <phoneticPr fontId="1" type="noConversion"/>
  </si>
  <si>
    <t>납입회차(per)</t>
    <phoneticPr fontId="1" type="noConversion"/>
  </si>
  <si>
    <t>대출상환액에서 원금만</t>
    <phoneticPr fontId="1" type="noConversion"/>
  </si>
  <si>
    <t>PMT함수로 대출의 상환액 구하기(원리금 균등상환기준)</t>
    <phoneticPr fontId="1" type="noConversion"/>
  </si>
  <si>
    <t>PPMT함수로 대출의 상환 원금 구하기(원리금 균등상환시 원금만 계산)</t>
    <phoneticPr fontId="1" type="noConversion"/>
  </si>
  <si>
    <t>IPMT함수로 대출의 상환 이자 구하기(원리금 균등상환시 이자만 계산)</t>
    <phoneticPr fontId="1" type="noConversion"/>
  </si>
  <si>
    <t xml:space="preserve">*납입회차별 원금과 이자가 다른 이유 : 원금을 갚아 나가면 대출잔액이 줄어들고 줄어든 잔액에 이율을 적용하기 때문에 이자금액이 조금씩 줄어들고 원리금 균등이므로 이자금액이 줄어들면 상환할 원금은 조금씩 늘어나게 된다. </t>
    <phoneticPr fontId="1" type="noConversion"/>
  </si>
  <si>
    <t>엑셀함수 PPMT,IPMT - 대출상환시 원금과 이자금액 구하기</t>
    <phoneticPr fontId="1" type="noConversion"/>
  </si>
  <si>
    <t>=PPMT(C13/12,C14,C15*12,C16,C17,C18)</t>
  </si>
  <si>
    <t>=IPMT(C23/12,C24,C25*12,C26,C27,C28)</t>
  </si>
  <si>
    <t>원금+이자=원리금</t>
    <phoneticPr fontId="1" type="noConversion"/>
  </si>
  <si>
    <t xml:space="preserve">대출 1억원(고정금리 3.5%)을 2년 동안 상환해야 할 때 스케줄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</si>
</sst>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8" formatCode="&quot;₩&quot;#,##0.00;[Red]\-&quot;₩&quot;#,##0.00"/>
    <numFmt numFmtId="41" formatCode="_-* #,##0_-;\-* #,##0_-;_-* &quot;-&quot;_-;_-@_-"/>
    <numFmt numFmtId="176" formatCode="&quot;₩&quot;#,##0_);[Red]\(&quot;₩&quot;#,##0\)"/>
    <numFmt numFmtId="177" formatCode="\$#,##0.00;[Red]\-\$#,##0.00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4">
    <xf numFmtId="0" fontId="0" fillId="0" borderId="0" xfId="0">
      <alignment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1" fontId="7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/>
    <xf numFmtId="0" fontId="9" fillId="0" borderId="0" xfId="2" applyFont="1" applyAlignment="1"/>
    <xf numFmtId="0" fontId="3" fillId="0" borderId="0" xfId="0" applyFont="1" applyAlignment="1"/>
    <xf numFmtId="14" fontId="7" fillId="0" borderId="0" xfId="0" applyNumberFormat="1" applyFon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Fill="1" applyBorder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176" fontId="0" fillId="0" borderId="1" xfId="1" applyNumberFormat="1" applyFont="1" applyBorder="1">
      <alignment vertical="center"/>
    </xf>
    <xf numFmtId="0" fontId="10" fillId="0" borderId="0" xfId="0" applyFont="1" applyFill="1">
      <alignment vertical="center"/>
    </xf>
    <xf numFmtId="41" fontId="10" fillId="0" borderId="0" xfId="1" applyFont="1" applyFill="1">
      <alignment vertical="center"/>
    </xf>
    <xf numFmtId="0" fontId="3" fillId="2" borderId="2" xfId="0" applyFont="1" applyFill="1" applyBorder="1" applyAlignment="1">
      <alignment horizontal="right" vertical="center"/>
    </xf>
    <xf numFmtId="6" fontId="3" fillId="3" borderId="2" xfId="0" applyNumberFormat="1" applyFont="1" applyFill="1" applyBorder="1">
      <alignment vertical="center"/>
    </xf>
    <xf numFmtId="0" fontId="0" fillId="0" borderId="0" xfId="0" quotePrefix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Border="1">
      <alignment vertical="center"/>
    </xf>
    <xf numFmtId="8" fontId="10" fillId="0" borderId="0" xfId="0" applyNumberFormat="1" applyFont="1" applyFill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Border="1">
      <alignment vertical="center"/>
    </xf>
    <xf numFmtId="6" fontId="10" fillId="0" borderId="0" xfId="1" applyNumberFormat="1" applyFont="1" applyFill="1">
      <alignment vertical="center"/>
    </xf>
    <xf numFmtId="6" fontId="0" fillId="0" borderId="0" xfId="0" applyNumberFormat="1">
      <alignment vertical="center"/>
    </xf>
    <xf numFmtId="6" fontId="7" fillId="0" borderId="0" xfId="1" applyNumberFormat="1" applyFont="1">
      <alignment vertical="center"/>
    </xf>
    <xf numFmtId="6" fontId="0" fillId="0" borderId="1" xfId="0" applyNumberFormat="1" applyBorder="1">
      <alignment vertical="center"/>
    </xf>
    <xf numFmtId="6" fontId="7" fillId="0" borderId="1" xfId="1" applyNumberFormat="1" applyFont="1" applyBorder="1">
      <alignment vertical="center"/>
    </xf>
    <xf numFmtId="6" fontId="0" fillId="0" borderId="2" xfId="0" applyNumberFormat="1" applyBorder="1">
      <alignment vertical="center"/>
    </xf>
    <xf numFmtId="6" fontId="7" fillId="0" borderId="2" xfId="1" applyNumberFormat="1" applyFont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14" fontId="0" fillId="0" borderId="0" xfId="0" applyNumberFormat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7" fillId="0" borderId="0" xfId="1" applyNumberFormat="1" applyFont="1">
      <alignment vertical="center"/>
    </xf>
    <xf numFmtId="10" fontId="7" fillId="0" borderId="0" xfId="0" applyNumberFormat="1" applyFont="1">
      <alignment vertical="center"/>
    </xf>
    <xf numFmtId="177" fontId="3" fillId="3" borderId="2" xfId="0" applyNumberFormat="1" applyFont="1" applyFill="1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colors>
    <mruColors>
      <color rgb="FF0099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lwork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zoomScale="85" zoomScaleNormal="85" workbookViewId="0">
      <selection activeCell="J9" sqref="J9"/>
    </sheetView>
  </sheetViews>
  <sheetFormatPr defaultRowHeight="17.399999999999999"/>
  <cols>
    <col min="1" max="1" width="3.09765625" customWidth="1"/>
    <col min="2" max="2" width="33.09765625" style="2" customWidth="1"/>
    <col min="3" max="3" width="16.19921875" bestFit="1" customWidth="1"/>
    <col min="4" max="4" width="20" customWidth="1"/>
    <col min="5" max="5" width="20.09765625" bestFit="1" customWidth="1"/>
    <col min="6" max="6" width="27.69921875" style="1" bestFit="1" customWidth="1"/>
    <col min="7" max="7" width="27" style="1" bestFit="1" customWidth="1"/>
    <col min="10" max="10" width="31.19921875" customWidth="1"/>
  </cols>
  <sheetData>
    <row r="1" spans="1:10" ht="25.2">
      <c r="A1" s="3" t="s">
        <v>22</v>
      </c>
    </row>
    <row r="2" spans="1:10" s="5" customFormat="1">
      <c r="A2" s="4"/>
      <c r="B2" s="11"/>
      <c r="F2" s="6"/>
      <c r="G2" s="6"/>
    </row>
    <row r="3" spans="1:10" s="5" customFormat="1" ht="19.2">
      <c r="A3" s="4"/>
      <c r="B3" s="7" t="s">
        <v>18</v>
      </c>
      <c r="F3" s="6"/>
      <c r="G3" s="41"/>
      <c r="J3" s="42"/>
    </row>
    <row r="4" spans="1:10" s="5" customFormat="1">
      <c r="A4" s="4"/>
      <c r="B4" s="14" t="s">
        <v>0</v>
      </c>
      <c r="C4" s="13">
        <v>3.5000000000000003E-2</v>
      </c>
      <c r="D4"/>
      <c r="E4"/>
      <c r="F4" s="41">
        <v>0.06</v>
      </c>
      <c r="G4" s="41">
        <v>0.09</v>
      </c>
      <c r="J4" s="13">
        <v>6.6100000000000006E-2</v>
      </c>
    </row>
    <row r="5" spans="1:10" s="5" customFormat="1">
      <c r="A5" s="4"/>
      <c r="B5" s="14" t="s">
        <v>1</v>
      </c>
      <c r="C5" s="12">
        <v>2</v>
      </c>
      <c r="D5" t="s">
        <v>6</v>
      </c>
      <c r="E5"/>
      <c r="F5" s="6">
        <v>18</v>
      </c>
      <c r="G5" s="6">
        <v>17</v>
      </c>
      <c r="J5" s="12">
        <v>5</v>
      </c>
    </row>
    <row r="6" spans="1:10" s="5" customFormat="1">
      <c r="A6" s="4"/>
      <c r="B6" s="14" t="s">
        <v>7</v>
      </c>
      <c r="C6" s="17">
        <v>100000000</v>
      </c>
      <c r="D6"/>
      <c r="E6"/>
      <c r="F6" s="30">
        <v>12000</v>
      </c>
      <c r="G6" s="30">
        <v>9422</v>
      </c>
      <c r="J6" s="17">
        <v>11000</v>
      </c>
    </row>
    <row r="7" spans="1:10" s="5" customFormat="1">
      <c r="A7" s="4"/>
      <c r="B7" s="14" t="s">
        <v>8</v>
      </c>
      <c r="C7" s="17">
        <v>0</v>
      </c>
      <c r="D7"/>
      <c r="E7"/>
      <c r="F7" s="30">
        <v>0</v>
      </c>
      <c r="G7" s="30">
        <v>0</v>
      </c>
      <c r="J7" s="17">
        <v>0</v>
      </c>
    </row>
    <row r="8" spans="1:10" s="5" customFormat="1" ht="18" thickBot="1">
      <c r="A8" s="4"/>
      <c r="B8" s="23" t="s">
        <v>9</v>
      </c>
      <c r="C8" s="24">
        <v>0</v>
      </c>
      <c r="D8" t="s">
        <v>2</v>
      </c>
      <c r="E8"/>
      <c r="F8" s="6">
        <v>0</v>
      </c>
      <c r="G8" s="6">
        <v>0</v>
      </c>
      <c r="J8" s="24">
        <v>0</v>
      </c>
    </row>
    <row r="9" spans="1:10" s="5" customFormat="1">
      <c r="A9" s="4"/>
      <c r="B9" s="20" t="s">
        <v>10</v>
      </c>
      <c r="C9" s="21">
        <f>PMT(C4/12,C5*12,C6,C7,C8)</f>
        <v>-4320272.2135743508</v>
      </c>
      <c r="D9" s="22" t="s">
        <v>12</v>
      </c>
      <c r="E9" s="22"/>
      <c r="F9" s="25"/>
      <c r="G9" s="21">
        <f>PMT(G4,G5,G6,G7,G8)</f>
        <v>-1102.8097529894078</v>
      </c>
      <c r="J9" s="43">
        <f>PMT(J4/12,J5*12,J6,J7,J8)</f>
        <v>-215.79484575860124</v>
      </c>
    </row>
    <row r="10" spans="1:10" s="5" customFormat="1">
      <c r="A10" s="4"/>
      <c r="B10" s="26" t="s">
        <v>11</v>
      </c>
      <c r="C10" s="27"/>
      <c r="D10"/>
    </row>
    <row r="11" spans="1:10" s="5" customFormat="1">
      <c r="A11" s="4"/>
      <c r="B11"/>
      <c r="C11"/>
      <c r="D11"/>
    </row>
    <row r="12" spans="1:10" s="5" customFormat="1" ht="19.2">
      <c r="A12" s="4"/>
      <c r="B12" s="7" t="s">
        <v>19</v>
      </c>
      <c r="F12" s="6"/>
      <c r="G12" s="6"/>
    </row>
    <row r="13" spans="1:10" s="5" customFormat="1">
      <c r="A13" s="4"/>
      <c r="B13" s="14" t="s">
        <v>0</v>
      </c>
      <c r="C13" s="13">
        <v>3.5000000000000003E-2</v>
      </c>
      <c r="D13"/>
      <c r="E13"/>
      <c r="F13"/>
      <c r="G13" s="6"/>
    </row>
    <row r="14" spans="1:10" s="5" customFormat="1">
      <c r="A14" s="4"/>
      <c r="B14" s="14" t="s">
        <v>16</v>
      </c>
      <c r="C14" s="12">
        <v>1</v>
      </c>
      <c r="D14"/>
      <c r="E14"/>
      <c r="F14"/>
      <c r="G14" s="6"/>
    </row>
    <row r="15" spans="1:10" s="5" customFormat="1">
      <c r="A15" s="4"/>
      <c r="B15" s="14" t="s">
        <v>1</v>
      </c>
      <c r="C15" s="12">
        <v>2</v>
      </c>
      <c r="D15" t="s">
        <v>6</v>
      </c>
      <c r="E15"/>
      <c r="F15"/>
      <c r="G15" s="6"/>
    </row>
    <row r="16" spans="1:10" s="5" customFormat="1">
      <c r="A16" s="4"/>
      <c r="B16" s="14" t="s">
        <v>7</v>
      </c>
      <c r="C16" s="17">
        <v>100000000</v>
      </c>
      <c r="D16"/>
      <c r="E16"/>
      <c r="F16"/>
      <c r="G16" s="6"/>
    </row>
    <row r="17" spans="1:7" s="5" customFormat="1">
      <c r="A17" s="4"/>
      <c r="B17" s="14" t="s">
        <v>8</v>
      </c>
      <c r="C17" s="17">
        <v>0</v>
      </c>
      <c r="D17"/>
      <c r="E17"/>
      <c r="F17"/>
      <c r="G17" s="6"/>
    </row>
    <row r="18" spans="1:7" s="5" customFormat="1" ht="18" thickBot="1">
      <c r="A18" s="4"/>
      <c r="B18" s="23" t="s">
        <v>9</v>
      </c>
      <c r="C18" s="24">
        <v>0</v>
      </c>
      <c r="D18" t="s">
        <v>2</v>
      </c>
      <c r="E18"/>
      <c r="F18" s="18"/>
      <c r="G18" s="19"/>
    </row>
    <row r="19" spans="1:7" s="5" customFormat="1">
      <c r="A19" s="4"/>
      <c r="B19" s="20" t="s">
        <v>17</v>
      </c>
      <c r="C19" s="21">
        <f>PPMT(C13/12,C14,C15*12,C16,C17,C18)</f>
        <v>-4028605.5469076843</v>
      </c>
      <c r="D19" s="22" t="s">
        <v>23</v>
      </c>
      <c r="E19" s="22"/>
      <c r="F19" s="25"/>
      <c r="G19" s="28"/>
    </row>
    <row r="20" spans="1:7" s="5" customFormat="1">
      <c r="A20" s="4"/>
      <c r="B20" s="26"/>
      <c r="C20" s="27"/>
      <c r="D20"/>
    </row>
    <row r="21" spans="1:7" s="5" customFormat="1">
      <c r="A21" s="4"/>
      <c r="B21" s="26"/>
      <c r="C21" s="27"/>
      <c r="D21"/>
    </row>
    <row r="22" spans="1:7" s="5" customFormat="1" ht="19.2">
      <c r="A22" s="4"/>
      <c r="B22" s="7" t="s">
        <v>20</v>
      </c>
      <c r="F22" s="6"/>
      <c r="G22" s="6"/>
    </row>
    <row r="23" spans="1:7" s="5" customFormat="1">
      <c r="A23" s="4"/>
      <c r="B23" s="14" t="s">
        <v>0</v>
      </c>
      <c r="C23" s="13">
        <v>3.5000000000000003E-2</v>
      </c>
      <c r="D23"/>
      <c r="E23"/>
      <c r="F23"/>
      <c r="G23" s="6"/>
    </row>
    <row r="24" spans="1:7" s="5" customFormat="1">
      <c r="A24" s="4"/>
      <c r="B24" s="14" t="s">
        <v>16</v>
      </c>
      <c r="C24" s="12">
        <v>1</v>
      </c>
      <c r="D24"/>
      <c r="E24"/>
      <c r="F24"/>
      <c r="G24" s="6"/>
    </row>
    <row r="25" spans="1:7" s="5" customFormat="1">
      <c r="A25" s="4"/>
      <c r="B25" s="14" t="s">
        <v>1</v>
      </c>
      <c r="C25" s="12">
        <v>2</v>
      </c>
      <c r="D25" t="s">
        <v>6</v>
      </c>
      <c r="E25"/>
      <c r="F25"/>
      <c r="G25" s="6"/>
    </row>
    <row r="26" spans="1:7" s="5" customFormat="1">
      <c r="A26" s="4"/>
      <c r="B26" s="14" t="s">
        <v>7</v>
      </c>
      <c r="C26" s="17">
        <v>100000000</v>
      </c>
      <c r="D26"/>
      <c r="E26"/>
      <c r="F26"/>
      <c r="G26" s="6"/>
    </row>
    <row r="27" spans="1:7" s="5" customFormat="1">
      <c r="A27" s="4"/>
      <c r="B27" s="14" t="s">
        <v>8</v>
      </c>
      <c r="C27" s="17">
        <v>0</v>
      </c>
      <c r="D27"/>
      <c r="E27"/>
      <c r="F27"/>
      <c r="G27" s="6"/>
    </row>
    <row r="28" spans="1:7" s="5" customFormat="1" ht="18" thickBot="1">
      <c r="A28" s="4"/>
      <c r="B28" s="23" t="s">
        <v>9</v>
      </c>
      <c r="C28" s="24">
        <v>0</v>
      </c>
      <c r="D28" t="s">
        <v>2</v>
      </c>
      <c r="E28"/>
      <c r="F28" s="18"/>
      <c r="G28" s="19"/>
    </row>
    <row r="29" spans="1:7" s="5" customFormat="1">
      <c r="A29" s="4"/>
      <c r="B29" s="20" t="s">
        <v>17</v>
      </c>
      <c r="C29" s="21">
        <f>IPMT(C23/12,C24,C25*12,C26,C27,C28)</f>
        <v>-291666.66666666669</v>
      </c>
      <c r="D29" s="22" t="s">
        <v>24</v>
      </c>
      <c r="E29" s="22"/>
      <c r="F29" s="25"/>
      <c r="G29" s="28"/>
    </row>
    <row r="30" spans="1:7" s="5" customFormat="1">
      <c r="A30" s="4"/>
      <c r="B30" s="26"/>
      <c r="C30" s="27"/>
      <c r="D30"/>
    </row>
    <row r="31" spans="1:7" s="5" customFormat="1">
      <c r="A31" s="4"/>
      <c r="B31"/>
      <c r="C31"/>
      <c r="D31"/>
    </row>
    <row r="32" spans="1:7" s="5" customFormat="1" ht="19.2">
      <c r="A32" s="4"/>
      <c r="B32" s="7" t="s">
        <v>26</v>
      </c>
    </row>
    <row r="33" spans="1:5" s="5" customFormat="1" ht="18" thickBot="1">
      <c r="A33" s="4"/>
      <c r="B33" s="35" t="s">
        <v>13</v>
      </c>
      <c r="C33" s="35" t="s">
        <v>14</v>
      </c>
      <c r="D33" s="35" t="s">
        <v>15</v>
      </c>
      <c r="E33" s="36" t="s">
        <v>25</v>
      </c>
    </row>
    <row r="34" spans="1:5" s="5" customFormat="1">
      <c r="A34" s="4"/>
      <c r="B34" s="38">
        <v>1</v>
      </c>
      <c r="C34" s="33">
        <f t="shared" ref="C34:C57" si="0">PPMT($C$4/12,B34,$C$5*12,$C$6,$C$7,$C$8)</f>
        <v>-4028605.5469076843</v>
      </c>
      <c r="D34" s="34">
        <f t="shared" ref="D34:D57" si="1">IPMT($C$4/12,B34,$C$5*12,$C$6,$C$7,$C$8)</f>
        <v>-291666.66666666669</v>
      </c>
      <c r="E34" s="34">
        <f t="shared" ref="E34:E57" si="2">C34+D34</f>
        <v>-4320272.2135743508</v>
      </c>
    </row>
    <row r="35" spans="1:5" s="5" customFormat="1">
      <c r="A35" s="4"/>
      <c r="B35" s="39">
        <v>2</v>
      </c>
      <c r="C35" s="31">
        <f t="shared" si="0"/>
        <v>-4040355.6464194981</v>
      </c>
      <c r="D35" s="32">
        <f t="shared" si="1"/>
        <v>-279916.56715485262</v>
      </c>
      <c r="E35" s="32">
        <f t="shared" si="2"/>
        <v>-4320272.2135743508</v>
      </c>
    </row>
    <row r="36" spans="1:5" s="5" customFormat="1">
      <c r="A36" s="4"/>
      <c r="B36" s="40">
        <v>3</v>
      </c>
      <c r="C36" s="31">
        <f t="shared" si="0"/>
        <v>-4052140.0170548884</v>
      </c>
      <c r="D36" s="32">
        <f t="shared" si="1"/>
        <v>-268132.19651946245</v>
      </c>
      <c r="E36" s="32">
        <f t="shared" si="2"/>
        <v>-4320272.2135743508</v>
      </c>
    </row>
    <row r="37" spans="1:5" s="5" customFormat="1">
      <c r="A37" s="4"/>
      <c r="B37" s="39">
        <v>4</v>
      </c>
      <c r="C37" s="31">
        <f t="shared" si="0"/>
        <v>-4063958.758771298</v>
      </c>
      <c r="D37" s="32">
        <f t="shared" si="1"/>
        <v>-256313.4548030523</v>
      </c>
      <c r="E37" s="32">
        <f t="shared" si="2"/>
        <v>-4320272.2135743499</v>
      </c>
    </row>
    <row r="38" spans="1:5" s="5" customFormat="1">
      <c r="A38" s="4"/>
      <c r="B38" s="40">
        <v>5</v>
      </c>
      <c r="C38" s="31">
        <f t="shared" si="0"/>
        <v>-4075811.9718177146</v>
      </c>
      <c r="D38" s="32">
        <f t="shared" si="1"/>
        <v>-244460.24175663601</v>
      </c>
      <c r="E38" s="32">
        <f t="shared" si="2"/>
        <v>-4320272.2135743508</v>
      </c>
    </row>
    <row r="39" spans="1:5" s="16" customFormat="1">
      <c r="A39" s="15"/>
      <c r="B39" s="39">
        <v>6</v>
      </c>
      <c r="C39" s="31">
        <f t="shared" si="0"/>
        <v>-4087699.7567355167</v>
      </c>
      <c r="D39" s="32">
        <f t="shared" si="1"/>
        <v>-232572.45683883436</v>
      </c>
      <c r="E39" s="32">
        <f t="shared" si="2"/>
        <v>-4320272.2135743508</v>
      </c>
    </row>
    <row r="40" spans="1:5" s="16" customFormat="1">
      <c r="A40" s="15"/>
      <c r="B40" s="40">
        <v>7</v>
      </c>
      <c r="C40" s="31">
        <f t="shared" si="0"/>
        <v>-4099622.2143593286</v>
      </c>
      <c r="D40" s="32">
        <f t="shared" si="1"/>
        <v>-220649.99921502243</v>
      </c>
      <c r="E40" s="32">
        <f t="shared" si="2"/>
        <v>-4320272.2135743508</v>
      </c>
    </row>
    <row r="41" spans="1:5" s="16" customFormat="1">
      <c r="A41" s="15"/>
      <c r="B41" s="39">
        <v>8</v>
      </c>
      <c r="C41" s="31">
        <f t="shared" si="0"/>
        <v>-4111579.4458178766</v>
      </c>
      <c r="D41" s="32">
        <f t="shared" si="1"/>
        <v>-208692.76775647435</v>
      </c>
      <c r="E41" s="32">
        <f t="shared" si="2"/>
        <v>-4320272.2135743508</v>
      </c>
    </row>
    <row r="42" spans="1:5">
      <c r="B42" s="40">
        <v>9</v>
      </c>
      <c r="C42" s="31">
        <f t="shared" si="0"/>
        <v>-4123571.5525348447</v>
      </c>
      <c r="D42" s="32">
        <f t="shared" si="1"/>
        <v>-196700.66103950556</v>
      </c>
      <c r="E42" s="32">
        <f t="shared" si="2"/>
        <v>-4320272.2135743499</v>
      </c>
    </row>
    <row r="43" spans="1:5">
      <c r="B43" s="39">
        <v>10</v>
      </c>
      <c r="C43" s="31">
        <f t="shared" si="0"/>
        <v>-4135598.6362297386</v>
      </c>
      <c r="D43" s="32">
        <f t="shared" si="1"/>
        <v>-184673.57734461228</v>
      </c>
      <c r="E43" s="32">
        <f t="shared" si="2"/>
        <v>-4320272.2135743508</v>
      </c>
    </row>
    <row r="44" spans="1:5">
      <c r="B44" s="40">
        <v>11</v>
      </c>
      <c r="C44" s="31">
        <f t="shared" si="0"/>
        <v>-4147660.7989187422</v>
      </c>
      <c r="D44" s="32">
        <f t="shared" si="1"/>
        <v>-172611.41465560888</v>
      </c>
      <c r="E44" s="32">
        <f t="shared" si="2"/>
        <v>-4320272.2135743508</v>
      </c>
    </row>
    <row r="45" spans="1:5">
      <c r="B45" s="39">
        <v>12</v>
      </c>
      <c r="C45" s="31">
        <f t="shared" si="0"/>
        <v>-4159758.1429155879</v>
      </c>
      <c r="D45" s="32">
        <f t="shared" si="1"/>
        <v>-160514.07065876253</v>
      </c>
      <c r="E45" s="32">
        <f t="shared" si="2"/>
        <v>-4320272.2135743508</v>
      </c>
    </row>
    <row r="46" spans="1:5" s="5" customFormat="1">
      <c r="B46" s="40">
        <v>13</v>
      </c>
      <c r="C46" s="31">
        <f t="shared" si="0"/>
        <v>-4171890.7708324254</v>
      </c>
      <c r="D46" s="32">
        <f t="shared" si="1"/>
        <v>-148381.44274192539</v>
      </c>
      <c r="E46" s="32">
        <f t="shared" si="2"/>
        <v>-4320272.2135743508</v>
      </c>
    </row>
    <row r="47" spans="1:5">
      <c r="B47" s="39">
        <v>14</v>
      </c>
      <c r="C47" s="31">
        <f t="shared" si="0"/>
        <v>-4184058.7855806863</v>
      </c>
      <c r="D47" s="32">
        <f t="shared" si="1"/>
        <v>-136213.42799366417</v>
      </c>
      <c r="E47" s="32">
        <f t="shared" si="2"/>
        <v>-4320272.2135743508</v>
      </c>
    </row>
    <row r="48" spans="1:5">
      <c r="B48" s="40">
        <v>15</v>
      </c>
      <c r="C48" s="31">
        <f t="shared" si="0"/>
        <v>-4196262.2903719638</v>
      </c>
      <c r="D48" s="32">
        <f t="shared" si="1"/>
        <v>-124009.92320238716</v>
      </c>
      <c r="E48" s="32">
        <f t="shared" si="2"/>
        <v>-4320272.2135743508</v>
      </c>
    </row>
    <row r="49" spans="1:7">
      <c r="B49" s="39">
        <v>16</v>
      </c>
      <c r="C49" s="31">
        <f t="shared" si="0"/>
        <v>-4208501.3887188816</v>
      </c>
      <c r="D49" s="32">
        <f t="shared" si="1"/>
        <v>-111770.82485546893</v>
      </c>
      <c r="E49" s="32">
        <f t="shared" si="2"/>
        <v>-4320272.2135743508</v>
      </c>
    </row>
    <row r="50" spans="1:7">
      <c r="B50" s="40">
        <v>17</v>
      </c>
      <c r="C50" s="31">
        <f t="shared" si="0"/>
        <v>-4220776.1844359785</v>
      </c>
      <c r="D50" s="32">
        <f t="shared" si="1"/>
        <v>-99496.029138372178</v>
      </c>
      <c r="E50" s="32">
        <f t="shared" si="2"/>
        <v>-4320272.2135743508</v>
      </c>
    </row>
    <row r="51" spans="1:7">
      <c r="B51" s="39">
        <v>18</v>
      </c>
      <c r="C51" s="31">
        <f t="shared" si="0"/>
        <v>-4233086.7816405836</v>
      </c>
      <c r="D51" s="32">
        <f t="shared" si="1"/>
        <v>-87185.43193376725</v>
      </c>
      <c r="E51" s="32">
        <f t="shared" si="2"/>
        <v>-4320272.2135743508</v>
      </c>
    </row>
    <row r="52" spans="1:7">
      <c r="B52" s="40">
        <v>19</v>
      </c>
      <c r="C52" s="31">
        <f t="shared" si="0"/>
        <v>-4245433.2847537016</v>
      </c>
      <c r="D52" s="32">
        <f t="shared" si="1"/>
        <v>-74838.928820648885</v>
      </c>
      <c r="E52" s="32">
        <f t="shared" si="2"/>
        <v>-4320272.2135743508</v>
      </c>
    </row>
    <row r="53" spans="1:7">
      <c r="B53" s="39">
        <v>20</v>
      </c>
      <c r="C53" s="31">
        <f t="shared" si="0"/>
        <v>-4257815.7985009002</v>
      </c>
      <c r="D53" s="32">
        <f t="shared" si="1"/>
        <v>-62456.415073450567</v>
      </c>
      <c r="E53" s="32">
        <f t="shared" si="2"/>
        <v>-4320272.2135743508</v>
      </c>
    </row>
    <row r="54" spans="1:7">
      <c r="B54" s="40">
        <v>21</v>
      </c>
      <c r="C54" s="31">
        <f t="shared" si="0"/>
        <v>-4270234.4279131945</v>
      </c>
      <c r="D54" s="32">
        <f t="shared" si="1"/>
        <v>-50037.785661156282</v>
      </c>
      <c r="E54" s="32">
        <f t="shared" si="2"/>
        <v>-4320272.2135743508</v>
      </c>
    </row>
    <row r="55" spans="1:7">
      <c r="B55" s="39">
        <v>22</v>
      </c>
      <c r="C55" s="31">
        <f t="shared" si="0"/>
        <v>-4282689.278327941</v>
      </c>
      <c r="D55" s="32">
        <f t="shared" si="1"/>
        <v>-37582.93524640947</v>
      </c>
      <c r="E55" s="32">
        <f t="shared" si="2"/>
        <v>-4320272.2135743508</v>
      </c>
      <c r="F55" s="29"/>
      <c r="G55" s="30"/>
    </row>
    <row r="56" spans="1:7">
      <c r="B56" s="40">
        <v>23</v>
      </c>
      <c r="C56" s="31">
        <f t="shared" si="0"/>
        <v>-4295180.4553897306</v>
      </c>
      <c r="D56" s="32">
        <f t="shared" si="1"/>
        <v>-25091.758184619637</v>
      </c>
      <c r="E56" s="32">
        <f t="shared" si="2"/>
        <v>-4320272.2135743499</v>
      </c>
      <c r="F56" s="29"/>
      <c r="G56" s="30"/>
    </row>
    <row r="57" spans="1:7">
      <c r="B57" s="39">
        <v>24</v>
      </c>
      <c r="C57" s="31">
        <f t="shared" si="0"/>
        <v>-4307708.0650512846</v>
      </c>
      <c r="D57" s="32">
        <f t="shared" si="1"/>
        <v>-12564.148523066247</v>
      </c>
      <c r="E57" s="32">
        <f t="shared" si="2"/>
        <v>-4320272.2135743508</v>
      </c>
      <c r="F57" s="29"/>
      <c r="G57" s="30"/>
    </row>
    <row r="58" spans="1:7" ht="104.4">
      <c r="B58" s="37" t="s">
        <v>21</v>
      </c>
    </row>
    <row r="61" spans="1:7">
      <c r="A61" s="8" t="s">
        <v>3</v>
      </c>
    </row>
    <row r="62" spans="1:7">
      <c r="A62" s="9" t="s">
        <v>4</v>
      </c>
    </row>
    <row r="63" spans="1:7">
      <c r="A63" s="10" t="s">
        <v>5</v>
      </c>
    </row>
  </sheetData>
  <phoneticPr fontId="1" type="noConversion"/>
  <hyperlinks>
    <hyperlink ref="A6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sean</cp:lastModifiedBy>
  <cp:lastPrinted>2017-09-13T15:33:22Z</cp:lastPrinted>
  <dcterms:created xsi:type="dcterms:W3CDTF">2017-06-19T15:44:16Z</dcterms:created>
  <dcterms:modified xsi:type="dcterms:W3CDTF">2020-04-07T14:53:10Z</dcterms:modified>
</cp:coreProperties>
</file>