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H$\Downloads\"/>
    </mc:Choice>
  </mc:AlternateContent>
  <bookViews>
    <workbookView xWindow="0" yWindow="0" windowWidth="12960" windowHeight="9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41" i="1"/>
  <c r="B45" i="1"/>
  <c r="B48" i="1"/>
  <c r="B38" i="1"/>
  <c r="B42" i="1"/>
  <c r="B39" i="1"/>
  <c r="B43" i="1"/>
  <c r="B47" i="1"/>
  <c r="B40" i="1"/>
  <c r="B9" i="1"/>
  <c r="F9" i="1"/>
  <c r="L9" i="1"/>
  <c r="P9" i="1"/>
  <c r="B10" i="1"/>
  <c r="F10" i="1"/>
  <c r="L10" i="1"/>
  <c r="P10" i="1"/>
  <c r="B11" i="1"/>
  <c r="F11" i="1"/>
  <c r="L11" i="1"/>
  <c r="P11" i="1"/>
  <c r="B12" i="1"/>
  <c r="F12" i="1"/>
  <c r="L12" i="1"/>
  <c r="P12" i="1"/>
  <c r="B13" i="1"/>
  <c r="F13" i="1"/>
  <c r="L13" i="1"/>
  <c r="P13" i="1"/>
  <c r="B18" i="1"/>
  <c r="F18" i="1"/>
  <c r="L18" i="1"/>
  <c r="P18" i="1"/>
  <c r="B19" i="1"/>
  <c r="F19" i="1"/>
  <c r="L19" i="1"/>
  <c r="P19" i="1"/>
  <c r="B20" i="1"/>
  <c r="F20" i="1"/>
  <c r="L20" i="1"/>
  <c r="P20" i="1"/>
  <c r="B21" i="1"/>
  <c r="F21" i="1"/>
  <c r="L21" i="1"/>
  <c r="P21" i="1"/>
  <c r="B22" i="1"/>
  <c r="F22" i="1"/>
  <c r="L22" i="1"/>
  <c r="P22" i="1"/>
  <c r="B27" i="1"/>
  <c r="F27" i="1"/>
  <c r="L27" i="1"/>
  <c r="P27" i="1"/>
  <c r="B28" i="1"/>
  <c r="F28" i="1"/>
  <c r="L28" i="1"/>
  <c r="P28" i="1"/>
  <c r="B29" i="1"/>
  <c r="F29" i="1"/>
  <c r="L29" i="1"/>
  <c r="P29" i="1"/>
  <c r="B30" i="1"/>
  <c r="F30" i="1"/>
  <c r="L30" i="1"/>
  <c r="P30" i="1"/>
  <c r="B31" i="1"/>
  <c r="F31" i="1"/>
  <c r="L31" i="1"/>
  <c r="P31" i="1"/>
  <c r="C31" i="1"/>
  <c r="M31" i="1"/>
  <c r="Q31" i="1"/>
  <c r="H28" i="1"/>
  <c r="R29" i="1"/>
  <c r="N30" i="1"/>
  <c r="D31" i="1"/>
  <c r="R31" i="1"/>
  <c r="O9" i="1"/>
  <c r="S11" i="1"/>
  <c r="E13" i="1"/>
  <c r="S13" i="1"/>
  <c r="S18" i="1"/>
  <c r="S19" i="1"/>
  <c r="O20" i="1"/>
  <c r="I21" i="1"/>
  <c r="S21" i="1"/>
  <c r="S22" i="1"/>
  <c r="S27" i="1"/>
  <c r="O28" i="1"/>
  <c r="O29" i="1"/>
  <c r="E30" i="1"/>
  <c r="O30" i="1"/>
  <c r="I31" i="1"/>
  <c r="C9" i="1"/>
  <c r="G9" i="1"/>
  <c r="M9" i="1"/>
  <c r="Q9" i="1"/>
  <c r="C10" i="1"/>
  <c r="G10" i="1"/>
  <c r="M10" i="1"/>
  <c r="Q10" i="1"/>
  <c r="C11" i="1"/>
  <c r="G11" i="1"/>
  <c r="M11" i="1"/>
  <c r="Q11" i="1"/>
  <c r="C12" i="1"/>
  <c r="G12" i="1"/>
  <c r="M12" i="1"/>
  <c r="Q12" i="1"/>
  <c r="C13" i="1"/>
  <c r="G13" i="1"/>
  <c r="M13" i="1"/>
  <c r="Q13" i="1"/>
  <c r="C18" i="1"/>
  <c r="G18" i="1"/>
  <c r="M18" i="1"/>
  <c r="Q18" i="1"/>
  <c r="C19" i="1"/>
  <c r="G19" i="1"/>
  <c r="M19" i="1"/>
  <c r="Q19" i="1"/>
  <c r="C20" i="1"/>
  <c r="G20" i="1"/>
  <c r="M20" i="1"/>
  <c r="Q20" i="1"/>
  <c r="C21" i="1"/>
  <c r="G21" i="1"/>
  <c r="M21" i="1"/>
  <c r="Q21" i="1"/>
  <c r="C22" i="1"/>
  <c r="G22" i="1"/>
  <c r="M22" i="1"/>
  <c r="Q22" i="1"/>
  <c r="C27" i="1"/>
  <c r="G27" i="1"/>
  <c r="M27" i="1"/>
  <c r="Q27" i="1"/>
  <c r="C28" i="1"/>
  <c r="G28" i="1"/>
  <c r="M28" i="1"/>
  <c r="Q28" i="1"/>
  <c r="C29" i="1"/>
  <c r="G29" i="1"/>
  <c r="M29" i="1"/>
  <c r="Q29" i="1"/>
  <c r="C30" i="1"/>
  <c r="G30" i="1"/>
  <c r="M30" i="1"/>
  <c r="Q30" i="1"/>
  <c r="G31" i="1"/>
  <c r="D28" i="1"/>
  <c r="D29" i="1"/>
  <c r="H29" i="1"/>
  <c r="D30" i="1"/>
  <c r="R30" i="1"/>
  <c r="N31" i="1"/>
  <c r="E9" i="1"/>
  <c r="I12" i="1"/>
  <c r="I13" i="1"/>
  <c r="I18" i="1"/>
  <c r="I19" i="1"/>
  <c r="E20" i="1"/>
  <c r="S20" i="1"/>
  <c r="I22" i="1"/>
  <c r="E27" i="1"/>
  <c r="O27" i="1"/>
  <c r="I28" i="1"/>
  <c r="E29" i="1"/>
  <c r="S29" i="1"/>
  <c r="S30" i="1"/>
  <c r="S31" i="1"/>
  <c r="D9" i="1"/>
  <c r="H9" i="1"/>
  <c r="N9" i="1"/>
  <c r="R9" i="1"/>
  <c r="D10" i="1"/>
  <c r="H10" i="1"/>
  <c r="N10" i="1"/>
  <c r="R10" i="1"/>
  <c r="D11" i="1"/>
  <c r="H11" i="1"/>
  <c r="N11" i="1"/>
  <c r="R11" i="1"/>
  <c r="D12" i="1"/>
  <c r="H12" i="1"/>
  <c r="N12" i="1"/>
  <c r="R12" i="1"/>
  <c r="D13" i="1"/>
  <c r="H13" i="1"/>
  <c r="N13" i="1"/>
  <c r="R13" i="1"/>
  <c r="D18" i="1"/>
  <c r="H18" i="1"/>
  <c r="N18" i="1"/>
  <c r="R18" i="1"/>
  <c r="D19" i="1"/>
  <c r="H19" i="1"/>
  <c r="N19" i="1"/>
  <c r="R19" i="1"/>
  <c r="D20" i="1"/>
  <c r="H20" i="1"/>
  <c r="N20" i="1"/>
  <c r="R20" i="1"/>
  <c r="D21" i="1"/>
  <c r="H21" i="1"/>
  <c r="N21" i="1"/>
  <c r="R21" i="1"/>
  <c r="D22" i="1"/>
  <c r="H22" i="1"/>
  <c r="N22" i="1"/>
  <c r="R22" i="1"/>
  <c r="D27" i="1"/>
  <c r="H27" i="1"/>
  <c r="N27" i="1"/>
  <c r="R27" i="1"/>
  <c r="N28" i="1"/>
  <c r="R28" i="1"/>
  <c r="N29" i="1"/>
  <c r="H30" i="1"/>
  <c r="H31" i="1"/>
  <c r="I9" i="1"/>
  <c r="S9" i="1"/>
  <c r="E10" i="1"/>
  <c r="I10" i="1"/>
  <c r="O10" i="1"/>
  <c r="S10" i="1"/>
  <c r="E11" i="1"/>
  <c r="I11" i="1"/>
  <c r="O11" i="1"/>
  <c r="E12" i="1"/>
  <c r="O12" i="1"/>
  <c r="S12" i="1"/>
  <c r="O13" i="1"/>
  <c r="E18" i="1"/>
  <c r="O18" i="1"/>
  <c r="E19" i="1"/>
  <c r="O19" i="1"/>
  <c r="I20" i="1"/>
  <c r="E21" i="1"/>
  <c r="O21" i="1"/>
  <c r="E22" i="1"/>
  <c r="O22" i="1"/>
  <c r="I27" i="1"/>
  <c r="E28" i="1"/>
  <c r="S28" i="1"/>
  <c r="I29" i="1"/>
  <c r="I30" i="1"/>
  <c r="E31" i="1"/>
  <c r="O31" i="1"/>
  <c r="B44" i="1" l="1"/>
  <c r="B46" i="1" s="1"/>
</calcChain>
</file>

<file path=xl/sharedStrings.xml><?xml version="1.0" encoding="utf-8"?>
<sst xmlns="http://schemas.openxmlformats.org/spreadsheetml/2006/main" count="100" uniqueCount="58">
  <si>
    <t>AMZN US Equity</t>
  </si>
  <si>
    <t>Option Monitor</t>
  </si>
  <si>
    <t>Calls - April</t>
  </si>
  <si>
    <t>Puts - April</t>
  </si>
  <si>
    <t>Underlying Ticker</t>
  </si>
  <si>
    <t>Ticker</t>
  </si>
  <si>
    <t>Put/Call</t>
  </si>
  <si>
    <t>Strike Price</t>
  </si>
  <si>
    <t>Expiration Dt</t>
  </si>
  <si>
    <t>Last Price</t>
  </si>
  <si>
    <t>Imp Vol (Last)</t>
  </si>
  <si>
    <t>7 Days Ago Imp Vol</t>
  </si>
  <si>
    <t>AMZN US 04/17/20 C2035 Equity</t>
  </si>
  <si>
    <t>AMZN US 04/17/20 P2035 Equity</t>
  </si>
  <si>
    <t>AMZN US 04/17/20 C2040 Equity</t>
  </si>
  <si>
    <t>AMZN US 04/17/20 P2040 Equity</t>
  </si>
  <si>
    <t>AMZN US 04/17/20 C2045 Equity</t>
  </si>
  <si>
    <t>AMZN US 04/17/20 P2045 Equity</t>
  </si>
  <si>
    <t>AMZN US 04/17/20 C2050 Equity</t>
  </si>
  <si>
    <t>AMZN US 04/17/20 P2050 Equity</t>
  </si>
  <si>
    <t>AMZN US 04/17/20 C2060 Equity</t>
  </si>
  <si>
    <t>AMZN US 04/17/20 P2060 Equity</t>
  </si>
  <si>
    <t>Calls - May</t>
  </si>
  <si>
    <t>Puts - May</t>
  </si>
  <si>
    <t>AMZN US 05/15/20 C2020 Equity</t>
  </si>
  <si>
    <t>AMZN US 05/15/20 P2020 Equity</t>
  </si>
  <si>
    <t>AMZN US 05/15/20 C2030 Equity</t>
  </si>
  <si>
    <t>AMZN US 05/15/20 P2030 Equity</t>
  </si>
  <si>
    <t>AMZN US 05/15/20 C2040 Equity</t>
  </si>
  <si>
    <t>AMZN US 05/15/20 P2040 Equity</t>
  </si>
  <si>
    <t>AMZN US 05/15/20 C2050 Equity</t>
  </si>
  <si>
    <t>AMZN US 05/15/20 P2050 Equity</t>
  </si>
  <si>
    <t>AMZN US 05/15/20 C2060 Equity</t>
  </si>
  <si>
    <t>AMZN US 05/15/20 P2060 Equity</t>
  </si>
  <si>
    <t>Calls - June</t>
  </si>
  <si>
    <t>Puts - June</t>
  </si>
  <si>
    <t>AMZN US 06/19/20 C2035 Equity</t>
  </si>
  <si>
    <t>AMZN US 06/19/20 P2035 Equity</t>
  </si>
  <si>
    <t>AMZN US 06/19/20 C2040 Equity</t>
  </si>
  <si>
    <t>AMZN US 06/19/20 P2040 Equity</t>
  </si>
  <si>
    <t>AMZN US 06/19/20 C2045 Equity</t>
  </si>
  <si>
    <t>AMZN US 06/19/20 P2045 Equity</t>
  </si>
  <si>
    <t>AMZN US 06/19/20 C2050 Equity</t>
  </si>
  <si>
    <t>AMZN US 06/19/20 P2050 Equity</t>
  </si>
  <si>
    <t>AMZN US 06/19/20 C2055 Equity</t>
  </si>
  <si>
    <t>AMZN US 06/19/20 P2055 Equity</t>
  </si>
  <si>
    <t>Implied Vols</t>
  </si>
  <si>
    <t>Open Interest</t>
  </si>
  <si>
    <t>Front Month ATM Implied Vol</t>
  </si>
  <si>
    <t>2nd Month ATM Implied Vol</t>
  </si>
  <si>
    <t>30 Day Realized Vol</t>
  </si>
  <si>
    <t>Days to Announcement</t>
  </si>
  <si>
    <t>Front Month Days to Expiry</t>
  </si>
  <si>
    <t>Event Volatility</t>
  </si>
  <si>
    <t>2nd Month Days to Expiry Dt</t>
  </si>
  <si>
    <t>Implied One Day % Move</t>
  </si>
  <si>
    <t>BEst EPS</t>
  </si>
  <si>
    <t>BEst No of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</si>
</sst>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Put</v>
        <stp/>
        <stp>##V3_BDPV12</stp>
        <stp>AMZN US 06/19/20 P2045 Equity</stp>
        <stp>OPT_PUT_CALL</stp>
        <stp>[Book1]Sheet1!R29C14</stp>
        <tr r="N29" s="1"/>
      </tp>
      <tp t="s">
        <v>Put</v>
        <stp/>
        <stp>##V3_BDPV12</stp>
        <stp>AMZN US 06/19/20 P2040 Equity</stp>
        <stp>OPT_PUT_CALL</stp>
        <stp>[Book1]Sheet1!R28C14</stp>
        <tr r="N28" s="1"/>
      </tp>
      <tp t="s">
        <v>Put</v>
        <stp/>
        <stp>##V3_BDPV12</stp>
        <stp>AMZN US 06/19/20 P2055 Equity</stp>
        <stp>OPT_PUT_CALL</stp>
        <stp>[Book1]Sheet1!R31C14</stp>
        <tr r="N31" s="1"/>
      </tp>
      <tp t="s">
        <v>Put</v>
        <stp/>
        <stp>##V3_BDPV12</stp>
        <stp>AMZN US 06/19/20 P2050 Equity</stp>
        <stp>OPT_PUT_CALL</stp>
        <stp>[Book1]Sheet1!R30C14</stp>
        <tr r="N30" s="1"/>
      </tp>
      <tp>
        <v>38.86</v>
        <stp/>
        <stp>##V3_BDPV12</stp>
        <stp>AMZN US 04/17/20 C2035 Equity</stp>
        <stp>OPT_PX</stp>
        <stp>[Book1]Sheet1!R9C7</stp>
        <tr r="G9" s="1"/>
      </tp>
      <tp>
        <v>120</v>
        <stp/>
        <stp>##V3_BDPV12</stp>
        <stp>AMZN US 06/19/20 P2035 Equity</stp>
        <stp>OPT_PX</stp>
        <stp>[Book1]Sheet1!R27C17</stp>
        <tr r="Q27" s="1"/>
      </tp>
      <tp>
        <v>116.91</v>
        <stp/>
        <stp>##V3_BDPV12</stp>
        <stp>AMZN US 06/19/20 P2040 Equity</stp>
        <stp>OPT_PX</stp>
        <stp>[Book1]Sheet1!R28C17</stp>
        <tr r="Q28" s="1"/>
      </tp>
      <tp>
        <v>124.5</v>
        <stp/>
        <stp>##V3_BDPV12</stp>
        <stp>AMZN US 06/19/20 P2045 Equity</stp>
        <stp>OPT_PX</stp>
        <stp>[Book1]Sheet1!R29C17</stp>
        <tr r="Q29" s="1"/>
      </tp>
      <tp>
        <v>121.46</v>
        <stp/>
        <stp>##V3_BDPV12</stp>
        <stp>AMZN US 06/19/20 P2050 Equity</stp>
        <stp>OPT_PX</stp>
        <stp>[Book1]Sheet1!R30C17</stp>
        <tr r="Q30" s="1"/>
      </tp>
      <tp>
        <v>129</v>
        <stp/>
        <stp>##V3_BDPV12</stp>
        <stp>AMZN US 06/19/20 P2055 Equity</stp>
        <stp>OPT_PX</stp>
        <stp>[Book1]Sheet1!R31C17</stp>
        <tr r="Q31" s="1"/>
      </tp>
      <tp>
        <v>45.8</v>
        <stp/>
        <stp>##V3_BDPV12</stp>
        <stp>AMZN US 04/17/20 P2060 Equity</stp>
        <stp>OPT_PX</stp>
        <stp>[Book1]Sheet1!R13C17</stp>
        <tr r="Q13" s="1"/>
      </tp>
      <tp>
        <v>105.25</v>
        <stp/>
        <stp>##V3_BDPV12</stp>
        <stp>AMZN US 05/15/20 P2060 Equity</stp>
        <stp>OPT_PX</stp>
        <stp>[Book1]Sheet1!R22C17</stp>
        <tr r="Q22" s="1"/>
      </tp>
      <tp>
        <v>33.5</v>
        <stp/>
        <stp>##V3_BDPV12</stp>
        <stp>AMZN US 04/17/20 P2040 Equity</stp>
        <stp>OPT_PX</stp>
        <stp>[Book1]Sheet1!R10C17</stp>
        <tr r="Q10" s="1"/>
      </tp>
      <tp>
        <v>100.5</v>
        <stp/>
        <stp>##V3_BDPV12</stp>
        <stp>AMZN US 05/15/20 P2050 Equity</stp>
        <stp>OPT_PX</stp>
        <stp>[Book1]Sheet1!R21C17</stp>
        <tr r="Q21" s="1"/>
      </tp>
      <tp>
        <v>36.5</v>
        <stp/>
        <stp>##V3_BDPV12</stp>
        <stp>AMZN US 04/17/20 P2045 Equity</stp>
        <stp>OPT_PX</stp>
        <stp>[Book1]Sheet1!R11C17</stp>
        <tr r="Q11" s="1"/>
      </tp>
      <tp>
        <v>38.68</v>
        <stp/>
        <stp>##V3_BDPV12</stp>
        <stp>AMZN US 04/17/20 P2050 Equity</stp>
        <stp>OPT_PX</stp>
        <stp>[Book1]Sheet1!R12C17</stp>
        <tr r="Q12" s="1"/>
      </tp>
      <tp>
        <v>93.7</v>
        <stp/>
        <stp>##V3_BDPV12</stp>
        <stp>AMZN US 05/15/20 P2040 Equity</stp>
        <stp>OPT_PX</stp>
        <stp>[Book1]Sheet1!R20C17</stp>
        <tr r="Q20" s="1"/>
      </tp>
      <tp>
        <v>85.3</v>
        <stp/>
        <stp>##V3_BDPV12</stp>
        <stp>AMZN US 05/15/20 P2020 Equity</stp>
        <stp>OPT_PX</stp>
        <stp>[Book1]Sheet1!R18C17</stp>
        <tr r="Q18" s="1"/>
      </tp>
      <tp>
        <v>88.75</v>
        <stp/>
        <stp>##V3_BDPV12</stp>
        <stp>AMZN US 05/15/20 P2030 Equity</stp>
        <stp>OPT_PX</stp>
        <stp>[Book1]Sheet1!R19C17</stp>
        <tr r="Q19" s="1"/>
      </tp>
      <tp t="s">
        <v>Put</v>
        <stp/>
        <stp>##V3_BDPV12</stp>
        <stp>AMZN US 06/19/20 P2035 Equity</stp>
        <stp>OPT_PUT_CALL</stp>
        <stp>[Book1]Sheet1!R27C14</stp>
        <tr r="N27" s="1"/>
      </tp>
      <tp>
        <v>43929</v>
        <stp/>
        <stp>##V3_BTODAY</stp>
        <stp>[Book1]Sheet1!R42C2</stp>
        <tr r="B42" s="1"/>
      </tp>
      <tp>
        <v>294854</v>
        <stp/>
        <stp>##V3_BDPV12</stp>
        <stp>AMZN US Equity</stp>
        <stp>OPEN_INT_TOTAL_CALL</stp>
        <stp>[Book1]Sheet1!R37C2</stp>
        <tr r="B37" s="1"/>
      </tp>
      <tp t="s">
        <v>Put</v>
        <stp/>
        <stp>##V3_BDPV12</stp>
        <stp>AMZN US 05/15/20 P2020 Equity</stp>
        <stp>OPT_PUT_CALL</stp>
        <stp>[Book1]Sheet1!R18C14</stp>
        <tr r="N18" s="1"/>
      </tp>
      <tp t="s">
        <v>Put</v>
        <stp/>
        <stp>##V3_BDPV12</stp>
        <stp>AMZN US 05/15/20 P2030 Equity</stp>
        <stp>OPT_PUT_CALL</stp>
        <stp>[Book1]Sheet1!R19C14</stp>
        <tr r="N19" s="1"/>
      </tp>
      <tp t="s">
        <v>AMZN 6 P2035</v>
        <stp/>
        <stp>##V3_BDPV12</stp>
        <stp>AMZN US 06/19/20 P2035 Equity</stp>
        <stp>TICKER</stp>
        <stp>[Book1]Sheet1!R27C13</stp>
        <tr r="M27" s="1"/>
      </tp>
      <tp t="s">
        <v>AMZN 6 P2045</v>
        <stp/>
        <stp>##V3_BDPV12</stp>
        <stp>AMZN US 06/19/20 P2045 Equity</stp>
        <stp>TICKER</stp>
        <stp>[Book1]Sheet1!R29C13</stp>
        <tr r="M29" s="1"/>
      </tp>
      <tp t="s">
        <v>AMZN 6 P2040</v>
        <stp/>
        <stp>##V3_BDPV12</stp>
        <stp>AMZN US 06/19/20 P2040 Equity</stp>
        <stp>TICKER</stp>
        <stp>[Book1]Sheet1!R28C13</stp>
        <tr r="M28" s="1"/>
      </tp>
      <tp t="s">
        <v>AMZN 6 P2055</v>
        <stp/>
        <stp>##V3_BDPV12</stp>
        <stp>AMZN US 06/19/20 P2055 Equity</stp>
        <stp>TICKER</stp>
        <stp>[Book1]Sheet1!R31C13</stp>
        <tr r="M31" s="1"/>
      </tp>
      <tp t="s">
        <v>AMZN 6 P2050</v>
        <stp/>
        <stp>##V3_BDPV12</stp>
        <stp>AMZN US 06/19/20 P2050 Equity</stp>
        <stp>TICKER</stp>
        <stp>[Book1]Sheet1!R30C13</stp>
        <tr r="M30" s="1"/>
      </tp>
      <tp t="s">
        <v>AMZN 4 P2050</v>
        <stp/>
        <stp>##V3_BDPV12</stp>
        <stp>AMZN US 04/17/20 P2050 Equity</stp>
        <stp>TICKER</stp>
        <stp>[Book1]Sheet1!R12C13</stp>
        <tr r="M12" s="1"/>
      </tp>
      <tp t="s">
        <v>AMZN 5 P2040</v>
        <stp/>
        <stp>##V3_BDPV12</stp>
        <stp>AMZN US 05/15/20 P2040 Equity</stp>
        <stp>TICKER</stp>
        <stp>[Book1]Sheet1!R20C13</stp>
        <tr r="M20" s="1"/>
      </tp>
      <tp t="s">
        <v>AMZN 4 P2045</v>
        <stp/>
        <stp>##V3_BDPV12</stp>
        <stp>AMZN US 04/17/20 P2045 Equity</stp>
        <stp>TICKER</stp>
        <stp>[Book1]Sheet1!R11C13</stp>
        <tr r="M11" s="1"/>
      </tp>
      <tp t="s">
        <v>AMZN 4 P2040</v>
        <stp/>
        <stp>##V3_BDPV12</stp>
        <stp>AMZN US 04/17/20 P2040 Equity</stp>
        <stp>TICKER</stp>
        <stp>[Book1]Sheet1!R10C13</stp>
        <tr r="M10" s="1"/>
      </tp>
      <tp t="s">
        <v>AMZN 5 P2050</v>
        <stp/>
        <stp>##V3_BDPV12</stp>
        <stp>AMZN US 05/15/20 P2050 Equity</stp>
        <stp>TICKER</stp>
        <stp>[Book1]Sheet1!R21C13</stp>
        <tr r="M21" s="1"/>
      </tp>
      <tp t="s">
        <v>AMZN 5 P2060</v>
        <stp/>
        <stp>##V3_BDPV12</stp>
        <stp>AMZN US 05/15/20 P2060 Equity</stp>
        <stp>TICKER</stp>
        <stp>[Book1]Sheet1!R22C13</stp>
        <tr r="M22" s="1"/>
      </tp>
      <tp t="s">
        <v>AMZN 4 P2060</v>
        <stp/>
        <stp>##V3_BDPV12</stp>
        <stp>AMZN US 04/17/20 P2060 Equity</stp>
        <stp>TICKER</stp>
        <stp>[Book1]Sheet1!R13C13</stp>
        <tr r="M13" s="1"/>
      </tp>
      <tp t="s">
        <v>AMZN 5 P2030</v>
        <stp/>
        <stp>##V3_BDPV12</stp>
        <stp>AMZN US 05/15/20 P2030 Equity</stp>
        <stp>TICKER</stp>
        <stp>[Book1]Sheet1!R19C13</stp>
        <tr r="M19" s="1"/>
      </tp>
      <tp t="s">
        <v>AMZN 5 P2020</v>
        <stp/>
        <stp>##V3_BDPV12</stp>
        <stp>AMZN US 05/15/20 P2020 Equity</stp>
        <stp>TICKER</stp>
        <stp>[Book1]Sheet1!R18C13</stp>
        <tr r="M18" s="1"/>
      </tp>
      <tp t="s">
        <v>Put</v>
        <stp/>
        <stp>##V3_BDPV12</stp>
        <stp>AMZN US 04/17/20 P2045 Equity</stp>
        <stp>OPT_PUT_CALL</stp>
        <stp>[Book1]Sheet1!R11C14</stp>
        <tr r="N11" s="1"/>
      </tp>
      <tp t="s">
        <v>Put</v>
        <stp/>
        <stp>##V3_BDPV12</stp>
        <stp>AMZN US 04/17/20 P2040 Equity</stp>
        <stp>OPT_PUT_CALL</stp>
        <stp>[Book1]Sheet1!R10C14</stp>
        <tr r="N10" s="1"/>
      </tp>
      <tp t="s">
        <v>Put</v>
        <stp/>
        <stp>##V3_BDPV12</stp>
        <stp>AMZN US 05/15/20 P2060 Equity</stp>
        <stp>OPT_PUT_CALL</stp>
        <stp>[Book1]Sheet1!R22C14</stp>
        <tr r="N22" s="1"/>
      </tp>
      <tp t="s">
        <v>Put</v>
        <stp/>
        <stp>##V3_BDPV12</stp>
        <stp>AMZN US 04/17/20 P2050 Equity</stp>
        <stp>OPT_PUT_CALL</stp>
        <stp>[Book1]Sheet1!R12C14</stp>
        <tr r="N12" s="1"/>
      </tp>
      <tp t="s">
        <v>Put</v>
        <stp/>
        <stp>##V3_BDPV12</stp>
        <stp>AMZN US 04/17/20 P2035 Equity</stp>
        <stp>OPT_PUT_CALL</stp>
        <stp>[Book1]Sheet1!R9C14</stp>
        <tr r="N9" s="1"/>
      </tp>
      <tp t="s">
        <v>Put</v>
        <stp/>
        <stp>##V3_BDPV12</stp>
        <stp>AMZN US 04/17/20 P2060 Equity</stp>
        <stp>OPT_PUT_CALL</stp>
        <stp>[Book1]Sheet1!R13C14</stp>
        <tr r="N13" s="1"/>
      </tp>
      <tp t="s">
        <v>Put</v>
        <stp/>
        <stp>##V3_BDPV12</stp>
        <stp>AMZN US 05/15/20 P2040 Equity</stp>
        <stp>OPT_PUT_CALL</stp>
        <stp>[Book1]Sheet1!R20C14</stp>
        <tr r="N20" s="1"/>
      </tp>
      <tp t="s">
        <v>Put</v>
        <stp/>
        <stp>##V3_BDPV12</stp>
        <stp>AMZN US 05/15/20 P2050 Equity</stp>
        <stp>OPT_PUT_CALL</stp>
        <stp>[Book1]Sheet1!R21C14</stp>
        <tr r="N21" s="1"/>
      </tp>
      <tp>
        <v>59.855292877833122</v>
        <stp/>
        <stp>##V3_BDPV12</stp>
        <stp>AMZN US Equity</stp>
        <stp>VOLATILITY_30D</stp>
        <stp>[Book1]Sheet1!R41C2</stp>
        <tr r="B41" s="1"/>
      </tp>
      <tp>
        <v>32.544670000000004</v>
        <stp/>
        <stp>##V3_BDPV12</stp>
        <stp>AMZN US 06/19/20 C2045 Equity</stp>
        <stp>OPT_IMPLIED_VOLATILITY_BST</stp>
        <stp>[Book1]Sheet1!R29C8</stp>
        <tr r="H29" s="1"/>
      </tp>
      <tp t="s">
        <v>AMZN 4 C2035</v>
        <stp/>
        <stp>##V3_BDPV12</stp>
        <stp>AMZN US 04/17/20 C2035 Equity</stp>
        <stp>TICKER</stp>
        <stp>[Book1]Sheet1!R9C3</stp>
        <tr r="C9" s="1"/>
      </tp>
      <tp>
        <v>35.965479999999999</v>
        <stp/>
        <stp>##V3_BDPV12</stp>
        <stp>AMZN US 05/15/20 C2030 Equity</stp>
        <stp>OPT_IMPLIED_VOLATILITY_BST</stp>
        <stp>[Book1]Sheet1!R19C8</stp>
        <tr r="H19" s="1"/>
      </tp>
      <tp>
        <v>36.435250000000003</v>
        <stp/>
        <stp>##V3_BDPV12</stp>
        <stp>AMZN US 05/15/20 C2020 Equity</stp>
        <stp>OPT_IMPLIED_VOLATILITY_BST</stp>
        <stp>[Book1]Sheet1!R18C8</stp>
        <tr r="H18" s="1"/>
      </tp>
      <tp>
        <v>37</v>
        <stp/>
        <stp>##V3_BDPV12</stp>
        <stp>AMZN US 05/15/20 C855 Equity</stp>
        <stp>OPT_DAYS_EXPIRE</stp>
        <stp>[Book1]Sheet1!R45C2</stp>
        <tr r="B45" s="1"/>
      </tp>
      <tp>
        <v>32.774909999999998</v>
        <stp/>
        <stp>##V3_BDPV12</stp>
        <stp>AMZN US 06/19/20 C2040 Equity</stp>
        <stp>OPT_IMPLIED_VOLATILITY_BST</stp>
        <stp>[Book1]Sheet1!R28C8</stp>
        <tr r="H28" s="1"/>
      </tp>
      <tp t="s">
        <v>AMZN US</v>
        <stp/>
        <stp>##V3_BDPV12</stp>
        <stp>AMZN US 06/19/20 P2035 Equity</stp>
        <stp>OPT_UNDL_TICKER</stp>
        <stp>[Book1]Sheet1!R27C12</stp>
        <tr r="L27" s="1"/>
      </tp>
      <tp t="s">
        <v>AMZN US</v>
        <stp/>
        <stp>##V3_BDPV12</stp>
        <stp>AMZN US 06/19/20 P2050 Equity</stp>
        <stp>OPT_UNDL_TICKER</stp>
        <stp>[Book1]Sheet1!R30C12</stp>
        <tr r="L30" s="1"/>
      </tp>
      <tp t="s">
        <v>AMZN US</v>
        <stp/>
        <stp>##V3_BDPV12</stp>
        <stp>AMZN US 06/19/20 P2055 Equity</stp>
        <stp>OPT_UNDL_TICKER</stp>
        <stp>[Book1]Sheet1!R31C12</stp>
        <tr r="L31" s="1"/>
      </tp>
      <tp t="s">
        <v>AMZN US</v>
        <stp/>
        <stp>##V3_BDPV12</stp>
        <stp>AMZN US 06/19/20 P2040 Equity</stp>
        <stp>OPT_UNDL_TICKER</stp>
        <stp>[Book1]Sheet1!R28C12</stp>
        <tr r="L28" s="1"/>
      </tp>
      <tp t="s">
        <v>AMZN US</v>
        <stp/>
        <stp>##V3_BDPV12</stp>
        <stp>AMZN US 06/19/20 P2045 Equity</stp>
        <stp>OPT_UNDL_TICKER</stp>
        <stp>[Book1]Sheet1!R29C12</stp>
        <tr r="L29" s="1"/>
      </tp>
      <tp t="s">
        <v>AMZN US</v>
        <stp/>
        <stp>##V3_BDPV12</stp>
        <stp>AMZN US 05/15/20 P2050 Equity</stp>
        <stp>OPT_UNDL_TICKER</stp>
        <stp>[Book1]Sheet1!R21C12</stp>
        <tr r="L21" s="1"/>
      </tp>
      <tp t="s">
        <v>AMZN US</v>
        <stp/>
        <stp>##V3_BDPV12</stp>
        <stp>AMZN US 05/15/20 P2040 Equity</stp>
        <stp>OPT_UNDL_TICKER</stp>
        <stp>[Book1]Sheet1!R20C12</stp>
        <tr r="L20" s="1"/>
      </tp>
      <tp t="s">
        <v>AMZN US</v>
        <stp/>
        <stp>##V3_BDPV12</stp>
        <stp>AMZN US 04/17/20 P2060 Equity</stp>
        <stp>OPT_UNDL_TICKER</stp>
        <stp>[Book1]Sheet1!R13C12</stp>
        <tr r="L13" s="1"/>
      </tp>
      <tp t="s">
        <v>AMZN US</v>
        <stp/>
        <stp>##V3_BDPV12</stp>
        <stp>AMZN US 04/17/20 P2050 Equity</stp>
        <stp>OPT_UNDL_TICKER</stp>
        <stp>[Book1]Sheet1!R12C12</stp>
        <tr r="L12" s="1"/>
      </tp>
      <tp t="s">
        <v>AMZN US</v>
        <stp/>
        <stp>##V3_BDPV12</stp>
        <stp>AMZN US 05/15/20 P2060 Equity</stp>
        <stp>OPT_UNDL_TICKER</stp>
        <stp>[Book1]Sheet1!R22C12</stp>
        <tr r="L22" s="1"/>
      </tp>
      <tp t="s">
        <v>AMZN US</v>
        <stp/>
        <stp>##V3_BDPV12</stp>
        <stp>AMZN US 04/17/20 P2040 Equity</stp>
        <stp>OPT_UNDL_TICKER</stp>
        <stp>[Book1]Sheet1!R10C12</stp>
        <tr r="L10" s="1"/>
      </tp>
      <tp t="s">
        <v>AMZN US</v>
        <stp/>
        <stp>##V3_BDPV12</stp>
        <stp>AMZN US 04/17/20 P2045 Equity</stp>
        <stp>OPT_UNDL_TICKER</stp>
        <stp>[Book1]Sheet1!R11C12</stp>
        <tr r="L11" s="1"/>
      </tp>
      <tp t="s">
        <v>AMZN US</v>
        <stp/>
        <stp>##V3_BDPV12</stp>
        <stp>AMZN US 05/15/20 P2030 Equity</stp>
        <stp>OPT_UNDL_TICKER</stp>
        <stp>[Book1]Sheet1!R19C12</stp>
        <tr r="L19" s="1"/>
      </tp>
      <tp t="s">
        <v>AMZN US</v>
        <stp/>
        <stp>##V3_BDPV12</stp>
        <stp>AMZN US 05/15/20 P2020 Equity</stp>
        <stp>OPT_UNDL_TICKER</stp>
        <stp>[Book1]Sheet1!R18C12</stp>
        <tr r="L18" s="1"/>
      </tp>
      <tp>
        <v>27.12088</v>
        <stp/>
        <stp>##V3_BDPV12</stp>
        <stp>AMZN US 04/17/20 C2045 Equity</stp>
        <stp>OPT_IMPLIED_VOLATILITY_BST</stp>
        <stp>[Book1]Sheet1!R11C8</stp>
        <tr r="H11" s="1"/>
      </tp>
      <tp>
        <v>32.457610000000003</v>
        <stp/>
        <stp>##V3_BDPV12</stp>
        <stp>AMZN US 06/19/20 C2055 Equity</stp>
        <stp>OPT_IMPLIED_VOLATILITY_BST</stp>
        <stp>[Book1]Sheet1!R31C8</stp>
        <tr r="H31" s="1"/>
      </tp>
      <tp>
        <v>27.487670000000001</v>
        <stp/>
        <stp>##V3_BDPV12</stp>
        <stp>AMZN US 04/17/20 C2040 Equity</stp>
        <stp>OPT_IMPLIED_VOLATILITY_BST</stp>
        <stp>[Book1]Sheet1!R10C8</stp>
        <tr r="H10" s="1"/>
      </tp>
      <tp>
        <v>35.503329999999998</v>
        <stp/>
        <stp>##V3_BDPV12</stp>
        <stp>AMZN US 05/15/20 C2050 Equity</stp>
        <stp>OPT_IMPLIED_VOLATILITY_BST</stp>
        <stp>[Book1]Sheet1!R21C8</stp>
        <tr r="H21" s="1"/>
      </tp>
      <tp>
        <v>32.859960000000001</v>
        <stp/>
        <stp>##V3_BDPV12</stp>
        <stp>AMZN US 06/19/20 C2035 Equity</stp>
        <stp>OPT_IMPLIED_VOLATILITY_BST</stp>
        <stp>[Book1]Sheet1!R27C8</stp>
        <tr r="H27" s="1"/>
      </tp>
      <tp>
        <v>35.886879999999998</v>
        <stp/>
        <stp>##V3_BDPV12</stp>
        <stp>AMZN US 05/15/20 C2040 Equity</stp>
        <stp>OPT_IMPLIED_VOLATILITY_BST</stp>
        <stp>[Book1]Sheet1!R20C8</stp>
        <tr r="H20" s="1"/>
      </tp>
      <tp>
        <v>26.97288</v>
        <stp/>
        <stp>##V3_BDPV12</stp>
        <stp>AMZN US 04/17/20 C2050 Equity</stp>
        <stp>OPT_IMPLIED_VOLATILITY_BST</stp>
        <stp>[Book1]Sheet1!R12C8</stp>
        <tr r="H12" s="1"/>
      </tp>
      <tp>
        <v>32.736319999999999</v>
        <stp/>
        <stp>##V3_BDPV12</stp>
        <stp>AMZN US 06/19/20 C2050 Equity</stp>
        <stp>OPT_IMPLIED_VOLATILITY_BST</stp>
        <stp>[Book1]Sheet1!R30C8</stp>
        <tr r="H30" s="1"/>
      </tp>
      <tp>
        <v>35.369399999999999</v>
        <stp/>
        <stp>##V3_BDPV12</stp>
        <stp>AMZN US 05/15/20 C2060 Equity</stp>
        <stp>OPT_IMPLIED_VOLATILITY_BST</stp>
        <stp>[Book1]Sheet1!R22C8</stp>
        <tr r="H22" s="1"/>
      </tp>
      <tp>
        <v>27.041119999999999</v>
        <stp/>
        <stp>##V3_BDPV12</stp>
        <stp>AMZN US 04/17/20 C2060 Equity</stp>
        <stp>OPT_IMPLIED_VOLATILITY_BST</stp>
        <stp>[Book1]Sheet1!R13C8</stp>
        <tr r="H13" s="1"/>
      </tp>
    </main>
    <main first="bloomberg.rtd">
      <tp>
        <v>37.541200000000003</v>
        <stp/>
        <stp>##V3_BDPV12</stp>
        <stp>AMZN US 06/19/20 C2040 Equity</stp>
        <stp>OPT_IMP_VOL_NDAYS_AGO</stp>
        <stp>[Book1]Sheet1!R28C9</stp>
        <stp>OPT_NDAYS_AGO_IMP_VOL</stp>
        <stp>7</stp>
        <tr r="I28" s="1"/>
      </tp>
      <tp>
        <v>37.450299999999999</v>
        <stp/>
        <stp>##V3_BDPV12</stp>
        <stp>AMZN US 06/19/20 C2045 Equity</stp>
        <stp>OPT_IMP_VOL_NDAYS_AGO</stp>
        <stp>[Book1]Sheet1!R29C9</stp>
        <stp>OPT_NDAYS_AGO_IMP_VOL</stp>
        <stp>7</stp>
        <tr r="I29" s="1"/>
      </tp>
      <tp>
        <v>39.940800000000003</v>
        <stp/>
        <stp>##V3_BDPV12</stp>
        <stp>AMZN US 04/17/20 C2040 Equity</stp>
        <stp>OPT_IMP_VOL_NDAYS_AGO</stp>
        <stp>[Book1]Sheet1!R10C9</stp>
        <stp>OPT_NDAYS_AGO_IMP_VOL</stp>
        <stp>7</stp>
        <tr r="I10" s="1"/>
      </tp>
      <tp>
        <v>39.197600000000001</v>
        <stp/>
        <stp>##V3_BDPV12</stp>
        <stp>AMZN US 04/17/20 C2060 Equity</stp>
        <stp>OPT_IMP_VOL_NDAYS_AGO</stp>
        <stp>[Book1]Sheet1!R13C9</stp>
        <stp>OPT_NDAYS_AGO_IMP_VOL</stp>
        <stp>7</stp>
        <tr r="I13" s="1"/>
      </tp>
      <tp t="s">
        <v>#N/A N/A</v>
        <stp/>
        <stp>##V3_BDPV12</stp>
        <stp>AMZN US 04/17/20 C2045 Equity</stp>
        <stp>OPT_IMP_VOL_NDAYS_AGO</stp>
        <stp>[Book1]Sheet1!R11C9</stp>
        <stp>OPT_NDAYS_AGO_IMP_VOL</stp>
        <stp>7</stp>
        <tr r="I11" s="1"/>
      </tp>
      <tp>
        <v>41.296700000000001</v>
        <stp/>
        <stp>##V3_BDPV12</stp>
        <stp>AMZN US 05/15/20 C2040 Equity</stp>
        <stp>OPT_IMP_VOL_NDAYS_AGO</stp>
        <stp>[Book1]Sheet1!R20C9</stp>
        <stp>OPT_NDAYS_AGO_IMP_VOL</stp>
        <stp>7</stp>
        <tr r="I20" s="1"/>
      </tp>
      <tp>
        <v>41.258400000000002</v>
        <stp/>
        <stp>##V3_BDPV12</stp>
        <stp>AMZN US 05/15/20 C2050 Equity</stp>
        <stp>OPT_IMP_VOL_NDAYS_AGO</stp>
        <stp>[Book1]Sheet1!R21C9</stp>
        <stp>OPT_NDAYS_AGO_IMP_VOL</stp>
        <stp>7</stp>
        <tr r="I21" s="1"/>
      </tp>
      <tp>
        <v>40.983699999999999</v>
        <stp/>
        <stp>##V3_BDPV12</stp>
        <stp>AMZN US 05/15/20 C2060 Equity</stp>
        <stp>OPT_IMP_VOL_NDAYS_AGO</stp>
        <stp>[Book1]Sheet1!R22C9</stp>
        <stp>OPT_NDAYS_AGO_IMP_VOL</stp>
        <stp>7</stp>
        <tr r="I22" s="1"/>
      </tp>
      <tp>
        <v>39.261699999999998</v>
        <stp/>
        <stp>##V3_BDPV12</stp>
        <stp>AMZN US 04/17/20 C2050 Equity</stp>
        <stp>OPT_IMP_VOL_NDAYS_AGO</stp>
        <stp>[Book1]Sheet1!R12C9</stp>
        <stp>OPT_NDAYS_AGO_IMP_VOL</stp>
        <stp>7</stp>
        <tr r="I12" s="1"/>
      </tp>
      <tp>
        <v>42.073399999999999</v>
        <stp/>
        <stp>##V3_BDPV12</stp>
        <stp>AMZN US 05/15/20 C2020 Equity</stp>
        <stp>OPT_IMP_VOL_NDAYS_AGO</stp>
        <stp>[Book1]Sheet1!R18C9</stp>
        <stp>OPT_NDAYS_AGO_IMP_VOL</stp>
        <stp>7</stp>
        <tr r="I18" s="1"/>
      </tp>
      <tp>
        <v>41.737200000000001</v>
        <stp/>
        <stp>##V3_BDPV12</stp>
        <stp>AMZN US 05/15/20 C2030 Equity</stp>
        <stp>OPT_IMP_VOL_NDAYS_AGO</stp>
        <stp>[Book1]Sheet1!R19C9</stp>
        <stp>OPT_NDAYS_AGO_IMP_VOL</stp>
        <stp>7</stp>
        <tr r="I19" s="1"/>
      </tp>
      <tp t="s">
        <v>AMZN 4 P2035</v>
        <stp/>
        <stp>##V3_BDPV12</stp>
        <stp>AMZN US 04/17/20 P2035 Equity</stp>
        <stp>TICKER</stp>
        <stp>[Book1]Sheet1!R9C13</stp>
        <tr r="M9" s="1"/>
      </tp>
      <tp>
        <v>9</v>
        <stp/>
        <stp>##V3_BDPV12</stp>
        <stp>AMZN US 04/17/20 P3050 Equity</stp>
        <stp>OPT_DAYS_EXPIRE</stp>
        <stp>[Book1]Sheet1!R43C2</stp>
        <tr r="B43" s="1"/>
      </tp>
      <tp>
        <v>37.177300000000002</v>
        <stp/>
        <stp>##V3_BDPV12</stp>
        <stp>AMZN US 06/19/20 C2055 Equity</stp>
        <stp>OPT_IMP_VOL_NDAYS_AGO</stp>
        <stp>[Book1]Sheet1!R31C9</stp>
        <stp>OPT_NDAYS_AGO_IMP_VOL</stp>
        <stp>7</stp>
        <tr r="I31" s="1"/>
      </tp>
      <tp>
        <v>37.583799999999997</v>
        <stp/>
        <stp>##V3_BDPV12</stp>
        <stp>AMZN US 06/19/20 C2035 Equity</stp>
        <stp>OPT_IMP_VOL_NDAYS_AGO</stp>
        <stp>[Book1]Sheet1!R27C9</stp>
        <stp>OPT_NDAYS_AGO_IMP_VOL</stp>
        <stp>7</stp>
        <tr r="I27" s="1"/>
      </tp>
      <tp>
        <v>37.132899999999999</v>
        <stp/>
        <stp>##V3_BDPV12</stp>
        <stp>AMZN US 06/19/20 C2050 Equity</stp>
        <stp>OPT_IMP_VOL_NDAYS_AGO</stp>
        <stp>[Book1]Sheet1!R30C9</stp>
        <stp>OPT_NDAYS_AGO_IMP_VOL</stp>
        <stp>7</stp>
        <tr r="I30" s="1"/>
      </tp>
      <tp>
        <v>295469</v>
        <stp/>
        <stp>##V3_BDPV12</stp>
        <stp>AMZN US Equity</stp>
        <stp>OPEN_INT_TOTAL_PUT</stp>
        <stp>[Book1]Sheet1!R37C2</stp>
        <tr r="B37" s="1"/>
      </tp>
      <tp t="s">
        <v>AMZN US</v>
        <stp/>
        <stp>##V3_BDPV12</stp>
        <stp>AMZN US 06/19/20 C2040 Equity</stp>
        <stp>OPT_UNDL_TICKER</stp>
        <stp>[Book1]Sheet1!R28C2</stp>
        <tr r="B28" s="1"/>
      </tp>
      <tp t="s">
        <v>AMZN US</v>
        <stp/>
        <stp>##V3_BDPV12</stp>
        <stp>AMZN US 05/15/20 C2020 Equity</stp>
        <stp>OPT_UNDL_TICKER</stp>
        <stp>[Book1]Sheet1!R18C2</stp>
        <tr r="B18" s="1"/>
      </tp>
      <tp t="s">
        <v>6/19/2020</v>
        <stp/>
        <stp>##V3_BDPV12</stp>
        <stp>AMZN US 06/19/20 C2040 Equity</stp>
        <stp>OPT_EXPIRE_DT</stp>
        <stp>[Book1]Sheet1!R28C6</stp>
        <tr r="F28" s="1"/>
      </tp>
      <tp t="s">
        <v>AMZN US</v>
        <stp/>
        <stp>##V3_BDPV12</stp>
        <stp>AMZN US 06/19/20 C2045 Equity</stp>
        <stp>OPT_UNDL_TICKER</stp>
        <stp>[Book1]Sheet1!R29C2</stp>
        <tr r="B29" s="1"/>
      </tp>
      <tp t="s">
        <v>AMZN US</v>
        <stp/>
        <stp>##V3_BDPV12</stp>
        <stp>AMZN US 05/15/20 C2030 Equity</stp>
        <stp>OPT_UNDL_TICKER</stp>
        <stp>[Book1]Sheet1!R19C2</stp>
        <tr r="B19" s="1"/>
      </tp>
      <tp t="s">
        <v>6/19/2020</v>
        <stp/>
        <stp>##V3_BDPV12</stp>
        <stp>AMZN US 06/19/20 C2045 Equity</stp>
        <stp>OPT_EXPIRE_DT</stp>
        <stp>[Book1]Sheet1!R29C6</stp>
        <tr r="F29" s="1"/>
      </tp>
      <tp>
        <v>2040</v>
        <stp/>
        <stp>##V3_BDPV12</stp>
        <stp>AMZN US 06/19/20 C2040 Equity</stp>
        <stp>OPT_STRIKE_PX</stp>
        <stp>[Book1]Sheet1!R28C5</stp>
        <tr r="E28" s="1"/>
      </tp>
      <tp>
        <v>2045</v>
        <stp/>
        <stp>##V3_BDPV12</stp>
        <stp>AMZN US 06/19/20 C2045 Equity</stp>
        <stp>OPT_STRIKE_PX</stp>
        <stp>[Book1]Sheet1!R29C5</stp>
        <tr r="E29" s="1"/>
      </tp>
      <tp>
        <v>2040</v>
        <stp/>
        <stp>##V3_BDPV12</stp>
        <stp>AMZN US 04/17/20 C2040 Equity</stp>
        <stp>OPT_STRIKE_PX</stp>
        <stp>[Book1]Sheet1!R10C5</stp>
        <tr r="E10" s="1"/>
      </tp>
      <tp t="s">
        <v>5/15/2020</v>
        <stp/>
        <stp>##V3_BDPV12</stp>
        <stp>AMZN US 05/15/20 C2040 Equity</stp>
        <stp>OPT_EXPIRE_DT</stp>
        <stp>[Book1]Sheet1!R20C6</stp>
        <tr r="F20" s="1"/>
      </tp>
      <tp t="s">
        <v>5/15/2020</v>
        <stp/>
        <stp>##V3_BDPV12</stp>
        <stp>AMZN US 05/15/20 C2050 Equity</stp>
        <stp>OPT_EXPIRE_DT</stp>
        <stp>[Book1]Sheet1!R21C6</stp>
        <tr r="F21" s="1"/>
      </tp>
      <tp t="s">
        <v>5/15/2020</v>
        <stp/>
        <stp>##V3_BDPV12</stp>
        <stp>AMZN US 05/15/20 C2060 Equity</stp>
        <stp>OPT_EXPIRE_DT</stp>
        <stp>[Book1]Sheet1!R22C6</stp>
        <tr r="F22" s="1"/>
      </tp>
      <tp>
        <v>2045</v>
        <stp/>
        <stp>##V3_BDPV12</stp>
        <stp>AMZN US 04/17/20 C2045 Equity</stp>
        <stp>OPT_STRIKE_PX</stp>
        <stp>[Book1]Sheet1!R11C5</stp>
        <tr r="E11" s="1"/>
      </tp>
      <tp>
        <v>2060</v>
        <stp/>
        <stp>##V3_BDPV12</stp>
        <stp>AMZN US 04/17/20 C2060 Equity</stp>
        <stp>OPT_STRIKE_PX</stp>
        <stp>[Book1]Sheet1!R13C5</stp>
        <tr r="E13" s="1"/>
      </tp>
      <tp t="s">
        <v>4/17/2020</v>
        <stp/>
        <stp>##V3_BDPV12</stp>
        <stp>AMZN US 04/17/20 C2050 Equity</stp>
        <stp>OPT_EXPIRE_DT</stp>
        <stp>[Book1]Sheet1!R12C6</stp>
        <tr r="F12" s="1"/>
      </tp>
      <tp>
        <v>2040</v>
        <stp/>
        <stp>##V3_BDPV12</stp>
        <stp>AMZN US 05/15/20 C2040 Equity</stp>
        <stp>OPT_STRIKE_PX</stp>
        <stp>[Book1]Sheet1!R20C5</stp>
        <tr r="E20" s="1"/>
      </tp>
      <tp>
        <v>2050</v>
        <stp/>
        <stp>##V3_BDPV12</stp>
        <stp>AMZN US 05/15/20 C2050 Equity</stp>
        <stp>OPT_STRIKE_PX</stp>
        <stp>[Book1]Sheet1!R21C5</stp>
        <tr r="E21" s="1"/>
      </tp>
      <tp>
        <v>2060</v>
        <stp/>
        <stp>##V3_BDPV12</stp>
        <stp>AMZN US 05/15/20 C2060 Equity</stp>
        <stp>OPT_STRIKE_PX</stp>
        <stp>[Book1]Sheet1!R22C5</stp>
        <tr r="E22" s="1"/>
      </tp>
      <tp t="s">
        <v>4/17/2020</v>
        <stp/>
        <stp>##V3_BDPV12</stp>
        <stp>AMZN US 04/17/20 C2040 Equity</stp>
        <stp>OPT_EXPIRE_DT</stp>
        <stp>[Book1]Sheet1!R10C6</stp>
        <tr r="F10" s="1"/>
      </tp>
      <tp>
        <v>2050</v>
        <stp/>
        <stp>##V3_BDPV12</stp>
        <stp>AMZN US 04/17/20 C2050 Equity</stp>
        <stp>OPT_STRIKE_PX</stp>
        <stp>[Book1]Sheet1!R12C5</stp>
        <tr r="E12" s="1"/>
      </tp>
      <tp t="s">
        <v>4/17/2020</v>
        <stp/>
        <stp>##V3_BDPV12</stp>
        <stp>AMZN US 04/17/20 C2060 Equity</stp>
        <stp>OPT_EXPIRE_DT</stp>
        <stp>[Book1]Sheet1!R13C6</stp>
        <tr r="F13" s="1"/>
      </tp>
      <tp t="s">
        <v>4/17/2020</v>
        <stp/>
        <stp>##V3_BDPV12</stp>
        <stp>AMZN US 04/17/20 C2045 Equity</stp>
        <stp>OPT_EXPIRE_DT</stp>
        <stp>[Book1]Sheet1!R11C6</stp>
        <tr r="F11" s="1"/>
      </tp>
      <tp t="s">
        <v>AMZN US</v>
        <stp/>
        <stp>##V3_BDPV12</stp>
        <stp>AMZN US 06/19/20 C2050 Equity</stp>
        <stp>OPT_UNDL_TICKER</stp>
        <stp>[Book1]Sheet1!R30C2</stp>
        <tr r="B30" s="1"/>
      </tp>
      <tp t="s">
        <v>AMZN US</v>
        <stp/>
        <stp>##V3_BDPV12</stp>
        <stp>AMZN US 04/17/20 C2040 Equity</stp>
        <stp>OPT_UNDL_TICKER</stp>
        <stp>[Book1]Sheet1!R10C2</stp>
        <tr r="B10" s="1"/>
      </tp>
      <tp t="s">
        <v>AMZN US</v>
        <stp/>
        <stp>##V3_BDPV12</stp>
        <stp>AMZN US 05/15/20 C2040 Equity</stp>
        <stp>OPT_UNDL_TICKER</stp>
        <stp>[Book1]Sheet1!R20C2</stp>
        <tr r="B20" s="1"/>
      </tp>
      <tp>
        <v>2020</v>
        <stp/>
        <stp>##V3_BDPV12</stp>
        <stp>AMZN US 05/15/20 C2020 Equity</stp>
        <stp>OPT_STRIKE_PX</stp>
        <stp>[Book1]Sheet1!R18C5</stp>
        <tr r="E18" s="1"/>
      </tp>
      <tp>
        <v>2030</v>
        <stp/>
        <stp>##V3_BDPV12</stp>
        <stp>AMZN US 05/15/20 C2030 Equity</stp>
        <stp>OPT_STRIKE_PX</stp>
        <stp>[Book1]Sheet1!R19C5</stp>
        <tr r="E19" s="1"/>
      </tp>
      <tp t="s">
        <v>6/19/2020</v>
        <stp/>
        <stp>##V3_BDPV12</stp>
        <stp>AMZN US 06/19/20 C2055 Equity</stp>
        <stp>OPT_EXPIRE_DT</stp>
        <stp>[Book1]Sheet1!R31C6</stp>
        <tr r="F31" s="1"/>
      </tp>
      <tp t="s">
        <v>6/19/2020</v>
        <stp/>
        <stp>##V3_BDPV12</stp>
        <stp>AMZN US 06/19/20 C2035 Equity</stp>
        <stp>OPT_EXPIRE_DT</stp>
        <stp>[Book1]Sheet1!R27C6</stp>
        <tr r="F27" s="1"/>
      </tp>
      <tp t="s">
        <v>AMZN US</v>
        <stp/>
        <stp>##V3_BDPV12</stp>
        <stp>AMZN US 06/19/20 C2055 Equity</stp>
        <stp>OPT_UNDL_TICKER</stp>
        <stp>[Book1]Sheet1!R31C2</stp>
        <tr r="B31" s="1"/>
      </tp>
      <tp t="s">
        <v>AMZN US</v>
        <stp/>
        <stp>##V3_BDPV12</stp>
        <stp>AMZN US 04/17/20 C2045 Equity</stp>
        <stp>OPT_UNDL_TICKER</stp>
        <stp>[Book1]Sheet1!R11C2</stp>
        <tr r="B11" s="1"/>
      </tp>
      <tp t="s">
        <v>AMZN US</v>
        <stp/>
        <stp>##V3_BDPV12</stp>
        <stp>AMZN US 05/15/20 C2050 Equity</stp>
        <stp>OPT_UNDL_TICKER</stp>
        <stp>[Book1]Sheet1!R21C2</stp>
        <tr r="B21" s="1"/>
      </tp>
      <tp t="s">
        <v>6/19/2020</v>
        <stp/>
        <stp>##V3_BDPV12</stp>
        <stp>AMZN US 06/19/20 C2050 Equity</stp>
        <stp>OPT_EXPIRE_DT</stp>
        <stp>[Book1]Sheet1!R30C6</stp>
        <tr r="F30" s="1"/>
      </tp>
      <tp t="s">
        <v>AMZN US</v>
        <stp/>
        <stp>##V3_BDPV12</stp>
        <stp>AMZN US 05/15/20 C2060 Equity</stp>
        <stp>OPT_UNDL_TICKER</stp>
        <stp>[Book1]Sheet1!R22C2</stp>
        <tr r="B22" s="1"/>
      </tp>
      <tp t="s">
        <v>AMZN US</v>
        <stp/>
        <stp>##V3_BDPV12</stp>
        <stp>AMZN US 04/17/20 C2050 Equity</stp>
        <stp>OPT_UNDL_TICKER</stp>
        <stp>[Book1]Sheet1!R12C2</stp>
        <tr r="B12" s="1"/>
      </tp>
      <tp>
        <v>2055</v>
        <stp/>
        <stp>##V3_BDPV12</stp>
        <stp>AMZN US 06/19/20 C2055 Equity</stp>
        <stp>OPT_STRIKE_PX</stp>
        <stp>[Book1]Sheet1!R31C5</stp>
        <tr r="E31" s="1"/>
      </tp>
      <tp>
        <v>2035</v>
        <stp/>
        <stp>##V3_BDPV12</stp>
        <stp>AMZN US 06/19/20 C2035 Equity</stp>
        <stp>OPT_STRIKE_PX</stp>
        <stp>[Book1]Sheet1!R27C5</stp>
        <tr r="E27" s="1"/>
      </tp>
      <tp t="s">
        <v>5/15/2020</v>
        <stp/>
        <stp>##V3_BDPV12</stp>
        <stp>AMZN US 05/15/20 C2020 Equity</stp>
        <stp>OPT_EXPIRE_DT</stp>
        <stp>[Book1]Sheet1!R18C6</stp>
        <tr r="F18" s="1"/>
      </tp>
      <tp t="s">
        <v>5/15/2020</v>
        <stp/>
        <stp>##V3_BDPV12</stp>
        <stp>AMZN US 05/15/20 C2030 Equity</stp>
        <stp>OPT_EXPIRE_DT</stp>
        <stp>[Book1]Sheet1!R19C6</stp>
        <tr r="F19" s="1"/>
      </tp>
      <tp t="s">
        <v>AMZN US</v>
        <stp/>
        <stp>##V3_BDPV12</stp>
        <stp>AMZN US 04/17/20 C2060 Equity</stp>
        <stp>OPT_UNDL_TICKER</stp>
        <stp>[Book1]Sheet1!R13C2</stp>
        <tr r="B13" s="1"/>
      </tp>
      <tp t="s">
        <v>4/24/2020</v>
        <stp/>
        <stp>##V3_BDPV12</stp>
        <stp>AMZN US Equity</stp>
        <stp>EXPECTED_REPORT_DT</stp>
        <stp>[Book1]Sheet1!R42C2</stp>
        <tr r="B42" s="1"/>
      </tp>
    </main>
    <main first="bloomberg.rtd">
      <tp>
        <v>2050</v>
        <stp/>
        <stp>##V3_BDPV12</stp>
        <stp>AMZN US 06/19/20 C2050 Equity</stp>
        <stp>OPT_STRIKE_PX</stp>
        <stp>[Book1]Sheet1!R30C5</stp>
        <tr r="E30" s="1"/>
      </tp>
      <tp>
        <v>33</v>
        <stp/>
        <stp>##V3_BDPV12</stp>
        <stp>AMZN US 04/17/20 P2035 Equity</stp>
        <stp>OPT_PX</stp>
        <stp>[Book1]Sheet1!R9C17</stp>
        <tr r="Q9" s="1"/>
      </tp>
      <tp t="s">
        <v>AMZN US</v>
        <stp/>
        <stp>##V3_BDPV12</stp>
        <stp>AMZN US 06/19/20 C2035 Equity</stp>
        <stp>OPT_UNDL_TICKER</stp>
        <stp>[Book1]Sheet1!R27C2</stp>
        <tr r="B27" s="1"/>
      </tp>
      <tp>
        <v>2035</v>
        <stp/>
        <stp>##V3_BDPV12</stp>
        <stp>AMZN US 04/17/20 P2035 Equity</stp>
        <stp>OPT_STRIKE_PX</stp>
        <stp>[Book1]Sheet1!R9C15</stp>
        <tr r="O9" s="1"/>
      </tp>
      <tp>
        <v>8.7710000000000008</v>
        <stp/>
        <stp>##V3_BDPV12</stp>
        <stp>AMZN US Equity</stp>
        <stp>BEST_EPS</stp>
        <stp>[Book1]Sheet1!R47C2</stp>
        <tr r="B47" s="1"/>
      </tp>
      <tp>
        <v>2035</v>
        <stp/>
        <stp>##V3_BDPV12</stp>
        <stp>AMZN US 04/17/20 C2035 Equity</stp>
        <stp>OPT_STRIKE_PX</stp>
        <stp>[Book1]Sheet1!R9C5</stp>
        <tr r="E9" s="1"/>
      </tp>
      <tp t="s">
        <v>4/17/2020</v>
        <stp/>
        <stp>##V3_BDPV12</stp>
        <stp>AMZN US 04/17/20 P2035 Equity</stp>
        <stp>OPT_EXPIRE_DT</stp>
        <stp>[Book1]Sheet1!R9C16</stp>
        <tr r="P9" s="1"/>
      </tp>
      <tp t="s">
        <v>AMZN 6 C2045</v>
        <stp/>
        <stp>##V3_BDPV12</stp>
        <stp>AMZN US 06/19/20 C2045 Equity</stp>
        <stp>TICKER</stp>
        <stp>[Book1]Sheet1!R29C3</stp>
        <tr r="C29" s="1"/>
      </tp>
      <tp t="s">
        <v>AMZN 5 C2020</v>
        <stp/>
        <stp>##V3_BDPV12</stp>
        <stp>AMZN US 05/15/20 C2020 Equity</stp>
        <stp>TICKER</stp>
        <stp>[Book1]Sheet1!R18C3</stp>
        <tr r="C18" s="1"/>
      </tp>
      <tp t="s">
        <v>AMZN 5 C2030</v>
        <stp/>
        <stp>##V3_BDPV12</stp>
        <stp>AMZN US 05/15/20 C2030 Equity</stp>
        <stp>TICKER</stp>
        <stp>[Book1]Sheet1!R19C3</stp>
        <tr r="C19" s="1"/>
      </tp>
      <tp t="s">
        <v>AMZN 6 C2040</v>
        <stp/>
        <stp>##V3_BDPV12</stp>
        <stp>AMZN US 06/19/20 C2040 Equity</stp>
        <stp>TICKER</stp>
        <stp>[Book1]Sheet1!R28C3</stp>
        <tr r="C28" s="1"/>
      </tp>
      <tp t="s">
        <v>#N/A N/A</v>
        <stp/>
        <stp>##V3_BDPV12</stp>
        <stp>AMZN US 04/17/20 C2035 Equity</stp>
        <stp>OPT_IMP_VOL_NDAYS_AGO</stp>
        <stp>[Book1]Sheet1!R9C9</stp>
        <stp>OPT_NDAYS_AGO_IMP_VOL</stp>
        <stp>7</stp>
        <tr r="I9" s="1"/>
      </tp>
      <tp t="s">
        <v>AMZN 4 C2045</v>
        <stp/>
        <stp>##V3_BDPV12</stp>
        <stp>AMZN US 04/17/20 C2045 Equity</stp>
        <stp>TICKER</stp>
        <stp>[Book1]Sheet1!R11C3</stp>
        <tr r="C11" s="1"/>
      </tp>
      <tp t="s">
        <v>AMZN 6 C2055</v>
        <stp/>
        <stp>##V3_BDPV12</stp>
        <stp>AMZN US 06/19/20 C2055 Equity</stp>
        <stp>TICKER</stp>
        <stp>[Book1]Sheet1!R31C3</stp>
        <tr r="C31" s="1"/>
      </tp>
      <tp t="s">
        <v>AMZN US</v>
        <stp/>
        <stp>##V3_BDPV12</stp>
        <stp>AMZN US 04/17/20 P2035 Equity</stp>
        <stp>OPT_UNDL_TICKER</stp>
        <stp>[Book1]Sheet1!R9C12</stp>
        <tr r="L9" s="1"/>
      </tp>
      <tp t="s">
        <v>AMZN 5 C2040</v>
        <stp/>
        <stp>##V3_BDPV12</stp>
        <stp>AMZN US 05/15/20 C2040 Equity</stp>
        <stp>TICKER</stp>
        <stp>[Book1]Sheet1!R20C3</stp>
        <tr r="C20" s="1"/>
      </tp>
      <tp t="s">
        <v>AMZN 6 C2035</v>
        <stp/>
        <stp>##V3_BDPV12</stp>
        <stp>AMZN US 06/19/20 C2035 Equity</stp>
        <stp>TICKER</stp>
        <stp>[Book1]Sheet1!R27C3</stp>
        <tr r="C27" s="1"/>
      </tp>
      <tp t="s">
        <v>AMZN 4 C2040</v>
        <stp/>
        <stp>##V3_BDPV12</stp>
        <stp>AMZN US 04/17/20 C2040 Equity</stp>
        <stp>TICKER</stp>
        <stp>[Book1]Sheet1!R10C3</stp>
        <tr r="C10" s="1"/>
      </tp>
      <tp t="s">
        <v>AMZN 5 C2050</v>
        <stp/>
        <stp>##V3_BDPV12</stp>
        <stp>AMZN US 05/15/20 C2050 Equity</stp>
        <stp>TICKER</stp>
        <stp>[Book1]Sheet1!R21C3</stp>
        <tr r="C21" s="1"/>
      </tp>
      <tp t="s">
        <v>4/17/2020</v>
        <stp/>
        <stp>##V3_BDPV12</stp>
        <stp>AMZN US 04/17/20 C2035 Equity</stp>
        <stp>OPT_EXPIRE_DT</stp>
        <stp>[Book1]Sheet1!R9C6</stp>
        <tr r="F9" s="1"/>
      </tp>
      <tp t="s">
        <v>AMZN 5 C2060</v>
        <stp/>
        <stp>##V3_BDPV12</stp>
        <stp>AMZN US 05/15/20 C2060 Equity</stp>
        <stp>TICKER</stp>
        <stp>[Book1]Sheet1!R22C3</stp>
        <tr r="C22" s="1"/>
      </tp>
      <tp t="s">
        <v>AMZN 4 C2060</v>
        <stp/>
        <stp>##V3_BDPV12</stp>
        <stp>AMZN US 04/17/20 C2060 Equity</stp>
        <stp>TICKER</stp>
        <stp>[Book1]Sheet1!R13C3</stp>
        <tr r="C13" s="1"/>
      </tp>
      <tp t="s">
        <v>AMZN 6 C2050</v>
        <stp/>
        <stp>##V3_BDPV12</stp>
        <stp>AMZN US 06/19/20 C2050 Equity</stp>
        <stp>TICKER</stp>
        <stp>[Book1]Sheet1!R30C3</stp>
        <tr r="C30" s="1"/>
      </tp>
      <tp t="s">
        <v>AMZN 4 C2050</v>
        <stp/>
        <stp>##V3_BDPV12</stp>
        <stp>AMZN US 04/17/20 C2050 Equity</stp>
        <stp>TICKER</stp>
        <stp>[Book1]Sheet1!R12C3</stp>
        <tr r="C12" s="1"/>
      </tp>
      <tp>
        <v>27.66704</v>
        <stp/>
        <stp>##V3_BDPV12</stp>
        <stp>AMZN US 04/17/20 C2035 Equity</stp>
        <stp>OPT_IMPLIED_VOLATILITY_BST</stp>
        <stp>[Book1]Sheet1!R9C8</stp>
        <tr r="H9" s="1"/>
      </tp>
      <tp>
        <v>20</v>
        <stp/>
        <stp>##V3_BDPV12</stp>
        <stp>AMZN US Equity</stp>
        <stp>BEST_EPS_NUMEST</stp>
        <stp>[Book1]Sheet1!R48C2</stp>
        <tr r="B48" s="1"/>
      </tp>
      <tp>
        <v>104.34</v>
        <stp/>
        <stp>##V3_BDPV12</stp>
        <stp>AMZN US 05/15/20 C2020 Equity</stp>
        <stp>OPT_PX</stp>
        <stp>[Book1]Sheet1!R18C7</stp>
        <tr r="G18" s="1"/>
      </tp>
      <tp t="s">
        <v>Call</v>
        <stp/>
        <stp>##V3_BDPV12</stp>
        <stp>AMZN US 04/17/20 C2035 Equity</stp>
        <stp>OPT_PUT_CALL</stp>
        <stp>[Book1]Sheet1!R9C4</stp>
        <tr r="D9" s="1"/>
      </tp>
      <tp t="s">
        <v>#N/A N/A</v>
        <stp/>
        <stp>##V3_BDPV12</stp>
        <stp>AMZN US 04/17/20 P2035 Equity</stp>
        <stp>OPT_IMP_VOL_NDAYS_AGO</stp>
        <stp>[Book1]Sheet1!R9C19</stp>
        <stp>OPT_NDAYS_AGO_IMP_VOL</stp>
        <stp>7</stp>
        <tr r="S9" s="1"/>
      </tp>
      <tp>
        <v>99.67</v>
        <stp/>
        <stp>##V3_BDPV12</stp>
        <stp>AMZN US 05/15/20 C2030 Equity</stp>
        <stp>OPT_PX</stp>
        <stp>[Book1]Sheet1!R19C7</stp>
        <tr r="G19" s="1"/>
      </tp>
      <tp>
        <v>34.48151</v>
        <stp/>
        <stp>##V3_BDPV12</stp>
        <stp>AMZN US 06/19/20 P2045 Equity</stp>
        <stp>OPT_IMPLIED_VOLATILITY_BST</stp>
        <stp>[Book1]Sheet1!R29C18</stp>
        <tr r="R29" s="1"/>
      </tp>
      <tp>
        <v>33.254449999999999</v>
        <stp/>
        <stp>##V3_BDPV12</stp>
        <stp>AMZN US 06/19/20 P2040 Equity</stp>
        <stp>OPT_IMPLIED_VOLATILITY_BST</stp>
        <stp>[Book1]Sheet1!R28C18</stp>
        <tr r="R28" s="1"/>
      </tp>
      <tp>
        <v>34.255650000000003</v>
        <stp/>
        <stp>##V3_BDPV12</stp>
        <stp>AMZN US 06/19/20 P2055 Equity</stp>
        <stp>OPT_IMPLIED_VOLATILITY_BST</stp>
        <stp>[Book1]Sheet1!R31C18</stp>
        <tr r="R31" s="1"/>
      </tp>
      <tp>
        <v>36.471769999999999</v>
        <stp/>
        <stp>##V3_BDPV12</stp>
        <stp>AMZN US 06/19/20 P2050 Equity</stp>
        <stp>OPT_IMPLIED_VOLATILITY_BST</stp>
        <stp>[Book1]Sheet1!R30C18</stp>
        <tr r="R30" s="1"/>
      </tp>
      <tp>
        <v>34.67606</v>
        <stp/>
        <stp>##V3_BDPV12</stp>
        <stp>AMZN US 06/19/20 P2035 Equity</stp>
        <stp>OPT_IMPLIED_VOLATILITY_BST</stp>
        <stp>[Book1]Sheet1!R27C18</stp>
        <tr r="R27" s="1"/>
      </tp>
      <tp>
        <v>36.422190000000001</v>
        <stp/>
        <stp>##V3_BDPV12</stp>
        <stp>AMZN US 05/15/20 P2020 Equity</stp>
        <stp>OPT_IMPLIED_VOLATILITY_BST</stp>
        <stp>[Book1]Sheet1!R18C18</stp>
        <tr r="R18" s="1"/>
      </tp>
      <tp>
        <v>36.136560000000003</v>
        <stp/>
        <stp>##V3_BDPV12</stp>
        <stp>AMZN US 05/15/20 P2030 Equity</stp>
        <stp>OPT_IMPLIED_VOLATILITY_BST</stp>
        <stp>[Book1]Sheet1!R19C18</stp>
        <tr r="R19" s="1"/>
      </tp>
      <tp>
        <v>28.677890000000001</v>
        <stp/>
        <stp>##V3_BDPV12</stp>
        <stp>AMZN US 04/17/20 P2060 Equity</stp>
        <stp>OPT_IMPLIED_VOLATILITY_BST</stp>
        <stp>[Book1]Sheet1!R13C18</stp>
        <tr r="R13" s="1"/>
      </tp>
      <tp>
        <v>37.333129999999997</v>
        <stp/>
        <stp>##V3_BDPV12</stp>
        <stp>AMZN US 05/15/20 P2060 Equity</stp>
        <stp>OPT_IMPLIED_VOLATILITY_BST</stp>
        <stp>[Book1]Sheet1!R22C18</stp>
        <tr r="R22" s="1"/>
      </tp>
      <tp>
        <v>27.914819999999999</v>
        <stp/>
        <stp>##V3_BDPV12</stp>
        <stp>AMZN US 04/17/20 P2045 Equity</stp>
        <stp>OPT_IMPLIED_VOLATILITY_BST</stp>
        <stp>[Book1]Sheet1!R11C18</stp>
        <tr r="R11" s="1"/>
      </tp>
      <tp>
        <v>27.875029999999999</v>
        <stp/>
        <stp>##V3_BDPV12</stp>
        <stp>AMZN US 04/17/20 P2040 Equity</stp>
        <stp>OPT_IMPLIED_VOLATILITY_BST</stp>
        <stp>[Book1]Sheet1!R10C18</stp>
        <tr r="R10" s="1"/>
      </tp>
      <tp>
        <v>37.157089999999997</v>
        <stp/>
        <stp>##V3_BDPV12</stp>
        <stp>AMZN US 05/15/20 P2050 Equity</stp>
        <stp>OPT_IMPLIED_VOLATILITY_BST</stp>
        <stp>[Book1]Sheet1!R21C18</stp>
        <tr r="R21" s="1"/>
      </tp>
      <tp>
        <v>27.152729999999998</v>
        <stp/>
        <stp>##V3_BDPV12</stp>
        <stp>AMZN US 04/17/20 P2050 Equity</stp>
        <stp>OPT_IMPLIED_VOLATILITY_BST</stp>
        <stp>[Book1]Sheet1!R12C18</stp>
        <tr r="R12" s="1"/>
      </tp>
      <tp>
        <v>35.850079999999998</v>
        <stp/>
        <stp>##V3_BDPV12</stp>
        <stp>AMZN US 05/15/20 P2040 Equity</stp>
        <stp>OPT_IMPLIED_VOLATILITY_BST</stp>
        <stp>[Book1]Sheet1!R20C18</stp>
        <tr r="R20" s="1"/>
      </tp>
      <tp>
        <v>119.95</v>
        <stp/>
        <stp>##V3_BDPV12</stp>
        <stp>AMZN US 06/19/20 C2040 Equity</stp>
        <stp>OPT_PX</stp>
        <stp>[Book1]Sheet1!R28C7</stp>
        <tr r="G28" s="1"/>
      </tp>
      <tp>
        <v>116.84</v>
        <stp/>
        <stp>##V3_BDPV12</stp>
        <stp>AMZN US 06/19/20 C2045 Equity</stp>
        <stp>OPT_PX</stp>
        <stp>[Book1]Sheet1!R29C7</stp>
        <tr r="G29" s="1"/>
      </tp>
      <tp>
        <v>93</v>
        <stp/>
        <stp>##V3_BDPV12</stp>
        <stp>AMZN US 05/15/20 C2040 Equity</stp>
        <stp>OPT_PX</stp>
        <stp>[Book1]Sheet1!R20C7</stp>
        <tr r="G20" s="1"/>
      </tp>
      <tp>
        <v>121</v>
        <stp/>
        <stp>##V3_BDPV12</stp>
        <stp>AMZN US 06/19/20 C2035 Equity</stp>
        <stp>OPT_PX</stp>
        <stp>[Book1]Sheet1!R27C7</stp>
        <tr r="G27" s="1"/>
      </tp>
      <tp>
        <v>36.4</v>
        <stp/>
        <stp>##V3_BDPV12</stp>
        <stp>AMZN US 04/17/20 C2040 Equity</stp>
        <stp>OPT_PX</stp>
        <stp>[Book1]Sheet1!R10C7</stp>
        <tr r="G10" s="1"/>
      </tp>
      <tp>
        <v>88.2</v>
        <stp/>
        <stp>##V3_BDPV12</stp>
        <stp>AMZN US 05/15/20 C2050 Equity</stp>
        <stp>OPT_PX</stp>
        <stp>[Book1]Sheet1!R21C7</stp>
        <tr r="G21" s="1"/>
      </tp>
      <tp>
        <v>25.45</v>
        <stp/>
        <stp>##V3_BDPV12</stp>
        <stp>AMZN US 04/17/20 C2060 Equity</stp>
        <stp>OPT_PX</stp>
        <stp>[Book1]Sheet1!R13C7</stp>
        <tr r="G13" s="1"/>
      </tp>
      <tp>
        <v>83.6</v>
        <stp/>
        <stp>##V3_BDPV12</stp>
        <stp>AMZN US 05/15/20 C2060 Equity</stp>
        <stp>OPT_PX</stp>
        <stp>[Book1]Sheet1!R22C7</stp>
        <tr r="G22" s="1"/>
      </tp>
      <tp>
        <v>115.28</v>
        <stp/>
        <stp>##V3_BDPV12</stp>
        <stp>AMZN US 06/19/20 C2050 Equity</stp>
        <stp>OPT_PX</stp>
        <stp>[Book1]Sheet1!R30C7</stp>
        <tr r="G30" s="1"/>
      </tp>
      <tp>
        <v>30.5</v>
        <stp/>
        <stp>##V3_BDPV12</stp>
        <stp>AMZN US 04/17/20 C2050 Equity</stp>
        <stp>OPT_PX</stp>
        <stp>[Book1]Sheet1!R12C7</stp>
        <tr r="G12" s="1"/>
      </tp>
      <tp>
        <v>33.799999999999997</v>
        <stp/>
        <stp>##V3_BDPV12</stp>
        <stp>AMZN US 04/17/20 C2045 Equity</stp>
        <stp>OPT_PX</stp>
        <stp>[Book1]Sheet1!R11C7</stp>
        <tr r="G11" s="1"/>
      </tp>
      <tp>
        <v>111.02</v>
        <stp/>
        <stp>##V3_BDPV12</stp>
        <stp>AMZN US 06/19/20 C2055 Equity</stp>
        <stp>OPT_PX</stp>
        <stp>[Book1]Sheet1!R31C7</stp>
        <tr r="G31" s="1"/>
      </tp>
      <tp t="s">
        <v>AMZN US</v>
        <stp/>
        <stp>##V3_BDPV12</stp>
        <stp>AMZN US 04/17/20 C2035 Equity</stp>
        <stp>OPT_UNDL_TICKER</stp>
        <stp>[Book1]Sheet1!R9C2</stp>
        <tr r="B9" s="1"/>
      </tp>
      <tp t="s">
        <v>5/15/2020</v>
        <stp/>
        <stp>##V3_BDPV12</stp>
        <stp>AMZN US 05/15/20 P2020 Equity</stp>
        <stp>OPT_EXPIRE_DT</stp>
        <stp>[Book1]Sheet1!R18C16</stp>
        <tr r="P18" s="1"/>
      </tp>
      <tp t="s">
        <v>5/15/2020</v>
        <stp/>
        <stp>##V3_BDPV12</stp>
        <stp>AMZN US 05/15/20 P2030 Equity</stp>
        <stp>OPT_EXPIRE_DT</stp>
        <stp>[Book1]Sheet1!R19C16</stp>
        <tr r="P19" s="1"/>
      </tp>
      <tp t="s">
        <v>5/15/2020</v>
        <stp/>
        <stp>##V3_BDPV12</stp>
        <stp>AMZN US 05/15/20 P2040 Equity</stp>
        <stp>OPT_EXPIRE_DT</stp>
        <stp>[Book1]Sheet1!R20C16</stp>
        <tr r="P20" s="1"/>
      </tp>
      <tp t="s">
        <v>5/15/2020</v>
        <stp/>
        <stp>##V3_BDPV12</stp>
        <stp>AMZN US 05/15/20 P2050 Equity</stp>
        <stp>OPT_EXPIRE_DT</stp>
        <stp>[Book1]Sheet1!R21C16</stp>
        <tr r="P21" s="1"/>
      </tp>
      <tp t="s">
        <v>5/15/2020</v>
        <stp/>
        <stp>##V3_BDPV12</stp>
        <stp>AMZN US 05/15/20 P2060 Equity</stp>
        <stp>OPT_EXPIRE_DT</stp>
        <stp>[Book1]Sheet1!R22C16</stp>
        <tr r="P22" s="1"/>
      </tp>
      <tp t="s">
        <v>4/17/2020</v>
        <stp/>
        <stp>##V3_BDPV12</stp>
        <stp>AMZN US 04/17/20 P2050 Equity</stp>
        <stp>OPT_EXPIRE_DT</stp>
        <stp>[Book1]Sheet1!R12C16</stp>
        <tr r="P12" s="1"/>
      </tp>
      <tp t="s">
        <v>4/17/2020</v>
        <stp/>
        <stp>##V3_BDPV12</stp>
        <stp>AMZN US 04/17/20 P2040 Equity</stp>
        <stp>OPT_EXPIRE_DT</stp>
        <stp>[Book1]Sheet1!R10C16</stp>
        <tr r="P10" s="1"/>
      </tp>
      <tp t="s">
        <v>4/17/2020</v>
        <stp/>
        <stp>##V3_BDPV12</stp>
        <stp>AMZN US 04/17/20 P2060 Equity</stp>
        <stp>OPT_EXPIRE_DT</stp>
        <stp>[Book1]Sheet1!R13C16</stp>
        <tr r="P13" s="1"/>
      </tp>
      <tp t="s">
        <v>6/19/2020</v>
        <stp/>
        <stp>##V3_BDPV12</stp>
        <stp>AMZN US 06/19/20 P2040 Equity</stp>
        <stp>OPT_EXPIRE_DT</stp>
        <stp>[Book1]Sheet1!R28C16</stp>
        <tr r="P28" s="1"/>
      </tp>
      <tp t="s">
        <v>6/19/2020</v>
        <stp/>
        <stp>##V3_BDPV12</stp>
        <stp>AMZN US 06/19/20 P2050 Equity</stp>
        <stp>OPT_EXPIRE_DT</stp>
        <stp>[Book1]Sheet1!R30C16</stp>
        <tr r="P30" s="1"/>
      </tp>
      <tp t="s">
        <v>4/17/2020</v>
        <stp/>
        <stp>##V3_BDPV12</stp>
        <stp>AMZN US 04/17/20 P2045 Equity</stp>
        <stp>OPT_EXPIRE_DT</stp>
        <stp>[Book1]Sheet1!R11C16</stp>
        <tr r="P11" s="1"/>
      </tp>
      <tp t="s">
        <v>6/19/2020</v>
        <stp/>
        <stp>##V3_BDPV12</stp>
        <stp>AMZN US 06/19/20 P2045 Equity</stp>
        <stp>OPT_EXPIRE_DT</stp>
        <stp>[Book1]Sheet1!R29C16</stp>
        <tr r="P29" s="1"/>
      </tp>
      <tp t="s">
        <v>6/19/2020</v>
        <stp/>
        <stp>##V3_BDPV12</stp>
        <stp>AMZN US 06/19/20 P2035 Equity</stp>
        <stp>OPT_EXPIRE_DT</stp>
        <stp>[Book1]Sheet1!R27C16</stp>
        <tr r="P27" s="1"/>
      </tp>
      <tp t="s">
        <v>6/19/2020</v>
        <stp/>
        <stp>##V3_BDPV12</stp>
        <stp>AMZN US 06/19/20 P2055 Equity</stp>
        <stp>OPT_EXPIRE_DT</stp>
        <stp>[Book1]Sheet1!R31C16</stp>
        <tr r="P31" s="1"/>
      </tp>
      <tp>
        <v>37.340200000000003</v>
        <stp/>
        <stp>##V3_BDPV12</stp>
        <stp>AMZN US 06/19/20 P2050 Equity</stp>
        <stp>OPT_IMP_VOL_NDAYS_AGO</stp>
        <stp>[Book1]Sheet1!R30C19</stp>
        <stp>OPT_NDAYS_AGO_IMP_VOL</stp>
        <stp>7</stp>
        <tr r="S30" s="1"/>
      </tp>
      <tp>
        <v>37.233800000000002</v>
        <stp/>
        <stp>##V3_BDPV12</stp>
        <stp>AMZN US 06/19/20 P2040 Equity</stp>
        <stp>OPT_IMP_VOL_NDAYS_AGO</stp>
        <stp>[Book1]Sheet1!R28C19</stp>
        <stp>OPT_NDAYS_AGO_IMP_VOL</stp>
        <stp>7</stp>
        <tr r="S28" s="1"/>
      </tp>
      <tp>
        <v>41.491500000000002</v>
        <stp/>
        <stp>##V3_BDPV12</stp>
        <stp>AMZN US 05/15/20 P2040 Equity</stp>
        <stp>OPT_IMP_VOL_NDAYS_AGO</stp>
        <stp>[Book1]Sheet1!R20C19</stp>
        <stp>OPT_NDAYS_AGO_IMP_VOL</stp>
        <stp>7</stp>
        <tr r="S20" s="1"/>
      </tp>
      <tp>
        <v>41.068100000000001</v>
        <stp/>
        <stp>##V3_BDPV12</stp>
        <stp>AMZN US 05/15/20 P2050 Equity</stp>
        <stp>OPT_IMP_VOL_NDAYS_AGO</stp>
        <stp>[Book1]Sheet1!R21C19</stp>
        <stp>OPT_NDAYS_AGO_IMP_VOL</stp>
        <stp>7</stp>
        <tr r="S21" s="1"/>
      </tp>
      <tp>
        <v>40.395600000000002</v>
        <stp/>
        <stp>##V3_BDPV12</stp>
        <stp>AMZN US 05/15/20 P2060 Equity</stp>
        <stp>OPT_IMP_VOL_NDAYS_AGO</stp>
        <stp>[Book1]Sheet1!R22C19</stp>
        <stp>OPT_NDAYS_AGO_IMP_VOL</stp>
        <stp>7</stp>
        <tr r="S22" s="1"/>
      </tp>
      <tp>
        <v>41.8874</v>
        <stp/>
        <stp>##V3_BDPV12</stp>
        <stp>AMZN US 05/15/20 P2020 Equity</stp>
        <stp>OPT_IMP_VOL_NDAYS_AGO</stp>
        <stp>[Book1]Sheet1!R18C19</stp>
        <stp>OPT_NDAYS_AGO_IMP_VOL</stp>
        <stp>7</stp>
        <tr r="S18" s="1"/>
      </tp>
      <tp>
        <v>41.569099999999999</v>
        <stp/>
        <stp>##V3_BDPV12</stp>
        <stp>AMZN US 05/15/20 P2030 Equity</stp>
        <stp>OPT_IMP_VOL_NDAYS_AGO</stp>
        <stp>[Book1]Sheet1!R19C19</stp>
        <stp>OPT_NDAYS_AGO_IMP_VOL</stp>
        <stp>7</stp>
        <tr r="S19" s="1"/>
      </tp>
      <tp>
        <v>39.043700000000001</v>
        <stp/>
        <stp>##V3_BDPV12</stp>
        <stp>AMZN US 04/17/20 P2050 Equity</stp>
        <stp>OPT_IMP_VOL_NDAYS_AGO</stp>
        <stp>[Book1]Sheet1!R12C19</stp>
        <stp>OPT_NDAYS_AGO_IMP_VOL</stp>
        <stp>7</stp>
        <tr r="S12" s="1"/>
      </tp>
      <tp>
        <v>38.193199999999997</v>
        <stp/>
        <stp>##V3_BDPV12</stp>
        <stp>AMZN US 04/17/20 P2060 Equity</stp>
        <stp>OPT_IMP_VOL_NDAYS_AGO</stp>
        <stp>[Book1]Sheet1!R13C19</stp>
        <stp>OPT_NDAYS_AGO_IMP_VOL</stp>
        <stp>7</stp>
        <tr r="S13" s="1"/>
      </tp>
      <tp>
        <v>39.117899999999999</v>
        <stp/>
        <stp>##V3_BDPV12</stp>
        <stp>AMZN US 04/17/20 P2040 Equity</stp>
        <stp>OPT_IMP_VOL_NDAYS_AGO</stp>
        <stp>[Book1]Sheet1!R10C19</stp>
        <stp>OPT_NDAYS_AGO_IMP_VOL</stp>
        <stp>7</stp>
        <tr r="S10" s="1"/>
      </tp>
      <tp>
        <v>37.207700000000003</v>
        <stp/>
        <stp>##V3_BDPV12</stp>
        <stp>AMZN US 06/19/20 P2055 Equity</stp>
        <stp>OPT_IMP_VOL_NDAYS_AGO</stp>
        <stp>[Book1]Sheet1!R31C19</stp>
        <stp>OPT_NDAYS_AGO_IMP_VOL</stp>
        <stp>7</stp>
        <tr r="S31" s="1"/>
      </tp>
      <tp>
        <v>37.382899999999999</v>
        <stp/>
        <stp>##V3_BDPV12</stp>
        <stp>AMZN US 06/19/20 P2045 Equity</stp>
        <stp>OPT_IMP_VOL_NDAYS_AGO</stp>
        <stp>[Book1]Sheet1!R29C19</stp>
        <stp>OPT_NDAYS_AGO_IMP_VOL</stp>
        <stp>7</stp>
        <tr r="S29" s="1"/>
      </tp>
      <tp>
        <v>37.623199999999997</v>
        <stp/>
        <stp>##V3_BDPV12</stp>
        <stp>AMZN US 06/19/20 P2035 Equity</stp>
        <stp>OPT_IMP_VOL_NDAYS_AGO</stp>
        <stp>[Book1]Sheet1!R27C19</stp>
        <stp>OPT_NDAYS_AGO_IMP_VOL</stp>
        <stp>7</stp>
        <tr r="S27" s="1"/>
      </tp>
      <tp t="s">
        <v>#N/A N/A</v>
        <stp/>
        <stp>##V3_BDPV12</stp>
        <stp>AMZN US 04/17/20 P2045 Equity</stp>
        <stp>OPT_IMP_VOL_NDAYS_AGO</stp>
        <stp>[Book1]Sheet1!R11C19</stp>
        <stp>OPT_NDAYS_AGO_IMP_VOL</stp>
        <stp>7</stp>
        <tr r="S11" s="1"/>
      </tp>
      <tp>
        <v>2045</v>
        <stp/>
        <stp>##V3_BDPV12</stp>
        <stp>AMZN US 04/17/20 P2045 Equity</stp>
        <stp>OPT_STRIKE_PX</stp>
        <stp>[Book1]Sheet1!R11C15</stp>
        <tr r="O11" s="1"/>
      </tp>
      <tp>
        <v>2055</v>
        <stp/>
        <stp>##V3_BDPV12</stp>
        <stp>AMZN US 06/19/20 P2055 Equity</stp>
        <stp>OPT_STRIKE_PX</stp>
        <stp>[Book1]Sheet1!R31C15</stp>
        <tr r="O31" s="1"/>
      </tp>
      <tp>
        <v>2045</v>
        <stp/>
        <stp>##V3_BDPV12</stp>
        <stp>AMZN US 06/19/20 P2045 Equity</stp>
        <stp>OPT_STRIKE_PX</stp>
        <stp>[Book1]Sheet1!R29C15</stp>
        <tr r="O29" s="1"/>
      </tp>
      <tp>
        <v>2035</v>
        <stp/>
        <stp>##V3_BDPV12</stp>
        <stp>AMZN US 06/19/20 P2035 Equity</stp>
        <stp>OPT_STRIKE_PX</stp>
        <stp>[Book1]Sheet1!R27C15</stp>
        <tr r="O27" s="1"/>
      </tp>
      <tp>
        <v>36.288400000000003</v>
        <stp/>
        <stp>##V3_BDPV12</stp>
        <stp>AMZN US Equity</stp>
        <stp>2ND_MTH_IMPVOL_100.0%MNY_DF</stp>
        <stp>[Book1]Sheet1!R40C2</stp>
        <tr r="B40" s="1"/>
      </tp>
      <tp>
        <v>2040</v>
        <stp/>
        <stp>##V3_BDPV12</stp>
        <stp>AMZN US 05/15/20 P2040 Equity</stp>
        <stp>OPT_STRIKE_PX</stp>
        <stp>[Book1]Sheet1!R20C15</stp>
        <tr r="O20" s="1"/>
      </tp>
      <tp>
        <v>2050</v>
        <stp/>
        <stp>##V3_BDPV12</stp>
        <stp>AMZN US 05/15/20 P2050 Equity</stp>
        <stp>OPT_STRIKE_PX</stp>
        <stp>[Book1]Sheet1!R21C15</stp>
        <tr r="O21" s="1"/>
      </tp>
      <tp>
        <v>2060</v>
        <stp/>
        <stp>##V3_BDPV12</stp>
        <stp>AMZN US 05/15/20 P2060 Equity</stp>
        <stp>OPT_STRIKE_PX</stp>
        <stp>[Book1]Sheet1!R22C15</stp>
        <tr r="O22" s="1"/>
      </tp>
      <tp>
        <v>2020</v>
        <stp/>
        <stp>##V3_BDPV12</stp>
        <stp>AMZN US 05/15/20 P2020 Equity</stp>
        <stp>OPT_STRIKE_PX</stp>
        <stp>[Book1]Sheet1!R18C15</stp>
        <tr r="O18" s="1"/>
      </tp>
      <tp>
        <v>2030</v>
        <stp/>
        <stp>##V3_BDPV12</stp>
        <stp>AMZN US 05/15/20 P2030 Equity</stp>
        <stp>OPT_STRIKE_PX</stp>
        <stp>[Book1]Sheet1!R19C15</stp>
        <tr r="O19" s="1"/>
      </tp>
      <tp>
        <v>2040</v>
        <stp/>
        <stp>##V3_BDPV12</stp>
        <stp>AMZN US 04/17/20 P2040 Equity</stp>
        <stp>OPT_STRIKE_PX</stp>
        <stp>[Book1]Sheet1!R10C15</stp>
        <tr r="O10" s="1"/>
      </tp>
      <tp>
        <v>2060</v>
        <stp/>
        <stp>##V3_BDPV12</stp>
        <stp>AMZN US 04/17/20 P2060 Equity</stp>
        <stp>OPT_STRIKE_PX</stp>
        <stp>[Book1]Sheet1!R13C15</stp>
        <tr r="O13" s="1"/>
      </tp>
      <tp>
        <v>2050</v>
        <stp/>
        <stp>##V3_BDPV12</stp>
        <stp>AMZN US 04/17/20 P2050 Equity</stp>
        <stp>OPT_STRIKE_PX</stp>
        <stp>[Book1]Sheet1!R12C15</stp>
        <tr r="O12" s="1"/>
      </tp>
      <tp t="s">
        <v>Call</v>
        <stp/>
        <stp>##V3_BDPV12</stp>
        <stp>AMZN US 06/19/20 C2040 Equity</stp>
        <stp>OPT_PUT_CALL</stp>
        <stp>[Book1]Sheet1!R28C4</stp>
        <tr r="D28" s="1"/>
      </tp>
      <tp t="s">
        <v>Call</v>
        <stp/>
        <stp>##V3_BDPV12</stp>
        <stp>AMZN US 05/15/20 C2020 Equity</stp>
        <stp>OPT_PUT_CALL</stp>
        <stp>[Book1]Sheet1!R18C4</stp>
        <tr r="D18" s="1"/>
      </tp>
      <tp t="s">
        <v>Call</v>
        <stp/>
        <stp>##V3_BDPV12</stp>
        <stp>AMZN US 06/19/20 C2045 Equity</stp>
        <stp>OPT_PUT_CALL</stp>
        <stp>[Book1]Sheet1!R29C4</stp>
        <tr r="D29" s="1"/>
      </tp>
      <tp t="s">
        <v>Call</v>
        <stp/>
        <stp>##V3_BDPV12</stp>
        <stp>AMZN US 05/15/20 C2030 Equity</stp>
        <stp>OPT_PUT_CALL</stp>
        <stp>[Book1]Sheet1!R19C4</stp>
        <tr r="D19" s="1"/>
      </tp>
      <tp>
        <v>2050</v>
        <stp/>
        <stp>##V3_BDPV12</stp>
        <stp>AMZN US 06/19/20 P2050 Equity</stp>
        <stp>OPT_STRIKE_PX</stp>
        <stp>[Book1]Sheet1!R30C15</stp>
        <tr r="O30" s="1"/>
      </tp>
      <tp>
        <v>2040</v>
        <stp/>
        <stp>##V3_BDPV12</stp>
        <stp>AMZN US 06/19/20 P2040 Equity</stp>
        <stp>OPT_STRIKE_PX</stp>
        <stp>[Book1]Sheet1!R28C15</stp>
        <tr r="O28" s="1"/>
      </tp>
      <tp t="s">
        <v>Call</v>
        <stp/>
        <stp>##V3_BDPV12</stp>
        <stp>AMZN US 06/19/20 C2035 Equity</stp>
        <stp>OPT_PUT_CALL</stp>
        <stp>[Book1]Sheet1!R27C4</stp>
        <tr r="D27" s="1"/>
      </tp>
      <tp>
        <v>28.169689999999999</v>
        <stp/>
        <stp>##V3_BDPV12</stp>
        <stp>AMZN US 04/17/20 P2035 Equity</stp>
        <stp>OPT_IMPLIED_VOLATILITY_BST</stp>
        <stp>[Book1]Sheet1!R9C18</stp>
        <tr r="R9" s="1"/>
      </tp>
      <tp>
        <v>27.3032</v>
        <stp/>
        <stp>##V3_BDPV12</stp>
        <stp>AMZN US Equity</stp>
        <stp>1ST_MTH_IMPVOL_100.0%MNY_DF</stp>
        <stp>[Book1]Sheet1!R39C2</stp>
        <tr r="B39" s="1"/>
      </tp>
      <tp>
        <v>2043</v>
        <stp/>
        <stp>##V3_BDPV12</stp>
        <stp>AMZN US Equity</stp>
        <stp>Px_Last</stp>
        <stp>[Book1]Sheet1!R38C2</stp>
        <tr r="B38" s="1"/>
      </tp>
      <tp t="s">
        <v>Call</v>
        <stp/>
        <stp>##V3_BDPV12</stp>
        <stp>AMZN US 05/15/20 C2060 Equity</stp>
        <stp>OPT_PUT_CALL</stp>
        <stp>[Book1]Sheet1!R22C4</stp>
        <tr r="D22" s="1"/>
      </tp>
      <tp t="s">
        <v>Call</v>
        <stp/>
        <stp>##V3_BDPV12</stp>
        <stp>AMZN US 04/17/20 C2050 Equity</stp>
        <stp>OPT_PUT_CALL</stp>
        <stp>[Book1]Sheet1!R12C4</stp>
        <tr r="D12" s="1"/>
      </tp>
      <tp t="s">
        <v>Call</v>
        <stp/>
        <stp>##V3_BDPV12</stp>
        <stp>AMZN US 04/17/20 C2060 Equity</stp>
        <stp>OPT_PUT_CALL</stp>
        <stp>[Book1]Sheet1!R13C4</stp>
        <tr r="D13" s="1"/>
      </tp>
      <tp t="s">
        <v>Call</v>
        <stp/>
        <stp>##V3_BDPV12</stp>
        <stp>AMZN US 06/19/20 C2050 Equity</stp>
        <stp>OPT_PUT_CALL</stp>
        <stp>[Book1]Sheet1!R30C4</stp>
        <tr r="D30" s="1"/>
      </tp>
      <tp t="s">
        <v>Call</v>
        <stp/>
        <stp>##V3_BDPV12</stp>
        <stp>AMZN US 04/17/20 C2040 Equity</stp>
        <stp>OPT_PUT_CALL</stp>
        <stp>[Book1]Sheet1!R10C4</stp>
        <tr r="D10" s="1"/>
      </tp>
      <tp t="s">
        <v>Call</v>
        <stp/>
        <stp>##V3_BDPV12</stp>
        <stp>AMZN US 05/15/20 C2040 Equity</stp>
        <stp>OPT_PUT_CALL</stp>
        <stp>[Book1]Sheet1!R20C4</stp>
        <tr r="D20" s="1"/>
      </tp>
      <tp t="s">
        <v>Call</v>
        <stp/>
        <stp>##V3_BDPV12</stp>
        <stp>AMZN US 06/19/20 C2055 Equity</stp>
        <stp>OPT_PUT_CALL</stp>
        <stp>[Book1]Sheet1!R31C4</stp>
        <tr r="D31" s="1"/>
      </tp>
      <tp t="s">
        <v>Call</v>
        <stp/>
        <stp>##V3_BDPV12</stp>
        <stp>AMZN US 04/17/20 C2045 Equity</stp>
        <stp>OPT_PUT_CALL</stp>
        <stp>[Book1]Sheet1!R11C4</stp>
        <tr r="D11" s="1"/>
      </tp>
      <tp t="s">
        <v>Call</v>
        <stp/>
        <stp>##V3_BDPV12</stp>
        <stp>AMZN US 05/15/20 C2050 Equity</stp>
        <stp>OPT_PUT_CALL</stp>
        <stp>[Book1]Sheet1!R21C4</stp>
        <tr r="D2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workbookViewId="0">
      <selection activeCell="E14" sqref="E14"/>
    </sheetView>
  </sheetViews>
  <sheetFormatPr defaultRowHeight="15" x14ac:dyDescent="0.25"/>
  <sheetData>
    <row r="1" spans="1:19" x14ac:dyDescent="0.25">
      <c r="A1" t="s">
        <v>0</v>
      </c>
    </row>
    <row r="3" spans="1:19" x14ac:dyDescent="0.25">
      <c r="A3" t="s">
        <v>1</v>
      </c>
    </row>
    <row r="6" spans="1:19" x14ac:dyDescent="0.25">
      <c r="A6" t="s">
        <v>2</v>
      </c>
      <c r="K6" t="s">
        <v>3</v>
      </c>
    </row>
    <row r="8" spans="1:19" x14ac:dyDescent="0.25">
      <c r="B8" t="s">
        <v>4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L8" t="s">
        <v>4</v>
      </c>
      <c r="M8" t="s">
        <v>5</v>
      </c>
      <c r="N8" t="s">
        <v>6</v>
      </c>
      <c r="O8" t="s">
        <v>7</v>
      </c>
      <c r="P8" t="s">
        <v>8</v>
      </c>
      <c r="Q8" t="s">
        <v>9</v>
      </c>
      <c r="R8" t="s">
        <v>10</v>
      </c>
      <c r="S8" t="s">
        <v>11</v>
      </c>
    </row>
    <row r="9" spans="1:19" x14ac:dyDescent="0.25">
      <c r="A9" t="s">
        <v>12</v>
      </c>
      <c r="B9" t="str">
        <f>_xll.BDP("AMZN US 04/17/20 C2035 Equity", "OPT_UNDL_TICKER")</f>
        <v>AMZN US</v>
      </c>
      <c r="C9" t="str">
        <f>_xll.BDP("AMZN US 04/17/20 C2035 Equity", "TICKER")</f>
        <v>AMZN 4 C2035</v>
      </c>
      <c r="D9" t="str">
        <f>_xll.BDP("AMZN US 04/17/20 C2035 Equity", "OPT_PUT_CALL")</f>
        <v>Call</v>
      </c>
      <c r="E9">
        <f>_xll.BDP("AMZN US 04/17/20 C2035 Equity", "OPT_STRIKE_PX")</f>
        <v>2035</v>
      </c>
      <c r="F9" t="str">
        <f>_xll.BDP("AMZN US 04/17/20 C2035 Equity", "OPT_EXPIRE_DT")</f>
        <v>4/17/2020</v>
      </c>
      <c r="G9">
        <f>_xll.BDP("AMZN US 04/17/20 C2035 Equity", "OPT_PX")</f>
        <v>38.86</v>
      </c>
      <c r="H9">
        <f>_xll.BDP("AMZN US 04/17/20 C2035 Equity", "OPT_IMPLIED_VOLATILITY_BST")</f>
        <v>27.66704</v>
      </c>
      <c r="I9" t="str">
        <f>_xll.BDP("AMZN US 04/17/20 C2035 Equity", "OPT_IMP_VOL_NDAYS_AGO","OPT_NDAYS_AGO_IMP_VOL","7")</f>
        <v>#N/A N/A</v>
      </c>
      <c r="K9" t="s">
        <v>13</v>
      </c>
      <c r="L9" t="str">
        <f>_xll.BDP("AMZN US 04/17/20 P2035 Equity", "OPT_UNDL_TICKER")</f>
        <v>AMZN US</v>
      </c>
      <c r="M9" t="str">
        <f>_xll.BDP("AMZN US 04/17/20 P2035 Equity", "TICKER")</f>
        <v>AMZN 4 P2035</v>
      </c>
      <c r="N9" t="str">
        <f>_xll.BDP("AMZN US 04/17/20 P2035 Equity", "OPT_PUT_CALL")</f>
        <v>Put</v>
      </c>
      <c r="O9">
        <f>_xll.BDP("AMZN US 04/17/20 P2035 Equity", "OPT_STRIKE_PX")</f>
        <v>2035</v>
      </c>
      <c r="P9" t="str">
        <f>_xll.BDP("AMZN US 04/17/20 P2035 Equity", "OPT_EXPIRE_DT")</f>
        <v>4/17/2020</v>
      </c>
      <c r="Q9">
        <f>_xll.BDP("AMZN US 04/17/20 P2035 Equity", "OPT_PX")</f>
        <v>33</v>
      </c>
      <c r="R9">
        <f>_xll.BDP("AMZN US 04/17/20 P2035 Equity", "OPT_IMPLIED_VOLATILITY_BST")</f>
        <v>28.169689999999999</v>
      </c>
      <c r="S9" t="str">
        <f>_xll.BDP("AMZN US 04/17/20 P2035 Equity", "OPT_IMP_VOL_NDAYS_AGO","OPT_NDAYS_AGO_IMP_VOL","7")</f>
        <v>#N/A N/A</v>
      </c>
    </row>
    <row r="10" spans="1:19" x14ac:dyDescent="0.25">
      <c r="A10" t="s">
        <v>14</v>
      </c>
      <c r="B10" t="str">
        <f>_xll.BDP("AMZN US 04/17/20 C2040 Equity", "OPT_UNDL_TICKER")</f>
        <v>AMZN US</v>
      </c>
      <c r="C10" t="str">
        <f>_xll.BDP("AMZN US 04/17/20 C2040 Equity", "TICKER")</f>
        <v>AMZN 4 C2040</v>
      </c>
      <c r="D10" t="str">
        <f>_xll.BDP("AMZN US 04/17/20 C2040 Equity", "OPT_PUT_CALL")</f>
        <v>Call</v>
      </c>
      <c r="E10">
        <f>_xll.BDP("AMZN US 04/17/20 C2040 Equity", "OPT_STRIKE_PX")</f>
        <v>2040</v>
      </c>
      <c r="F10" t="str">
        <f>_xll.BDP("AMZN US 04/17/20 C2040 Equity", "OPT_EXPIRE_DT")</f>
        <v>4/17/2020</v>
      </c>
      <c r="G10">
        <f>_xll.BDP("AMZN US 04/17/20 C2040 Equity", "OPT_PX")</f>
        <v>36.4</v>
      </c>
      <c r="H10">
        <f>_xll.BDP("AMZN US 04/17/20 C2040 Equity", "OPT_IMPLIED_VOLATILITY_BST")</f>
        <v>27.487670000000001</v>
      </c>
      <c r="I10">
        <f>_xll.BDP("AMZN US 04/17/20 C2040 Equity", "OPT_IMP_VOL_NDAYS_AGO","OPT_NDAYS_AGO_IMP_VOL","7")</f>
        <v>39.940800000000003</v>
      </c>
      <c r="K10" t="s">
        <v>15</v>
      </c>
      <c r="L10" t="str">
        <f>_xll.BDP("AMZN US 04/17/20 P2040 Equity", "OPT_UNDL_TICKER")</f>
        <v>AMZN US</v>
      </c>
      <c r="M10" t="str">
        <f>_xll.BDP("AMZN US 04/17/20 P2040 Equity", "TICKER")</f>
        <v>AMZN 4 P2040</v>
      </c>
      <c r="N10" t="str">
        <f>_xll.BDP("AMZN US 04/17/20 P2040 Equity", "OPT_PUT_CALL")</f>
        <v>Put</v>
      </c>
      <c r="O10">
        <f>_xll.BDP("AMZN US 04/17/20 P2040 Equity", "OPT_STRIKE_PX")</f>
        <v>2040</v>
      </c>
      <c r="P10" t="str">
        <f>_xll.BDP("AMZN US 04/17/20 P2040 Equity", "OPT_EXPIRE_DT")</f>
        <v>4/17/2020</v>
      </c>
      <c r="Q10">
        <f>_xll.BDP("AMZN US 04/17/20 P2040 Equity", "OPT_PX")</f>
        <v>33.5</v>
      </c>
      <c r="R10">
        <f>_xll.BDP("AMZN US 04/17/20 P2040 Equity", "OPT_IMPLIED_VOLATILITY_BST")</f>
        <v>27.875029999999999</v>
      </c>
      <c r="S10">
        <f>_xll.BDP("AMZN US 04/17/20 P2040 Equity", "OPT_IMP_VOL_NDAYS_AGO","OPT_NDAYS_AGO_IMP_VOL","7")</f>
        <v>39.117899999999999</v>
      </c>
    </row>
    <row r="11" spans="1:19" x14ac:dyDescent="0.25">
      <c r="A11" t="s">
        <v>16</v>
      </c>
      <c r="B11" t="str">
        <f>_xll.BDP("AMZN US 04/17/20 C2045 Equity", "OPT_UNDL_TICKER")</f>
        <v>AMZN US</v>
      </c>
      <c r="C11" t="str">
        <f>_xll.BDP("AMZN US 04/17/20 C2045 Equity", "TICKER")</f>
        <v>AMZN 4 C2045</v>
      </c>
      <c r="D11" t="str">
        <f>_xll.BDP("AMZN US 04/17/20 C2045 Equity", "OPT_PUT_CALL")</f>
        <v>Call</v>
      </c>
      <c r="E11">
        <f>_xll.BDP("AMZN US 04/17/20 C2045 Equity", "OPT_STRIKE_PX")</f>
        <v>2045</v>
      </c>
      <c r="F11" t="str">
        <f>_xll.BDP("AMZN US 04/17/20 C2045 Equity", "OPT_EXPIRE_DT")</f>
        <v>4/17/2020</v>
      </c>
      <c r="G11">
        <f>_xll.BDP("AMZN US 04/17/20 C2045 Equity", "OPT_PX")</f>
        <v>33.799999999999997</v>
      </c>
      <c r="H11">
        <f>_xll.BDP("AMZN US 04/17/20 C2045 Equity", "OPT_IMPLIED_VOLATILITY_BST")</f>
        <v>27.12088</v>
      </c>
      <c r="I11" t="str">
        <f>_xll.BDP("AMZN US 04/17/20 C2045 Equity", "OPT_IMP_VOL_NDAYS_AGO","OPT_NDAYS_AGO_IMP_VOL","7")</f>
        <v>#N/A N/A</v>
      </c>
      <c r="K11" t="s">
        <v>17</v>
      </c>
      <c r="L11" t="str">
        <f>_xll.BDP("AMZN US 04/17/20 P2045 Equity", "OPT_UNDL_TICKER")</f>
        <v>AMZN US</v>
      </c>
      <c r="M11" t="str">
        <f>_xll.BDP("AMZN US 04/17/20 P2045 Equity", "TICKER")</f>
        <v>AMZN 4 P2045</v>
      </c>
      <c r="N11" t="str">
        <f>_xll.BDP("AMZN US 04/17/20 P2045 Equity", "OPT_PUT_CALL")</f>
        <v>Put</v>
      </c>
      <c r="O11">
        <f>_xll.BDP("AMZN US 04/17/20 P2045 Equity", "OPT_STRIKE_PX")</f>
        <v>2045</v>
      </c>
      <c r="P11" t="str">
        <f>_xll.BDP("AMZN US 04/17/20 P2045 Equity", "OPT_EXPIRE_DT")</f>
        <v>4/17/2020</v>
      </c>
      <c r="Q11">
        <f>_xll.BDP("AMZN US 04/17/20 P2045 Equity", "OPT_PX")</f>
        <v>36.5</v>
      </c>
      <c r="R11">
        <f>_xll.BDP("AMZN US 04/17/20 P2045 Equity", "OPT_IMPLIED_VOLATILITY_BST")</f>
        <v>27.914819999999999</v>
      </c>
      <c r="S11" t="str">
        <f>_xll.BDP("AMZN US 04/17/20 P2045 Equity", "OPT_IMP_VOL_NDAYS_AGO","OPT_NDAYS_AGO_IMP_VOL","7")</f>
        <v>#N/A N/A</v>
      </c>
    </row>
    <row r="12" spans="1:19" x14ac:dyDescent="0.25">
      <c r="A12" t="s">
        <v>18</v>
      </c>
      <c r="B12" t="str">
        <f>_xll.BDP("AMZN US 04/17/20 C2050 Equity", "OPT_UNDL_TICKER")</f>
        <v>AMZN US</v>
      </c>
      <c r="C12" t="str">
        <f>_xll.BDP("AMZN US 04/17/20 C2050 Equity", "TICKER")</f>
        <v>AMZN 4 C2050</v>
      </c>
      <c r="D12" t="str">
        <f>_xll.BDP("AMZN US 04/17/20 C2050 Equity", "OPT_PUT_CALL")</f>
        <v>Call</v>
      </c>
      <c r="E12">
        <f>_xll.BDP("AMZN US 04/17/20 C2050 Equity", "OPT_STRIKE_PX")</f>
        <v>2050</v>
      </c>
      <c r="F12" t="str">
        <f>_xll.BDP("AMZN US 04/17/20 C2050 Equity", "OPT_EXPIRE_DT")</f>
        <v>4/17/2020</v>
      </c>
      <c r="G12">
        <f>_xll.BDP("AMZN US 04/17/20 C2050 Equity", "OPT_PX")</f>
        <v>30.5</v>
      </c>
      <c r="H12">
        <f>_xll.BDP("AMZN US 04/17/20 C2050 Equity", "OPT_IMPLIED_VOLATILITY_BST")</f>
        <v>26.97288</v>
      </c>
      <c r="I12">
        <f>_xll.BDP("AMZN US 04/17/20 C2050 Equity", "OPT_IMP_VOL_NDAYS_AGO","OPT_NDAYS_AGO_IMP_VOL","7")</f>
        <v>39.261699999999998</v>
      </c>
      <c r="K12" t="s">
        <v>19</v>
      </c>
      <c r="L12" t="str">
        <f>_xll.BDP("AMZN US 04/17/20 P2050 Equity", "OPT_UNDL_TICKER")</f>
        <v>AMZN US</v>
      </c>
      <c r="M12" t="str">
        <f>_xll.BDP("AMZN US 04/17/20 P2050 Equity", "TICKER")</f>
        <v>AMZN 4 P2050</v>
      </c>
      <c r="N12" t="str">
        <f>_xll.BDP("AMZN US 04/17/20 P2050 Equity", "OPT_PUT_CALL")</f>
        <v>Put</v>
      </c>
      <c r="O12">
        <f>_xll.BDP("AMZN US 04/17/20 P2050 Equity", "OPT_STRIKE_PX")</f>
        <v>2050</v>
      </c>
      <c r="P12" t="str">
        <f>_xll.BDP("AMZN US 04/17/20 P2050 Equity", "OPT_EXPIRE_DT")</f>
        <v>4/17/2020</v>
      </c>
      <c r="Q12">
        <f>_xll.BDP("AMZN US 04/17/20 P2050 Equity", "OPT_PX")</f>
        <v>38.68</v>
      </c>
      <c r="R12">
        <f>_xll.BDP("AMZN US 04/17/20 P2050 Equity", "OPT_IMPLIED_VOLATILITY_BST")</f>
        <v>27.152729999999998</v>
      </c>
      <c r="S12">
        <f>_xll.BDP("AMZN US 04/17/20 P2050 Equity", "OPT_IMP_VOL_NDAYS_AGO","OPT_NDAYS_AGO_IMP_VOL","7")</f>
        <v>39.043700000000001</v>
      </c>
    </row>
    <row r="13" spans="1:19" x14ac:dyDescent="0.25">
      <c r="A13" t="s">
        <v>20</v>
      </c>
      <c r="B13" t="str">
        <f>_xll.BDP("AMZN US 04/17/20 C2060 Equity", "OPT_UNDL_TICKER")</f>
        <v>AMZN US</v>
      </c>
      <c r="C13" t="str">
        <f>_xll.BDP("AMZN US 04/17/20 C2060 Equity", "TICKER")</f>
        <v>AMZN 4 C2060</v>
      </c>
      <c r="D13" t="str">
        <f>_xll.BDP("AMZN US 04/17/20 C2060 Equity", "OPT_PUT_CALL")</f>
        <v>Call</v>
      </c>
      <c r="E13">
        <f>_xll.BDP("AMZN US 04/17/20 C2060 Equity", "OPT_STRIKE_PX")</f>
        <v>2060</v>
      </c>
      <c r="F13" t="str">
        <f>_xll.BDP("AMZN US 04/17/20 C2060 Equity", "OPT_EXPIRE_DT")</f>
        <v>4/17/2020</v>
      </c>
      <c r="G13">
        <f>_xll.BDP("AMZN US 04/17/20 C2060 Equity", "OPT_PX")</f>
        <v>25.45</v>
      </c>
      <c r="H13">
        <f>_xll.BDP("AMZN US 04/17/20 C2060 Equity", "OPT_IMPLIED_VOLATILITY_BST")</f>
        <v>27.041119999999999</v>
      </c>
      <c r="I13">
        <f>_xll.BDP("AMZN US 04/17/20 C2060 Equity", "OPT_IMP_VOL_NDAYS_AGO","OPT_NDAYS_AGO_IMP_VOL","7")</f>
        <v>39.197600000000001</v>
      </c>
      <c r="K13" t="s">
        <v>21</v>
      </c>
      <c r="L13" t="str">
        <f>_xll.BDP("AMZN US 04/17/20 P2060 Equity", "OPT_UNDL_TICKER")</f>
        <v>AMZN US</v>
      </c>
      <c r="M13" t="str">
        <f>_xll.BDP("AMZN US 04/17/20 P2060 Equity", "TICKER")</f>
        <v>AMZN 4 P2060</v>
      </c>
      <c r="N13" t="str">
        <f>_xll.BDP("AMZN US 04/17/20 P2060 Equity", "OPT_PUT_CALL")</f>
        <v>Put</v>
      </c>
      <c r="O13">
        <f>_xll.BDP("AMZN US 04/17/20 P2060 Equity", "OPT_STRIKE_PX")</f>
        <v>2060</v>
      </c>
      <c r="P13" t="str">
        <f>_xll.BDP("AMZN US 04/17/20 P2060 Equity", "OPT_EXPIRE_DT")</f>
        <v>4/17/2020</v>
      </c>
      <c r="Q13">
        <f>_xll.BDP("AMZN US 04/17/20 P2060 Equity", "OPT_PX")</f>
        <v>45.8</v>
      </c>
      <c r="R13">
        <f>_xll.BDP("AMZN US 04/17/20 P2060 Equity", "OPT_IMPLIED_VOLATILITY_BST")</f>
        <v>28.677890000000001</v>
      </c>
      <c r="S13">
        <f>_xll.BDP("AMZN US 04/17/20 P2060 Equity", "OPT_IMP_VOL_NDAYS_AGO","OPT_NDAYS_AGO_IMP_VOL","7")</f>
        <v>38.193199999999997</v>
      </c>
    </row>
    <row r="15" spans="1:19" x14ac:dyDescent="0.25">
      <c r="A15" t="s">
        <v>22</v>
      </c>
      <c r="K15" t="s">
        <v>23</v>
      </c>
    </row>
    <row r="17" spans="1:19" x14ac:dyDescent="0.25">
      <c r="B17" t="s">
        <v>4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H17" t="s">
        <v>10</v>
      </c>
      <c r="I17" t="s">
        <v>11</v>
      </c>
      <c r="L17" t="s">
        <v>4</v>
      </c>
      <c r="M17" t="s">
        <v>5</v>
      </c>
      <c r="N17" t="s">
        <v>6</v>
      </c>
      <c r="O17" t="s">
        <v>7</v>
      </c>
      <c r="P17" t="s">
        <v>8</v>
      </c>
      <c r="Q17" t="s">
        <v>9</v>
      </c>
      <c r="R17" t="s">
        <v>10</v>
      </c>
      <c r="S17" t="s">
        <v>11</v>
      </c>
    </row>
    <row r="18" spans="1:19" x14ac:dyDescent="0.25">
      <c r="A18" t="s">
        <v>24</v>
      </c>
      <c r="B18" t="str">
        <f>_xll.BDP("AMZN US 05/15/20 C2020 Equity", "OPT_UNDL_TICKER")</f>
        <v>AMZN US</v>
      </c>
      <c r="C18" t="str">
        <f>_xll.BDP("AMZN US 05/15/20 C2020 Equity", "TICKER")</f>
        <v>AMZN 5 C2020</v>
      </c>
      <c r="D18" t="str">
        <f>_xll.BDP("AMZN US 05/15/20 C2020 Equity", "OPT_PUT_CALL")</f>
        <v>Call</v>
      </c>
      <c r="E18">
        <f>_xll.BDP("AMZN US 05/15/20 C2020 Equity", "OPT_STRIKE_PX")</f>
        <v>2020</v>
      </c>
      <c r="F18" t="str">
        <f>_xll.BDP("AMZN US 05/15/20 C2020 Equity", "OPT_EXPIRE_DT")</f>
        <v>5/15/2020</v>
      </c>
      <c r="G18">
        <f>_xll.BDP("AMZN US 05/15/20 C2020 Equity", "OPT_PX")</f>
        <v>104.34</v>
      </c>
      <c r="H18">
        <f>_xll.BDP("AMZN US 05/15/20 C2020 Equity", "OPT_IMPLIED_VOLATILITY_BST")</f>
        <v>36.435250000000003</v>
      </c>
      <c r="I18">
        <f>_xll.BDP("AMZN US 05/15/20 C2020 Equity", "OPT_IMP_VOL_NDAYS_AGO","OPT_NDAYS_AGO_IMP_VOL","7")</f>
        <v>42.073399999999999</v>
      </c>
      <c r="K18" t="s">
        <v>25</v>
      </c>
      <c r="L18" t="str">
        <f>_xll.BDP("AMZN US 05/15/20 P2020 Equity", "OPT_UNDL_TICKER")</f>
        <v>AMZN US</v>
      </c>
      <c r="M18" t="str">
        <f>_xll.BDP("AMZN US 05/15/20 P2020 Equity", "TICKER")</f>
        <v>AMZN 5 P2020</v>
      </c>
      <c r="N18" t="str">
        <f>_xll.BDP("AMZN US 05/15/20 P2020 Equity", "OPT_PUT_CALL")</f>
        <v>Put</v>
      </c>
      <c r="O18">
        <f>_xll.BDP("AMZN US 05/15/20 P2020 Equity", "OPT_STRIKE_PX")</f>
        <v>2020</v>
      </c>
      <c r="P18" t="str">
        <f>_xll.BDP("AMZN US 05/15/20 P2020 Equity", "OPT_EXPIRE_DT")</f>
        <v>5/15/2020</v>
      </c>
      <c r="Q18">
        <f>_xll.BDP("AMZN US 05/15/20 P2020 Equity", "OPT_PX")</f>
        <v>85.3</v>
      </c>
      <c r="R18">
        <f>_xll.BDP("AMZN US 05/15/20 P2020 Equity", "OPT_IMPLIED_VOLATILITY_BST")</f>
        <v>36.422190000000001</v>
      </c>
      <c r="S18">
        <f>_xll.BDP("AMZN US 05/15/20 P2020 Equity", "OPT_IMP_VOL_NDAYS_AGO","OPT_NDAYS_AGO_IMP_VOL","7")</f>
        <v>41.8874</v>
      </c>
    </row>
    <row r="19" spans="1:19" x14ac:dyDescent="0.25">
      <c r="A19" t="s">
        <v>26</v>
      </c>
      <c r="B19" t="str">
        <f>_xll.BDP("AMZN US 05/15/20 C2030 Equity", "OPT_UNDL_TICKER")</f>
        <v>AMZN US</v>
      </c>
      <c r="C19" t="str">
        <f>_xll.BDP("AMZN US 05/15/20 C2030 Equity", "TICKER")</f>
        <v>AMZN 5 C2030</v>
      </c>
      <c r="D19" t="str">
        <f>_xll.BDP("AMZN US 05/15/20 C2030 Equity", "OPT_PUT_CALL")</f>
        <v>Call</v>
      </c>
      <c r="E19">
        <f>_xll.BDP("AMZN US 05/15/20 C2030 Equity", "OPT_STRIKE_PX")</f>
        <v>2030</v>
      </c>
      <c r="F19" t="str">
        <f>_xll.BDP("AMZN US 05/15/20 C2030 Equity", "OPT_EXPIRE_DT")</f>
        <v>5/15/2020</v>
      </c>
      <c r="G19">
        <f>_xll.BDP("AMZN US 05/15/20 C2030 Equity", "OPT_PX")</f>
        <v>99.67</v>
      </c>
      <c r="H19">
        <f>_xll.BDP("AMZN US 05/15/20 C2030 Equity", "OPT_IMPLIED_VOLATILITY_BST")</f>
        <v>35.965479999999999</v>
      </c>
      <c r="I19">
        <f>_xll.BDP("AMZN US 05/15/20 C2030 Equity", "OPT_IMP_VOL_NDAYS_AGO","OPT_NDAYS_AGO_IMP_VOL","7")</f>
        <v>41.737200000000001</v>
      </c>
      <c r="K19" t="s">
        <v>27</v>
      </c>
      <c r="L19" t="str">
        <f>_xll.BDP("AMZN US 05/15/20 P2030 Equity", "OPT_UNDL_TICKER")</f>
        <v>AMZN US</v>
      </c>
      <c r="M19" t="str">
        <f>_xll.BDP("AMZN US 05/15/20 P2030 Equity", "TICKER")</f>
        <v>AMZN 5 P2030</v>
      </c>
      <c r="N19" t="str">
        <f>_xll.BDP("AMZN US 05/15/20 P2030 Equity", "OPT_PUT_CALL")</f>
        <v>Put</v>
      </c>
      <c r="O19">
        <f>_xll.BDP("AMZN US 05/15/20 P2030 Equity", "OPT_STRIKE_PX")</f>
        <v>2030</v>
      </c>
      <c r="P19" t="str">
        <f>_xll.BDP("AMZN US 05/15/20 P2030 Equity", "OPT_EXPIRE_DT")</f>
        <v>5/15/2020</v>
      </c>
      <c r="Q19">
        <f>_xll.BDP("AMZN US 05/15/20 P2030 Equity", "OPT_PX")</f>
        <v>88.75</v>
      </c>
      <c r="R19">
        <f>_xll.BDP("AMZN US 05/15/20 P2030 Equity", "OPT_IMPLIED_VOLATILITY_BST")</f>
        <v>36.136560000000003</v>
      </c>
      <c r="S19">
        <f>_xll.BDP("AMZN US 05/15/20 P2030 Equity", "OPT_IMP_VOL_NDAYS_AGO","OPT_NDAYS_AGO_IMP_VOL","7")</f>
        <v>41.569099999999999</v>
      </c>
    </row>
    <row r="20" spans="1:19" x14ac:dyDescent="0.25">
      <c r="A20" t="s">
        <v>28</v>
      </c>
      <c r="B20" t="str">
        <f>_xll.BDP("AMZN US 05/15/20 C2040 Equity", "OPT_UNDL_TICKER")</f>
        <v>AMZN US</v>
      </c>
      <c r="C20" t="str">
        <f>_xll.BDP("AMZN US 05/15/20 C2040 Equity", "TICKER")</f>
        <v>AMZN 5 C2040</v>
      </c>
      <c r="D20" t="str">
        <f>_xll.BDP("AMZN US 05/15/20 C2040 Equity", "OPT_PUT_CALL")</f>
        <v>Call</v>
      </c>
      <c r="E20">
        <f>_xll.BDP("AMZN US 05/15/20 C2040 Equity", "OPT_STRIKE_PX")</f>
        <v>2040</v>
      </c>
      <c r="F20" t="str">
        <f>_xll.BDP("AMZN US 05/15/20 C2040 Equity", "OPT_EXPIRE_DT")</f>
        <v>5/15/2020</v>
      </c>
      <c r="G20">
        <f>_xll.BDP("AMZN US 05/15/20 C2040 Equity", "OPT_PX")</f>
        <v>93</v>
      </c>
      <c r="H20">
        <f>_xll.BDP("AMZN US 05/15/20 C2040 Equity", "OPT_IMPLIED_VOLATILITY_BST")</f>
        <v>35.886879999999998</v>
      </c>
      <c r="I20">
        <f>_xll.BDP("AMZN US 05/15/20 C2040 Equity", "OPT_IMP_VOL_NDAYS_AGO","OPT_NDAYS_AGO_IMP_VOL","7")</f>
        <v>41.296700000000001</v>
      </c>
      <c r="K20" t="s">
        <v>29</v>
      </c>
      <c r="L20" t="str">
        <f>_xll.BDP("AMZN US 05/15/20 P2040 Equity", "OPT_UNDL_TICKER")</f>
        <v>AMZN US</v>
      </c>
      <c r="M20" t="str">
        <f>_xll.BDP("AMZN US 05/15/20 P2040 Equity", "TICKER")</f>
        <v>AMZN 5 P2040</v>
      </c>
      <c r="N20" t="str">
        <f>_xll.BDP("AMZN US 05/15/20 P2040 Equity", "OPT_PUT_CALL")</f>
        <v>Put</v>
      </c>
      <c r="O20">
        <f>_xll.BDP("AMZN US 05/15/20 P2040 Equity", "OPT_STRIKE_PX")</f>
        <v>2040</v>
      </c>
      <c r="P20" t="str">
        <f>_xll.BDP("AMZN US 05/15/20 P2040 Equity", "OPT_EXPIRE_DT")</f>
        <v>5/15/2020</v>
      </c>
      <c r="Q20">
        <f>_xll.BDP("AMZN US 05/15/20 P2040 Equity", "OPT_PX")</f>
        <v>93.7</v>
      </c>
      <c r="R20">
        <f>_xll.BDP("AMZN US 05/15/20 P2040 Equity", "OPT_IMPLIED_VOLATILITY_BST")</f>
        <v>35.850079999999998</v>
      </c>
      <c r="S20">
        <f>_xll.BDP("AMZN US 05/15/20 P2040 Equity", "OPT_IMP_VOL_NDAYS_AGO","OPT_NDAYS_AGO_IMP_VOL","7")</f>
        <v>41.491500000000002</v>
      </c>
    </row>
    <row r="21" spans="1:19" x14ac:dyDescent="0.25">
      <c r="A21" t="s">
        <v>30</v>
      </c>
      <c r="B21" t="str">
        <f>_xll.BDP("AMZN US 05/15/20 C2050 Equity", "OPT_UNDL_TICKER")</f>
        <v>AMZN US</v>
      </c>
      <c r="C21" t="str">
        <f>_xll.BDP("AMZN US 05/15/20 C2050 Equity", "TICKER")</f>
        <v>AMZN 5 C2050</v>
      </c>
      <c r="D21" t="str">
        <f>_xll.BDP("AMZN US 05/15/20 C2050 Equity", "OPT_PUT_CALL")</f>
        <v>Call</v>
      </c>
      <c r="E21">
        <f>_xll.BDP("AMZN US 05/15/20 C2050 Equity", "OPT_STRIKE_PX")</f>
        <v>2050</v>
      </c>
      <c r="F21" t="str">
        <f>_xll.BDP("AMZN US 05/15/20 C2050 Equity", "OPT_EXPIRE_DT")</f>
        <v>5/15/2020</v>
      </c>
      <c r="G21">
        <f>_xll.BDP("AMZN US 05/15/20 C2050 Equity", "OPT_PX")</f>
        <v>88.2</v>
      </c>
      <c r="H21">
        <f>_xll.BDP("AMZN US 05/15/20 C2050 Equity", "OPT_IMPLIED_VOLATILITY_BST")</f>
        <v>35.503329999999998</v>
      </c>
      <c r="I21">
        <f>_xll.BDP("AMZN US 05/15/20 C2050 Equity", "OPT_IMP_VOL_NDAYS_AGO","OPT_NDAYS_AGO_IMP_VOL","7")</f>
        <v>41.258400000000002</v>
      </c>
      <c r="K21" t="s">
        <v>31</v>
      </c>
      <c r="L21" t="str">
        <f>_xll.BDP("AMZN US 05/15/20 P2050 Equity", "OPT_UNDL_TICKER")</f>
        <v>AMZN US</v>
      </c>
      <c r="M21" t="str">
        <f>_xll.BDP("AMZN US 05/15/20 P2050 Equity", "TICKER")</f>
        <v>AMZN 5 P2050</v>
      </c>
      <c r="N21" t="str">
        <f>_xll.BDP("AMZN US 05/15/20 P2050 Equity", "OPT_PUT_CALL")</f>
        <v>Put</v>
      </c>
      <c r="O21">
        <f>_xll.BDP("AMZN US 05/15/20 P2050 Equity", "OPT_STRIKE_PX")</f>
        <v>2050</v>
      </c>
      <c r="P21" t="str">
        <f>_xll.BDP("AMZN US 05/15/20 P2050 Equity", "OPT_EXPIRE_DT")</f>
        <v>5/15/2020</v>
      </c>
      <c r="Q21">
        <f>_xll.BDP("AMZN US 05/15/20 P2050 Equity", "OPT_PX")</f>
        <v>100.5</v>
      </c>
      <c r="R21">
        <f>_xll.BDP("AMZN US 05/15/20 P2050 Equity", "OPT_IMPLIED_VOLATILITY_BST")</f>
        <v>37.157089999999997</v>
      </c>
      <c r="S21">
        <f>_xll.BDP("AMZN US 05/15/20 P2050 Equity", "OPT_IMP_VOL_NDAYS_AGO","OPT_NDAYS_AGO_IMP_VOL","7")</f>
        <v>41.068100000000001</v>
      </c>
    </row>
    <row r="22" spans="1:19" x14ac:dyDescent="0.25">
      <c r="A22" t="s">
        <v>32</v>
      </c>
      <c r="B22" t="str">
        <f>_xll.BDP("AMZN US 05/15/20 C2060 Equity", "OPT_UNDL_TICKER")</f>
        <v>AMZN US</v>
      </c>
      <c r="C22" t="str">
        <f>_xll.BDP("AMZN US 05/15/20 C2060 Equity", "TICKER")</f>
        <v>AMZN 5 C2060</v>
      </c>
      <c r="D22" t="str">
        <f>_xll.BDP("AMZN US 05/15/20 C2060 Equity", "OPT_PUT_CALL")</f>
        <v>Call</v>
      </c>
      <c r="E22">
        <f>_xll.BDP("AMZN US 05/15/20 C2060 Equity", "OPT_STRIKE_PX")</f>
        <v>2060</v>
      </c>
      <c r="F22" t="str">
        <f>_xll.BDP("AMZN US 05/15/20 C2060 Equity", "OPT_EXPIRE_DT")</f>
        <v>5/15/2020</v>
      </c>
      <c r="G22">
        <f>_xll.BDP("AMZN US 05/15/20 C2060 Equity", "OPT_PX")</f>
        <v>83.6</v>
      </c>
      <c r="H22">
        <f>_xll.BDP("AMZN US 05/15/20 C2060 Equity", "OPT_IMPLIED_VOLATILITY_BST")</f>
        <v>35.369399999999999</v>
      </c>
      <c r="I22">
        <f>_xll.BDP("AMZN US 05/15/20 C2060 Equity", "OPT_IMP_VOL_NDAYS_AGO","OPT_NDAYS_AGO_IMP_VOL","7")</f>
        <v>40.983699999999999</v>
      </c>
      <c r="K22" t="s">
        <v>33</v>
      </c>
      <c r="L22" t="str">
        <f>_xll.BDP("AMZN US 05/15/20 P2060 Equity", "OPT_UNDL_TICKER")</f>
        <v>AMZN US</v>
      </c>
      <c r="M22" t="str">
        <f>_xll.BDP("AMZN US 05/15/20 P2060 Equity", "TICKER")</f>
        <v>AMZN 5 P2060</v>
      </c>
      <c r="N22" t="str">
        <f>_xll.BDP("AMZN US 05/15/20 P2060 Equity", "OPT_PUT_CALL")</f>
        <v>Put</v>
      </c>
      <c r="O22">
        <f>_xll.BDP("AMZN US 05/15/20 P2060 Equity", "OPT_STRIKE_PX")</f>
        <v>2060</v>
      </c>
      <c r="P22" t="str">
        <f>_xll.BDP("AMZN US 05/15/20 P2060 Equity", "OPT_EXPIRE_DT")</f>
        <v>5/15/2020</v>
      </c>
      <c r="Q22">
        <f>_xll.BDP("AMZN US 05/15/20 P2060 Equity", "OPT_PX")</f>
        <v>105.25</v>
      </c>
      <c r="R22">
        <f>_xll.BDP("AMZN US 05/15/20 P2060 Equity", "OPT_IMPLIED_VOLATILITY_BST")</f>
        <v>37.333129999999997</v>
      </c>
      <c r="S22">
        <f>_xll.BDP("AMZN US 05/15/20 P2060 Equity", "OPT_IMP_VOL_NDAYS_AGO","OPT_NDAYS_AGO_IMP_VOL","7")</f>
        <v>40.395600000000002</v>
      </c>
    </row>
    <row r="24" spans="1:19" x14ac:dyDescent="0.25">
      <c r="A24" t="s">
        <v>34</v>
      </c>
      <c r="K24" t="s">
        <v>35</v>
      </c>
    </row>
    <row r="26" spans="1:19" x14ac:dyDescent="0.25">
      <c r="B26" t="s">
        <v>4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H26" t="s">
        <v>10</v>
      </c>
      <c r="I26" t="s">
        <v>11</v>
      </c>
      <c r="L26" t="s">
        <v>4</v>
      </c>
      <c r="M26" t="s">
        <v>5</v>
      </c>
      <c r="N26" t="s">
        <v>6</v>
      </c>
      <c r="O26" t="s">
        <v>7</v>
      </c>
      <c r="P26" t="s">
        <v>8</v>
      </c>
      <c r="Q26" t="s">
        <v>9</v>
      </c>
      <c r="R26" t="s">
        <v>10</v>
      </c>
      <c r="S26" t="s">
        <v>11</v>
      </c>
    </row>
    <row r="27" spans="1:19" x14ac:dyDescent="0.25">
      <c r="A27" t="s">
        <v>36</v>
      </c>
      <c r="B27" t="str">
        <f>_xll.BDP("AMZN US 06/19/20 C2035 Equity", "OPT_UNDL_TICKER")</f>
        <v>AMZN US</v>
      </c>
      <c r="C27" t="str">
        <f>_xll.BDP("AMZN US 06/19/20 C2035 Equity", "TICKER")</f>
        <v>AMZN 6 C2035</v>
      </c>
      <c r="D27" t="str">
        <f>_xll.BDP("AMZN US 06/19/20 C2035 Equity", "OPT_PUT_CALL")</f>
        <v>Call</v>
      </c>
      <c r="E27">
        <f>_xll.BDP("AMZN US 06/19/20 C2035 Equity", "OPT_STRIKE_PX")</f>
        <v>2035</v>
      </c>
      <c r="F27" t="str">
        <f>_xll.BDP("AMZN US 06/19/20 C2035 Equity", "OPT_EXPIRE_DT")</f>
        <v>6/19/2020</v>
      </c>
      <c r="G27">
        <f>_xll.BDP("AMZN US 06/19/20 C2035 Equity", "OPT_PX")</f>
        <v>121</v>
      </c>
      <c r="H27">
        <f>_xll.BDP("AMZN US 06/19/20 C2035 Equity", "OPT_IMPLIED_VOLATILITY_BST")</f>
        <v>32.859960000000001</v>
      </c>
      <c r="I27">
        <f>_xll.BDP("AMZN US 06/19/20 C2035 Equity", "OPT_IMP_VOL_NDAYS_AGO","OPT_NDAYS_AGO_IMP_VOL","7")</f>
        <v>37.583799999999997</v>
      </c>
      <c r="K27" t="s">
        <v>37</v>
      </c>
      <c r="L27" t="str">
        <f>_xll.BDP("AMZN US 06/19/20 P2035 Equity", "OPT_UNDL_TICKER")</f>
        <v>AMZN US</v>
      </c>
      <c r="M27" t="str">
        <f>_xll.BDP("AMZN US 06/19/20 P2035 Equity", "TICKER")</f>
        <v>AMZN 6 P2035</v>
      </c>
      <c r="N27" t="str">
        <f>_xll.BDP("AMZN US 06/19/20 P2035 Equity", "OPT_PUT_CALL")</f>
        <v>Put</v>
      </c>
      <c r="O27">
        <f>_xll.BDP("AMZN US 06/19/20 P2035 Equity", "OPT_STRIKE_PX")</f>
        <v>2035</v>
      </c>
      <c r="P27" t="str">
        <f>_xll.BDP("AMZN US 06/19/20 P2035 Equity", "OPT_EXPIRE_DT")</f>
        <v>6/19/2020</v>
      </c>
      <c r="Q27">
        <f>_xll.BDP("AMZN US 06/19/20 P2035 Equity", "OPT_PX")</f>
        <v>120</v>
      </c>
      <c r="R27">
        <f>_xll.BDP("AMZN US 06/19/20 P2035 Equity", "OPT_IMPLIED_VOLATILITY_BST")</f>
        <v>34.67606</v>
      </c>
      <c r="S27">
        <f>_xll.BDP("AMZN US 06/19/20 P2035 Equity", "OPT_IMP_VOL_NDAYS_AGO","OPT_NDAYS_AGO_IMP_VOL","7")</f>
        <v>37.623199999999997</v>
      </c>
    </row>
    <row r="28" spans="1:19" x14ac:dyDescent="0.25">
      <c r="A28" t="s">
        <v>38</v>
      </c>
      <c r="B28" t="str">
        <f>_xll.BDP("AMZN US 06/19/20 C2040 Equity", "OPT_UNDL_TICKER")</f>
        <v>AMZN US</v>
      </c>
      <c r="C28" t="str">
        <f>_xll.BDP("AMZN US 06/19/20 C2040 Equity", "TICKER")</f>
        <v>AMZN 6 C2040</v>
      </c>
      <c r="D28" t="str">
        <f>_xll.BDP("AMZN US 06/19/20 C2040 Equity", "OPT_PUT_CALL")</f>
        <v>Call</v>
      </c>
      <c r="E28">
        <f>_xll.BDP("AMZN US 06/19/20 C2040 Equity", "OPT_STRIKE_PX")</f>
        <v>2040</v>
      </c>
      <c r="F28" t="str">
        <f>_xll.BDP("AMZN US 06/19/20 C2040 Equity", "OPT_EXPIRE_DT")</f>
        <v>6/19/2020</v>
      </c>
      <c r="G28">
        <f>_xll.BDP("AMZN US 06/19/20 C2040 Equity", "OPT_PX")</f>
        <v>119.95</v>
      </c>
      <c r="H28">
        <f>_xll.BDP("AMZN US 06/19/20 C2040 Equity", "OPT_IMPLIED_VOLATILITY_BST")</f>
        <v>32.774909999999998</v>
      </c>
      <c r="I28">
        <f>_xll.BDP("AMZN US 06/19/20 C2040 Equity", "OPT_IMP_VOL_NDAYS_AGO","OPT_NDAYS_AGO_IMP_VOL","7")</f>
        <v>37.541200000000003</v>
      </c>
      <c r="K28" t="s">
        <v>39</v>
      </c>
      <c r="L28" t="str">
        <f>_xll.BDP("AMZN US 06/19/20 P2040 Equity", "OPT_UNDL_TICKER")</f>
        <v>AMZN US</v>
      </c>
      <c r="M28" t="str">
        <f>_xll.BDP("AMZN US 06/19/20 P2040 Equity", "TICKER")</f>
        <v>AMZN 6 P2040</v>
      </c>
      <c r="N28" t="str">
        <f>_xll.BDP("AMZN US 06/19/20 P2040 Equity", "OPT_PUT_CALL")</f>
        <v>Put</v>
      </c>
      <c r="O28">
        <f>_xll.BDP("AMZN US 06/19/20 P2040 Equity", "OPT_STRIKE_PX")</f>
        <v>2040</v>
      </c>
      <c r="P28" t="str">
        <f>_xll.BDP("AMZN US 06/19/20 P2040 Equity", "OPT_EXPIRE_DT")</f>
        <v>6/19/2020</v>
      </c>
      <c r="Q28">
        <f>_xll.BDP("AMZN US 06/19/20 P2040 Equity", "OPT_PX")</f>
        <v>116.91</v>
      </c>
      <c r="R28">
        <f>_xll.BDP("AMZN US 06/19/20 P2040 Equity", "OPT_IMPLIED_VOLATILITY_BST")</f>
        <v>33.254449999999999</v>
      </c>
      <c r="S28">
        <f>_xll.BDP("AMZN US 06/19/20 P2040 Equity", "OPT_IMP_VOL_NDAYS_AGO","OPT_NDAYS_AGO_IMP_VOL","7")</f>
        <v>37.233800000000002</v>
      </c>
    </row>
    <row r="29" spans="1:19" x14ac:dyDescent="0.25">
      <c r="A29" t="s">
        <v>40</v>
      </c>
      <c r="B29" t="str">
        <f>_xll.BDP("AMZN US 06/19/20 C2045 Equity", "OPT_UNDL_TICKER")</f>
        <v>AMZN US</v>
      </c>
      <c r="C29" t="str">
        <f>_xll.BDP("AMZN US 06/19/20 C2045 Equity", "TICKER")</f>
        <v>AMZN 6 C2045</v>
      </c>
      <c r="D29" t="str">
        <f>_xll.BDP("AMZN US 06/19/20 C2045 Equity", "OPT_PUT_CALL")</f>
        <v>Call</v>
      </c>
      <c r="E29">
        <f>_xll.BDP("AMZN US 06/19/20 C2045 Equity", "OPT_STRIKE_PX")</f>
        <v>2045</v>
      </c>
      <c r="F29" t="str">
        <f>_xll.BDP("AMZN US 06/19/20 C2045 Equity", "OPT_EXPIRE_DT")</f>
        <v>6/19/2020</v>
      </c>
      <c r="G29">
        <f>_xll.BDP("AMZN US 06/19/20 C2045 Equity", "OPT_PX")</f>
        <v>116.84</v>
      </c>
      <c r="H29">
        <f>_xll.BDP("AMZN US 06/19/20 C2045 Equity", "OPT_IMPLIED_VOLATILITY_BST")</f>
        <v>32.544670000000004</v>
      </c>
      <c r="I29">
        <f>_xll.BDP("AMZN US 06/19/20 C2045 Equity", "OPT_IMP_VOL_NDAYS_AGO","OPT_NDAYS_AGO_IMP_VOL","7")</f>
        <v>37.450299999999999</v>
      </c>
      <c r="K29" t="s">
        <v>41</v>
      </c>
      <c r="L29" t="str">
        <f>_xll.BDP("AMZN US 06/19/20 P2045 Equity", "OPT_UNDL_TICKER")</f>
        <v>AMZN US</v>
      </c>
      <c r="M29" t="str">
        <f>_xll.BDP("AMZN US 06/19/20 P2045 Equity", "TICKER")</f>
        <v>AMZN 6 P2045</v>
      </c>
      <c r="N29" t="str">
        <f>_xll.BDP("AMZN US 06/19/20 P2045 Equity", "OPT_PUT_CALL")</f>
        <v>Put</v>
      </c>
      <c r="O29">
        <f>_xll.BDP("AMZN US 06/19/20 P2045 Equity", "OPT_STRIKE_PX")</f>
        <v>2045</v>
      </c>
      <c r="P29" t="str">
        <f>_xll.BDP("AMZN US 06/19/20 P2045 Equity", "OPT_EXPIRE_DT")</f>
        <v>6/19/2020</v>
      </c>
      <c r="Q29">
        <f>_xll.BDP("AMZN US 06/19/20 P2045 Equity", "OPT_PX")</f>
        <v>124.5</v>
      </c>
      <c r="R29">
        <f>_xll.BDP("AMZN US 06/19/20 P2045 Equity", "OPT_IMPLIED_VOLATILITY_BST")</f>
        <v>34.48151</v>
      </c>
      <c r="S29">
        <f>_xll.BDP("AMZN US 06/19/20 P2045 Equity", "OPT_IMP_VOL_NDAYS_AGO","OPT_NDAYS_AGO_IMP_VOL","7")</f>
        <v>37.382899999999999</v>
      </c>
    </row>
    <row r="30" spans="1:19" x14ac:dyDescent="0.25">
      <c r="A30" t="s">
        <v>42</v>
      </c>
      <c r="B30" t="str">
        <f>_xll.BDP("AMZN US 06/19/20 C2050 Equity", "OPT_UNDL_TICKER")</f>
        <v>AMZN US</v>
      </c>
      <c r="C30" t="str">
        <f>_xll.BDP("AMZN US 06/19/20 C2050 Equity", "TICKER")</f>
        <v>AMZN 6 C2050</v>
      </c>
      <c r="D30" t="str">
        <f>_xll.BDP("AMZN US 06/19/20 C2050 Equity", "OPT_PUT_CALL")</f>
        <v>Call</v>
      </c>
      <c r="E30">
        <f>_xll.BDP("AMZN US 06/19/20 C2050 Equity", "OPT_STRIKE_PX")</f>
        <v>2050</v>
      </c>
      <c r="F30" t="str">
        <f>_xll.BDP("AMZN US 06/19/20 C2050 Equity", "OPT_EXPIRE_DT")</f>
        <v>6/19/2020</v>
      </c>
      <c r="G30">
        <f>_xll.BDP("AMZN US 06/19/20 C2050 Equity", "OPT_PX")</f>
        <v>115.28</v>
      </c>
      <c r="H30">
        <f>_xll.BDP("AMZN US 06/19/20 C2050 Equity", "OPT_IMPLIED_VOLATILITY_BST")</f>
        <v>32.736319999999999</v>
      </c>
      <c r="I30">
        <f>_xll.BDP("AMZN US 06/19/20 C2050 Equity", "OPT_IMP_VOL_NDAYS_AGO","OPT_NDAYS_AGO_IMP_VOL","7")</f>
        <v>37.132899999999999</v>
      </c>
      <c r="K30" t="s">
        <v>43</v>
      </c>
      <c r="L30" t="str">
        <f>_xll.BDP("AMZN US 06/19/20 P2050 Equity", "OPT_UNDL_TICKER")</f>
        <v>AMZN US</v>
      </c>
      <c r="M30" t="str">
        <f>_xll.BDP("AMZN US 06/19/20 P2050 Equity", "TICKER")</f>
        <v>AMZN 6 P2050</v>
      </c>
      <c r="N30" t="str">
        <f>_xll.BDP("AMZN US 06/19/20 P2050 Equity", "OPT_PUT_CALL")</f>
        <v>Put</v>
      </c>
      <c r="O30">
        <f>_xll.BDP("AMZN US 06/19/20 P2050 Equity", "OPT_STRIKE_PX")</f>
        <v>2050</v>
      </c>
      <c r="P30" t="str">
        <f>_xll.BDP("AMZN US 06/19/20 P2050 Equity", "OPT_EXPIRE_DT")</f>
        <v>6/19/2020</v>
      </c>
      <c r="Q30">
        <f>_xll.BDP("AMZN US 06/19/20 P2050 Equity", "OPT_PX")</f>
        <v>121.46</v>
      </c>
      <c r="R30">
        <f>_xll.BDP("AMZN US 06/19/20 P2050 Equity", "OPT_IMPLIED_VOLATILITY_BST")</f>
        <v>36.471769999999999</v>
      </c>
      <c r="S30">
        <f>_xll.BDP("AMZN US 06/19/20 P2050 Equity", "OPT_IMP_VOL_NDAYS_AGO","OPT_NDAYS_AGO_IMP_VOL","7")</f>
        <v>37.340200000000003</v>
      </c>
    </row>
    <row r="31" spans="1:19" x14ac:dyDescent="0.25">
      <c r="A31" t="s">
        <v>44</v>
      </c>
      <c r="B31" t="str">
        <f>_xll.BDP("AMZN US 06/19/20 C2055 Equity", "OPT_UNDL_TICKER")</f>
        <v>AMZN US</v>
      </c>
      <c r="C31" t="str">
        <f>_xll.BDP("AMZN US 06/19/20 C2055 Equity", "TICKER")</f>
        <v>AMZN 6 C2055</v>
      </c>
      <c r="D31" t="str">
        <f>_xll.BDP("AMZN US 06/19/20 C2055 Equity", "OPT_PUT_CALL")</f>
        <v>Call</v>
      </c>
      <c r="E31">
        <f>_xll.BDP("AMZN US 06/19/20 C2055 Equity", "OPT_STRIKE_PX")</f>
        <v>2055</v>
      </c>
      <c r="F31" t="str">
        <f>_xll.BDP("AMZN US 06/19/20 C2055 Equity", "OPT_EXPIRE_DT")</f>
        <v>6/19/2020</v>
      </c>
      <c r="G31">
        <f>_xll.BDP("AMZN US 06/19/20 C2055 Equity", "OPT_PX")</f>
        <v>111.02</v>
      </c>
      <c r="H31">
        <f>_xll.BDP("AMZN US 06/19/20 C2055 Equity", "OPT_IMPLIED_VOLATILITY_BST")</f>
        <v>32.457610000000003</v>
      </c>
      <c r="I31">
        <f>_xll.BDP("AMZN US 06/19/20 C2055 Equity", "OPT_IMP_VOL_NDAYS_AGO","OPT_NDAYS_AGO_IMP_VOL","7")</f>
        <v>37.177300000000002</v>
      </c>
      <c r="K31" t="s">
        <v>45</v>
      </c>
      <c r="L31" t="str">
        <f>_xll.BDP("AMZN US 06/19/20 P2055 Equity", "OPT_UNDL_TICKER")</f>
        <v>AMZN US</v>
      </c>
      <c r="M31" t="str">
        <f>_xll.BDP("AMZN US 06/19/20 P2055 Equity", "TICKER")</f>
        <v>AMZN 6 P2055</v>
      </c>
      <c r="N31" t="str">
        <f>_xll.BDP("AMZN US 06/19/20 P2055 Equity", "OPT_PUT_CALL")</f>
        <v>Put</v>
      </c>
      <c r="O31">
        <f>_xll.BDP("AMZN US 06/19/20 P2055 Equity", "OPT_STRIKE_PX")</f>
        <v>2055</v>
      </c>
      <c r="P31" t="str">
        <f>_xll.BDP("AMZN US 06/19/20 P2055 Equity", "OPT_EXPIRE_DT")</f>
        <v>6/19/2020</v>
      </c>
      <c r="Q31">
        <f>_xll.BDP("AMZN US 06/19/20 P2055 Equity", "OPT_PX")</f>
        <v>129</v>
      </c>
      <c r="R31">
        <f>_xll.BDP("AMZN US 06/19/20 P2055 Equity", "OPT_IMPLIED_VOLATILITY_BST")</f>
        <v>34.255650000000003</v>
      </c>
      <c r="S31">
        <f>_xll.BDP("AMZN US 06/19/20 P2055 Equity", "OPT_IMP_VOL_NDAYS_AGO","OPT_NDAYS_AGO_IMP_VOL","7")</f>
        <v>37.207700000000003</v>
      </c>
    </row>
    <row r="33" spans="1:2" x14ac:dyDescent="0.25">
      <c r="A33" t="s">
        <v>0</v>
      </c>
    </row>
    <row r="35" spans="1:2" x14ac:dyDescent="0.25">
      <c r="A35" t="s">
        <v>46</v>
      </c>
    </row>
    <row r="37" spans="1:2" x14ac:dyDescent="0.25">
      <c r="A37" t="s">
        <v>47</v>
      </c>
      <c r="B37">
        <f>_xll.BDP("AMZN US Equity","OPEN_INT_TOTAL_CALL")+_xll.BDP("AMZN US Equity","OPEN_INT_TOTAL_PUT")</f>
        <v>590323</v>
      </c>
    </row>
    <row r="38" spans="1:2" x14ac:dyDescent="0.25">
      <c r="A38" t="s">
        <v>9</v>
      </c>
      <c r="B38">
        <f>_xll.BDP("AMZN US Equity", "Px_Last")</f>
        <v>2043</v>
      </c>
    </row>
    <row r="39" spans="1:2" x14ac:dyDescent="0.25">
      <c r="A39" t="s">
        <v>48</v>
      </c>
      <c r="B39">
        <f>_xll.BDP("AMZN US Equity", "1ST_MTH_IMPVOL_100.0%MNY_DF")</f>
        <v>27.3032</v>
      </c>
    </row>
    <row r="40" spans="1:2" x14ac:dyDescent="0.25">
      <c r="A40" t="s">
        <v>49</v>
      </c>
      <c r="B40">
        <f>_xll.BDP("AMZN US Equity", "2ND_MTH_IMPVOL_100.0%MNY_DF")</f>
        <v>36.288400000000003</v>
      </c>
    </row>
    <row r="41" spans="1:2" x14ac:dyDescent="0.25">
      <c r="A41" t="s">
        <v>50</v>
      </c>
      <c r="B41">
        <f>_xll.BDP("AMZN US Equity", "VOLATILITY_30D")</f>
        <v>59.855292877833122</v>
      </c>
    </row>
    <row r="42" spans="1:2" x14ac:dyDescent="0.25">
      <c r="A42" t="s">
        <v>51</v>
      </c>
      <c r="B42">
        <f>_xll.BDP("AMZN US Equity","EXPECTED_REPORT_DT")-_xll.BToday()</f>
        <v>16</v>
      </c>
    </row>
    <row r="43" spans="1:2" x14ac:dyDescent="0.25">
      <c r="A43" t="s">
        <v>52</v>
      </c>
      <c r="B43">
        <f>_xll.BDP("AMZN US 04/17/20 P3050 Equity", "OPT_DAYS_EXPIRE")</f>
        <v>9</v>
      </c>
    </row>
    <row r="44" spans="1:2" x14ac:dyDescent="0.25">
      <c r="A44" t="s">
        <v>53</v>
      </c>
      <c r="B44" t="str">
        <f>IF(ISERROR(SQRT((((B43-1)*(B45-1))/(B43-B45))*((B45*(B40^2)/(B45-1))-(B43*(B39^2)/(B43-1))))),"N.A",SQRT((((B43-1)*(B45-1))/(B43-B45))*((B45*(B40^2)/(B45-1))-(B43*(B39^2)/(B43-1)))))</f>
        <v>N.A</v>
      </c>
    </row>
    <row r="45" spans="1:2" x14ac:dyDescent="0.25">
      <c r="A45" t="s">
        <v>54</v>
      </c>
      <c r="B45">
        <f>_xll.BDP("AMZN US 05/15/20 C855 Equity", "OPT_DAYS_EXPIRE")</f>
        <v>37</v>
      </c>
    </row>
    <row r="46" spans="1:2" x14ac:dyDescent="0.25">
      <c r="A46" t="s">
        <v>55</v>
      </c>
      <c r="B46" t="str">
        <f>IF(ISERROR(B44/SQRT(252)),"N.A",B44/SQRT(252))</f>
        <v>N.A</v>
      </c>
    </row>
    <row r="47" spans="1:2" x14ac:dyDescent="0.25">
      <c r="A47" t="s">
        <v>56</v>
      </c>
      <c r="B47">
        <f>_xll.BDP("AMZN US Equity", "BEST_EPS")</f>
        <v>8.7710000000000008</v>
      </c>
    </row>
    <row r="48" spans="1:2" x14ac:dyDescent="0.25">
      <c r="A48" t="s">
        <v>57</v>
      </c>
      <c r="B48">
        <f>_xll.BDP("AMZN US Equity", "BEST_EPS_NUMEST")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2020-04-09T01:20:42Z</dcterms:created>
  <dcterms:modified xsi:type="dcterms:W3CDTF">2020-04-09T01:23:00Z</dcterms:modified>
</cp:coreProperties>
</file>