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H$\Downloads\"/>
    </mc:Choice>
  </mc:AlternateContent>
  <bookViews>
    <workbookView xWindow="0" yWindow="0" windowWidth="12960" windowHeight="99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F9" i="1"/>
  <c r="L9" i="1"/>
  <c r="P9" i="1"/>
  <c r="B10" i="1"/>
  <c r="F10" i="1"/>
  <c r="L10" i="1"/>
  <c r="P10" i="1"/>
  <c r="B11" i="1"/>
  <c r="F11" i="1"/>
  <c r="L11" i="1"/>
  <c r="P11" i="1"/>
  <c r="B12" i="1"/>
  <c r="F12" i="1"/>
  <c r="L12" i="1"/>
  <c r="P12" i="1"/>
  <c r="B13" i="1"/>
  <c r="F13" i="1"/>
  <c r="L13" i="1"/>
  <c r="P13" i="1"/>
  <c r="B14" i="1"/>
  <c r="F14" i="1"/>
  <c r="L14" i="1"/>
  <c r="P14" i="1"/>
  <c r="B15" i="1"/>
  <c r="F15" i="1"/>
  <c r="L15" i="1"/>
  <c r="P15" i="1"/>
  <c r="B16" i="1"/>
  <c r="F16" i="1"/>
  <c r="L16" i="1"/>
  <c r="P16" i="1"/>
  <c r="B17" i="1"/>
  <c r="F17" i="1"/>
  <c r="L17" i="1"/>
  <c r="P17" i="1"/>
  <c r="B18" i="1"/>
  <c r="F18" i="1"/>
  <c r="L18" i="1"/>
  <c r="P18" i="1"/>
  <c r="B19" i="1"/>
  <c r="F19" i="1"/>
  <c r="L19" i="1"/>
  <c r="P19" i="1"/>
  <c r="B20" i="1"/>
  <c r="F20" i="1"/>
  <c r="L20" i="1"/>
  <c r="P20" i="1"/>
  <c r="B21" i="1"/>
  <c r="F21" i="1"/>
  <c r="L21" i="1"/>
  <c r="P21" i="1"/>
  <c r="B22" i="1"/>
  <c r="F22" i="1"/>
  <c r="L22" i="1"/>
  <c r="P22" i="1"/>
  <c r="B23" i="1"/>
  <c r="F23" i="1"/>
  <c r="L23" i="1"/>
  <c r="P23" i="1"/>
  <c r="B24" i="1"/>
  <c r="F24" i="1"/>
  <c r="L24" i="1"/>
  <c r="P24" i="1"/>
  <c r="B25" i="1"/>
  <c r="F25" i="1"/>
  <c r="L25" i="1"/>
  <c r="P25" i="1"/>
  <c r="B26" i="1"/>
  <c r="F26" i="1"/>
  <c r="L26" i="1"/>
  <c r="P26" i="1"/>
  <c r="B27" i="1"/>
  <c r="F27" i="1"/>
  <c r="L27" i="1"/>
  <c r="P27" i="1"/>
  <c r="B28" i="1"/>
  <c r="F28" i="1"/>
  <c r="L28" i="1"/>
  <c r="P28" i="1"/>
  <c r="B29" i="1"/>
  <c r="F29" i="1"/>
  <c r="L29" i="1"/>
  <c r="P29" i="1"/>
  <c r="B30" i="1"/>
  <c r="F30" i="1"/>
  <c r="L30" i="1"/>
  <c r="P30" i="1"/>
  <c r="B31" i="1"/>
  <c r="F31" i="1"/>
  <c r="L31" i="1"/>
  <c r="P31" i="1"/>
  <c r="B32" i="1"/>
  <c r="F32" i="1"/>
  <c r="L32" i="1"/>
  <c r="P32" i="1"/>
  <c r="B33" i="1"/>
  <c r="F33" i="1"/>
  <c r="L33" i="1"/>
  <c r="P33" i="1"/>
  <c r="B38" i="1"/>
  <c r="F38" i="1"/>
  <c r="L38" i="1"/>
  <c r="P38" i="1"/>
  <c r="B39" i="1"/>
  <c r="F39" i="1"/>
  <c r="L39" i="1"/>
  <c r="P39" i="1"/>
  <c r="B40" i="1"/>
  <c r="F40" i="1"/>
  <c r="L40" i="1"/>
  <c r="P40" i="1"/>
  <c r="B41" i="1"/>
  <c r="F41" i="1"/>
  <c r="L41" i="1"/>
  <c r="P41" i="1"/>
  <c r="B42" i="1"/>
  <c r="F42" i="1"/>
  <c r="L42" i="1"/>
  <c r="P42" i="1"/>
  <c r="B43" i="1"/>
  <c r="F43" i="1"/>
  <c r="L43" i="1"/>
  <c r="P43" i="1"/>
  <c r="B44" i="1"/>
  <c r="C9" i="1"/>
  <c r="G9" i="1"/>
  <c r="M9" i="1"/>
  <c r="Q9" i="1"/>
  <c r="C10" i="1"/>
  <c r="G10" i="1"/>
  <c r="M10" i="1"/>
  <c r="Q10" i="1"/>
  <c r="C11" i="1"/>
  <c r="G11" i="1"/>
  <c r="M11" i="1"/>
  <c r="Q11" i="1"/>
  <c r="C12" i="1"/>
  <c r="G12" i="1"/>
  <c r="M12" i="1"/>
  <c r="Q12" i="1"/>
  <c r="C13" i="1"/>
  <c r="G13" i="1"/>
  <c r="M13" i="1"/>
  <c r="Q13" i="1"/>
  <c r="C14" i="1"/>
  <c r="G14" i="1"/>
  <c r="M14" i="1"/>
  <c r="Q14" i="1"/>
  <c r="C15" i="1"/>
  <c r="G15" i="1"/>
  <c r="M15" i="1"/>
  <c r="Q15" i="1"/>
  <c r="C16" i="1"/>
  <c r="G16" i="1"/>
  <c r="M16" i="1"/>
  <c r="Q16" i="1"/>
  <c r="C17" i="1"/>
  <c r="G17" i="1"/>
  <c r="M17" i="1"/>
  <c r="Q17" i="1"/>
  <c r="C18" i="1"/>
  <c r="G18" i="1"/>
  <c r="M18" i="1"/>
  <c r="Q18" i="1"/>
  <c r="C19" i="1"/>
  <c r="G19" i="1"/>
  <c r="M19" i="1"/>
  <c r="Q19" i="1"/>
  <c r="C20" i="1"/>
  <c r="G20" i="1"/>
  <c r="M20" i="1"/>
  <c r="Q20" i="1"/>
  <c r="C21" i="1"/>
  <c r="G21" i="1"/>
  <c r="M21" i="1"/>
  <c r="Q21" i="1"/>
  <c r="C22" i="1"/>
  <c r="G22" i="1"/>
  <c r="M22" i="1"/>
  <c r="Q22" i="1"/>
  <c r="C23" i="1"/>
  <c r="G23" i="1"/>
  <c r="M23" i="1"/>
  <c r="Q23" i="1"/>
  <c r="C24" i="1"/>
  <c r="G24" i="1"/>
  <c r="M24" i="1"/>
  <c r="Q24" i="1"/>
  <c r="C25" i="1"/>
  <c r="G25" i="1"/>
  <c r="M25" i="1"/>
  <c r="Q25" i="1"/>
  <c r="C26" i="1"/>
  <c r="G26" i="1"/>
  <c r="M26" i="1"/>
  <c r="Q26" i="1"/>
  <c r="C27" i="1"/>
  <c r="G27" i="1"/>
  <c r="M27" i="1"/>
  <c r="Q27" i="1"/>
  <c r="C28" i="1"/>
  <c r="G28" i="1"/>
  <c r="M28" i="1"/>
  <c r="Q28" i="1"/>
  <c r="C29" i="1"/>
  <c r="G29" i="1"/>
  <c r="M29" i="1"/>
  <c r="Q29" i="1"/>
  <c r="C30" i="1"/>
  <c r="G30" i="1"/>
  <c r="M30" i="1"/>
  <c r="Q30" i="1"/>
  <c r="C31" i="1"/>
  <c r="G31" i="1"/>
  <c r="M31" i="1"/>
  <c r="Q31" i="1"/>
  <c r="C32" i="1"/>
  <c r="G32" i="1"/>
  <c r="M32" i="1"/>
  <c r="Q32" i="1"/>
  <c r="C33" i="1"/>
  <c r="G33" i="1"/>
  <c r="M33" i="1"/>
  <c r="Q33" i="1"/>
  <c r="C38" i="1"/>
  <c r="G38" i="1"/>
  <c r="M38" i="1"/>
  <c r="Q38" i="1"/>
  <c r="C39" i="1"/>
  <c r="G39" i="1"/>
  <c r="M39" i="1"/>
  <c r="Q39" i="1"/>
  <c r="C40" i="1"/>
  <c r="G40" i="1"/>
  <c r="M40" i="1"/>
  <c r="Q40" i="1"/>
  <c r="C41" i="1"/>
  <c r="G41" i="1"/>
  <c r="M41" i="1"/>
  <c r="Q41" i="1"/>
  <c r="C42" i="1"/>
  <c r="G42" i="1"/>
  <c r="M42" i="1"/>
  <c r="Q42" i="1"/>
  <c r="C43" i="1"/>
  <c r="G43" i="1"/>
  <c r="M43" i="1"/>
  <c r="Q43" i="1"/>
  <c r="C44" i="1"/>
  <c r="G44" i="1"/>
  <c r="M44" i="1"/>
  <c r="D9" i="1"/>
  <c r="H9" i="1"/>
  <c r="N9" i="1"/>
  <c r="R9" i="1"/>
  <c r="D10" i="1"/>
  <c r="H10" i="1"/>
  <c r="N10" i="1"/>
  <c r="R10" i="1"/>
  <c r="D11" i="1"/>
  <c r="H11" i="1"/>
  <c r="N11" i="1"/>
  <c r="R11" i="1"/>
  <c r="D12" i="1"/>
  <c r="H12" i="1"/>
  <c r="N12" i="1"/>
  <c r="R12" i="1"/>
  <c r="D13" i="1"/>
  <c r="H13" i="1"/>
  <c r="N13" i="1"/>
  <c r="R13" i="1"/>
  <c r="D14" i="1"/>
  <c r="H14" i="1"/>
  <c r="N14" i="1"/>
  <c r="R14" i="1"/>
  <c r="D15" i="1"/>
  <c r="H15" i="1"/>
  <c r="N15" i="1"/>
  <c r="R15" i="1"/>
  <c r="D16" i="1"/>
  <c r="H16" i="1"/>
  <c r="N16" i="1"/>
  <c r="R16" i="1"/>
  <c r="D17" i="1"/>
  <c r="H17" i="1"/>
  <c r="N17" i="1"/>
  <c r="R17" i="1"/>
  <c r="D18" i="1"/>
  <c r="H18" i="1"/>
  <c r="N18" i="1"/>
  <c r="R18" i="1"/>
  <c r="D19" i="1"/>
  <c r="H19" i="1"/>
  <c r="N19" i="1"/>
  <c r="R19" i="1"/>
  <c r="D20" i="1"/>
  <c r="H20" i="1"/>
  <c r="N20" i="1"/>
  <c r="R20" i="1"/>
  <c r="D21" i="1"/>
  <c r="H21" i="1"/>
  <c r="N21" i="1"/>
  <c r="R21" i="1"/>
  <c r="D22" i="1"/>
  <c r="H22" i="1"/>
  <c r="N22" i="1"/>
  <c r="R22" i="1"/>
  <c r="D23" i="1"/>
  <c r="H23" i="1"/>
  <c r="N23" i="1"/>
  <c r="R23" i="1"/>
  <c r="D24" i="1"/>
  <c r="H24" i="1"/>
  <c r="N24" i="1"/>
  <c r="R24" i="1"/>
  <c r="D25" i="1"/>
  <c r="H25" i="1"/>
  <c r="N25" i="1"/>
  <c r="R25" i="1"/>
  <c r="D26" i="1"/>
  <c r="H26" i="1"/>
  <c r="N26" i="1"/>
  <c r="R26" i="1"/>
  <c r="D27" i="1"/>
  <c r="H27" i="1"/>
  <c r="N27" i="1"/>
  <c r="R27" i="1"/>
  <c r="D28" i="1"/>
  <c r="H28" i="1"/>
  <c r="N28" i="1"/>
  <c r="R28" i="1"/>
  <c r="D29" i="1"/>
  <c r="H29" i="1"/>
  <c r="N29" i="1"/>
  <c r="R29" i="1"/>
  <c r="D30" i="1"/>
  <c r="H30" i="1"/>
  <c r="N30" i="1"/>
  <c r="R30" i="1"/>
  <c r="D31" i="1"/>
  <c r="H31" i="1"/>
  <c r="N31" i="1"/>
  <c r="R31" i="1"/>
  <c r="D32" i="1"/>
  <c r="H32" i="1"/>
  <c r="N32" i="1"/>
  <c r="R32" i="1"/>
  <c r="D33" i="1"/>
  <c r="H33" i="1"/>
  <c r="N33" i="1"/>
  <c r="R33" i="1"/>
  <c r="D38" i="1"/>
  <c r="H38" i="1"/>
  <c r="N38" i="1"/>
  <c r="R38" i="1"/>
  <c r="D39" i="1"/>
  <c r="H39" i="1"/>
  <c r="N39" i="1"/>
  <c r="R39" i="1"/>
  <c r="D40" i="1"/>
  <c r="H40" i="1"/>
  <c r="N40" i="1"/>
  <c r="R40" i="1"/>
  <c r="D41" i="1"/>
  <c r="H41" i="1"/>
  <c r="N41" i="1"/>
  <c r="R41" i="1"/>
  <c r="D42" i="1"/>
  <c r="H42" i="1"/>
  <c r="N42" i="1"/>
  <c r="R42" i="1"/>
  <c r="D43" i="1"/>
  <c r="H43" i="1"/>
  <c r="N4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8" i="1"/>
  <c r="E39" i="1"/>
  <c r="E40" i="1"/>
  <c r="E41" i="1"/>
  <c r="E42" i="1"/>
  <c r="E43" i="1"/>
  <c r="S43" i="1"/>
  <c r="H44" i="1"/>
  <c r="O44" i="1"/>
  <c r="S44" i="1"/>
  <c r="E45" i="1"/>
  <c r="I45" i="1"/>
  <c r="O45" i="1"/>
  <c r="S45" i="1"/>
  <c r="E46" i="1"/>
  <c r="I46" i="1"/>
  <c r="O46" i="1"/>
  <c r="S46" i="1"/>
  <c r="E47" i="1"/>
  <c r="I47" i="1"/>
  <c r="O47" i="1"/>
  <c r="S47" i="1"/>
  <c r="E48" i="1"/>
  <c r="I48" i="1"/>
  <c r="O48" i="1"/>
  <c r="S48" i="1"/>
  <c r="E49" i="1"/>
  <c r="I49" i="1"/>
  <c r="O49" i="1"/>
  <c r="S49" i="1"/>
  <c r="E50" i="1"/>
  <c r="I50" i="1"/>
  <c r="O50" i="1"/>
  <c r="S50" i="1"/>
  <c r="E51" i="1"/>
  <c r="I51" i="1"/>
  <c r="O51" i="1"/>
  <c r="S51" i="1"/>
  <c r="E52" i="1"/>
  <c r="I52" i="1"/>
  <c r="O52" i="1"/>
  <c r="S52" i="1"/>
  <c r="E53" i="1"/>
  <c r="I53" i="1"/>
  <c r="O53" i="1"/>
  <c r="S53" i="1"/>
  <c r="E54" i="1"/>
  <c r="I54" i="1"/>
  <c r="O54" i="1"/>
  <c r="S54" i="1"/>
  <c r="E55" i="1"/>
  <c r="I55" i="1"/>
  <c r="O55" i="1"/>
  <c r="S55" i="1"/>
  <c r="E56" i="1"/>
  <c r="I56" i="1"/>
  <c r="O56" i="1"/>
  <c r="S56" i="1"/>
  <c r="E57" i="1"/>
  <c r="I57" i="1"/>
  <c r="O57" i="1"/>
  <c r="S57" i="1"/>
  <c r="E58" i="1"/>
  <c r="I58" i="1"/>
  <c r="O58" i="1"/>
  <c r="S58" i="1"/>
  <c r="E59" i="1"/>
  <c r="I59" i="1"/>
  <c r="O59" i="1"/>
  <c r="S59" i="1"/>
  <c r="E60" i="1"/>
  <c r="I60" i="1"/>
  <c r="O60" i="1"/>
  <c r="S60" i="1"/>
  <c r="E61" i="1"/>
  <c r="I61" i="1"/>
  <c r="O61" i="1"/>
  <c r="S61" i="1"/>
  <c r="E62" i="1"/>
  <c r="I62" i="1"/>
  <c r="O62" i="1"/>
  <c r="S62" i="1"/>
  <c r="E67" i="1"/>
  <c r="I67" i="1"/>
  <c r="O67" i="1"/>
  <c r="S67" i="1"/>
  <c r="E68" i="1"/>
  <c r="I68" i="1"/>
  <c r="O68" i="1"/>
  <c r="S68" i="1"/>
  <c r="E69" i="1"/>
  <c r="I69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8" i="1"/>
  <c r="I39" i="1"/>
  <c r="I40" i="1"/>
  <c r="I41" i="1"/>
  <c r="I42" i="1"/>
  <c r="I43" i="1"/>
  <c r="D44" i="1"/>
  <c r="I44" i="1"/>
  <c r="P44" i="1"/>
  <c r="B45" i="1"/>
  <c r="F45" i="1"/>
  <c r="L45" i="1"/>
  <c r="P45" i="1"/>
  <c r="B46" i="1"/>
  <c r="F46" i="1"/>
  <c r="L46" i="1"/>
  <c r="P46" i="1"/>
  <c r="B47" i="1"/>
  <c r="F47" i="1"/>
  <c r="L47" i="1"/>
  <c r="P47" i="1"/>
  <c r="B48" i="1"/>
  <c r="F48" i="1"/>
  <c r="L48" i="1"/>
  <c r="P48" i="1"/>
  <c r="B49" i="1"/>
  <c r="F49" i="1"/>
  <c r="L49" i="1"/>
  <c r="P49" i="1"/>
  <c r="B50" i="1"/>
  <c r="F50" i="1"/>
  <c r="L50" i="1"/>
  <c r="P50" i="1"/>
  <c r="B51" i="1"/>
  <c r="F51" i="1"/>
  <c r="L51" i="1"/>
  <c r="P51" i="1"/>
  <c r="B52" i="1"/>
  <c r="F52" i="1"/>
  <c r="L52" i="1"/>
  <c r="P52" i="1"/>
  <c r="B53" i="1"/>
  <c r="F53" i="1"/>
  <c r="L53" i="1"/>
  <c r="P53" i="1"/>
  <c r="B54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8" i="1"/>
  <c r="O39" i="1"/>
  <c r="O40" i="1"/>
  <c r="O41" i="1"/>
  <c r="O42" i="1"/>
  <c r="O43" i="1"/>
  <c r="E44" i="1"/>
  <c r="L44" i="1"/>
  <c r="Q44" i="1"/>
  <c r="C45" i="1"/>
  <c r="G45" i="1"/>
  <c r="M45" i="1"/>
  <c r="Q45" i="1"/>
  <c r="C46" i="1"/>
  <c r="G46" i="1"/>
  <c r="M46" i="1"/>
  <c r="Q46" i="1"/>
  <c r="C47" i="1"/>
  <c r="G47" i="1"/>
  <c r="M47" i="1"/>
  <c r="Q47" i="1"/>
  <c r="C48" i="1"/>
  <c r="G48" i="1"/>
  <c r="M48" i="1"/>
  <c r="Q48" i="1"/>
  <c r="C49" i="1"/>
  <c r="G49" i="1"/>
  <c r="M49" i="1"/>
  <c r="Q49" i="1"/>
  <c r="C50" i="1"/>
  <c r="G50" i="1"/>
  <c r="M50" i="1"/>
  <c r="Q50" i="1"/>
  <c r="C51" i="1"/>
  <c r="G51" i="1"/>
  <c r="M51" i="1"/>
  <c r="Q51" i="1"/>
  <c r="C52" i="1"/>
  <c r="G52" i="1"/>
  <c r="M52" i="1"/>
  <c r="Q52" i="1"/>
  <c r="C53" i="1"/>
  <c r="G53" i="1"/>
  <c r="M53" i="1"/>
  <c r="Q53" i="1"/>
  <c r="C54" i="1"/>
  <c r="G54" i="1"/>
  <c r="M54" i="1"/>
  <c r="Q54" i="1"/>
  <c r="C55" i="1"/>
  <c r="G55" i="1"/>
  <c r="M55" i="1"/>
  <c r="Q55" i="1"/>
  <c r="C56" i="1"/>
  <c r="G56" i="1"/>
  <c r="M56" i="1"/>
  <c r="Q56" i="1"/>
  <c r="C57" i="1"/>
  <c r="G57" i="1"/>
  <c r="M57" i="1"/>
  <c r="Q57" i="1"/>
  <c r="C58" i="1"/>
  <c r="G58" i="1"/>
  <c r="M58" i="1"/>
  <c r="Q58" i="1"/>
  <c r="C59" i="1"/>
  <c r="G59" i="1"/>
  <c r="M59" i="1"/>
  <c r="Q59" i="1"/>
  <c r="C60" i="1"/>
  <c r="G60" i="1"/>
  <c r="M60" i="1"/>
  <c r="Q60" i="1"/>
  <c r="C61" i="1"/>
  <c r="G61" i="1"/>
  <c r="M61" i="1"/>
  <c r="Q61" i="1"/>
  <c r="C62" i="1"/>
  <c r="G62" i="1"/>
  <c r="M62" i="1"/>
  <c r="Q62" i="1"/>
  <c r="C67" i="1"/>
  <c r="G67" i="1"/>
  <c r="M67" i="1"/>
  <c r="Q67" i="1"/>
  <c r="C68" i="1"/>
  <c r="G68" i="1"/>
  <c r="M68" i="1"/>
  <c r="Q68" i="1"/>
  <c r="C69" i="1"/>
  <c r="G69" i="1"/>
  <c r="M69" i="1"/>
  <c r="Q69" i="1"/>
  <c r="C70" i="1"/>
  <c r="G70" i="1"/>
  <c r="M70" i="1"/>
  <c r="Q70" i="1"/>
  <c r="C71" i="1"/>
  <c r="G71" i="1"/>
  <c r="M71" i="1"/>
  <c r="Q71" i="1"/>
  <c r="C72" i="1"/>
  <c r="S9" i="1"/>
  <c r="S13" i="1"/>
  <c r="S17" i="1"/>
  <c r="S21" i="1"/>
  <c r="S25" i="1"/>
  <c r="S29" i="1"/>
  <c r="S33" i="1"/>
  <c r="S41" i="1"/>
  <c r="N44" i="1"/>
  <c r="N45" i="1"/>
  <c r="N46" i="1"/>
  <c r="N47" i="1"/>
  <c r="N48" i="1"/>
  <c r="N49" i="1"/>
  <c r="N50" i="1"/>
  <c r="N51" i="1"/>
  <c r="N52" i="1"/>
  <c r="N53" i="1"/>
  <c r="H54" i="1"/>
  <c r="R54" i="1"/>
  <c r="H55" i="1"/>
  <c r="R55" i="1"/>
  <c r="H56" i="1"/>
  <c r="R56" i="1"/>
  <c r="H57" i="1"/>
  <c r="R57" i="1"/>
  <c r="H58" i="1"/>
  <c r="R58" i="1"/>
  <c r="H59" i="1"/>
  <c r="R59" i="1"/>
  <c r="H60" i="1"/>
  <c r="R60" i="1"/>
  <c r="H61" i="1"/>
  <c r="R61" i="1"/>
  <c r="H62" i="1"/>
  <c r="R62" i="1"/>
  <c r="H67" i="1"/>
  <c r="R67" i="1"/>
  <c r="H68" i="1"/>
  <c r="R68" i="1"/>
  <c r="H69" i="1"/>
  <c r="P69" i="1"/>
  <c r="D70" i="1"/>
  <c r="I70" i="1"/>
  <c r="P70" i="1"/>
  <c r="D71" i="1"/>
  <c r="I71" i="1"/>
  <c r="P71" i="1"/>
  <c r="D72" i="1"/>
  <c r="H72" i="1"/>
  <c r="N72" i="1"/>
  <c r="R72" i="1"/>
  <c r="D73" i="1"/>
  <c r="H73" i="1"/>
  <c r="N73" i="1"/>
  <c r="R73" i="1"/>
  <c r="D74" i="1"/>
  <c r="H74" i="1"/>
  <c r="N74" i="1"/>
  <c r="R74" i="1"/>
  <c r="D75" i="1"/>
  <c r="H75" i="1"/>
  <c r="N75" i="1"/>
  <c r="R75" i="1"/>
  <c r="D76" i="1"/>
  <c r="H76" i="1"/>
  <c r="N76" i="1"/>
  <c r="R76" i="1"/>
  <c r="D77" i="1"/>
  <c r="H77" i="1"/>
  <c r="N77" i="1"/>
  <c r="R77" i="1"/>
  <c r="D78" i="1"/>
  <c r="H78" i="1"/>
  <c r="N78" i="1"/>
  <c r="R78" i="1"/>
  <c r="D79" i="1"/>
  <c r="H79" i="1"/>
  <c r="N79" i="1"/>
  <c r="R79" i="1"/>
  <c r="D80" i="1"/>
  <c r="H80" i="1"/>
  <c r="N80" i="1"/>
  <c r="R80" i="1"/>
  <c r="D81" i="1"/>
  <c r="H81" i="1"/>
  <c r="N81" i="1"/>
  <c r="R81" i="1"/>
  <c r="D82" i="1"/>
  <c r="H82" i="1"/>
  <c r="N82" i="1"/>
  <c r="R82" i="1"/>
  <c r="D83" i="1"/>
  <c r="H83" i="1"/>
  <c r="N83" i="1"/>
  <c r="R83" i="1"/>
  <c r="D84" i="1"/>
  <c r="H84" i="1"/>
  <c r="N84" i="1"/>
  <c r="R84" i="1"/>
  <c r="D85" i="1"/>
  <c r="H85" i="1"/>
  <c r="N85" i="1"/>
  <c r="R85" i="1"/>
  <c r="D86" i="1"/>
  <c r="H86" i="1"/>
  <c r="N86" i="1"/>
  <c r="R86" i="1"/>
  <c r="D87" i="1"/>
  <c r="H87" i="1"/>
  <c r="N87" i="1"/>
  <c r="R87" i="1"/>
  <c r="D88" i="1"/>
  <c r="H88" i="1"/>
  <c r="N88" i="1"/>
  <c r="R88" i="1"/>
  <c r="D89" i="1"/>
  <c r="H89" i="1"/>
  <c r="N89" i="1"/>
  <c r="R89" i="1"/>
  <c r="D90" i="1"/>
  <c r="H90" i="1"/>
  <c r="N90" i="1"/>
  <c r="R90" i="1"/>
  <c r="D91" i="1"/>
  <c r="H91" i="1"/>
  <c r="N91" i="1"/>
  <c r="S10" i="1"/>
  <c r="S14" i="1"/>
  <c r="S18" i="1"/>
  <c r="S22" i="1"/>
  <c r="S26" i="1"/>
  <c r="S30" i="1"/>
  <c r="S38" i="1"/>
  <c r="S42" i="1"/>
  <c r="R44" i="1"/>
  <c r="R45" i="1"/>
  <c r="R46" i="1"/>
  <c r="R47" i="1"/>
  <c r="R48" i="1"/>
  <c r="R49" i="1"/>
  <c r="R50" i="1"/>
  <c r="R51" i="1"/>
  <c r="R52" i="1"/>
  <c r="R53" i="1"/>
  <c r="L54" i="1"/>
  <c r="B55" i="1"/>
  <c r="L55" i="1"/>
  <c r="B56" i="1"/>
  <c r="L56" i="1"/>
  <c r="B57" i="1"/>
  <c r="L57" i="1"/>
  <c r="B58" i="1"/>
  <c r="L58" i="1"/>
  <c r="B59" i="1"/>
  <c r="L59" i="1"/>
  <c r="B60" i="1"/>
  <c r="L60" i="1"/>
  <c r="B61" i="1"/>
  <c r="L61" i="1"/>
  <c r="B62" i="1"/>
  <c r="L62" i="1"/>
  <c r="B67" i="1"/>
  <c r="L67" i="1"/>
  <c r="B68" i="1"/>
  <c r="L68" i="1"/>
  <c r="B69" i="1"/>
  <c r="L69" i="1"/>
  <c r="R69" i="1"/>
  <c r="E70" i="1"/>
  <c r="L70" i="1"/>
  <c r="R70" i="1"/>
  <c r="E71" i="1"/>
  <c r="L71" i="1"/>
  <c r="R71" i="1"/>
  <c r="E72" i="1"/>
  <c r="I72" i="1"/>
  <c r="O72" i="1"/>
  <c r="S72" i="1"/>
  <c r="E73" i="1"/>
  <c r="I73" i="1"/>
  <c r="O73" i="1"/>
  <c r="S73" i="1"/>
  <c r="E74" i="1"/>
  <c r="I74" i="1"/>
  <c r="O74" i="1"/>
  <c r="S74" i="1"/>
  <c r="E75" i="1"/>
  <c r="I75" i="1"/>
  <c r="O75" i="1"/>
  <c r="S75" i="1"/>
  <c r="E76" i="1"/>
  <c r="I76" i="1"/>
  <c r="O76" i="1"/>
  <c r="S76" i="1"/>
  <c r="E77" i="1"/>
  <c r="I77" i="1"/>
  <c r="O77" i="1"/>
  <c r="S77" i="1"/>
  <c r="E78" i="1"/>
  <c r="I78" i="1"/>
  <c r="O78" i="1"/>
  <c r="S78" i="1"/>
  <c r="E79" i="1"/>
  <c r="I79" i="1"/>
  <c r="O79" i="1"/>
  <c r="S79" i="1"/>
  <c r="E80" i="1"/>
  <c r="I80" i="1"/>
  <c r="O80" i="1"/>
  <c r="S80" i="1"/>
  <c r="E81" i="1"/>
  <c r="I81" i="1"/>
  <c r="O81" i="1"/>
  <c r="S81" i="1"/>
  <c r="E82" i="1"/>
  <c r="I82" i="1"/>
  <c r="O82" i="1"/>
  <c r="S82" i="1"/>
  <c r="E83" i="1"/>
  <c r="I83" i="1"/>
  <c r="O83" i="1"/>
  <c r="S83" i="1"/>
  <c r="E84" i="1"/>
  <c r="I84" i="1"/>
  <c r="O84" i="1"/>
  <c r="S84" i="1"/>
  <c r="E85" i="1"/>
  <c r="I85" i="1"/>
  <c r="S11" i="1"/>
  <c r="S15" i="1"/>
  <c r="S19" i="1"/>
  <c r="S23" i="1"/>
  <c r="S27" i="1"/>
  <c r="S31" i="1"/>
  <c r="S39" i="1"/>
  <c r="R43" i="1"/>
  <c r="D45" i="1"/>
  <c r="D46" i="1"/>
  <c r="D47" i="1"/>
  <c r="D48" i="1"/>
  <c r="D49" i="1"/>
  <c r="D50" i="1"/>
  <c r="D51" i="1"/>
  <c r="D52" i="1"/>
  <c r="D53" i="1"/>
  <c r="D54" i="1"/>
  <c r="N54" i="1"/>
  <c r="D55" i="1"/>
  <c r="N55" i="1"/>
  <c r="D56" i="1"/>
  <c r="N56" i="1"/>
  <c r="D57" i="1"/>
  <c r="N57" i="1"/>
  <c r="D58" i="1"/>
  <c r="N58" i="1"/>
  <c r="D59" i="1"/>
  <c r="N59" i="1"/>
  <c r="D60" i="1"/>
  <c r="N60" i="1"/>
  <c r="D61" i="1"/>
  <c r="N61" i="1"/>
  <c r="D62" i="1"/>
  <c r="N62" i="1"/>
  <c r="D67" i="1"/>
  <c r="N67" i="1"/>
  <c r="D68" i="1"/>
  <c r="N68" i="1"/>
  <c r="D69" i="1"/>
  <c r="N69" i="1"/>
  <c r="S69" i="1"/>
  <c r="F70" i="1"/>
  <c r="N70" i="1"/>
  <c r="S70" i="1"/>
  <c r="F71" i="1"/>
  <c r="N71" i="1"/>
  <c r="S71" i="1"/>
  <c r="F72" i="1"/>
  <c r="L72" i="1"/>
  <c r="P72" i="1"/>
  <c r="B73" i="1"/>
  <c r="F73" i="1"/>
  <c r="L73" i="1"/>
  <c r="P73" i="1"/>
  <c r="B74" i="1"/>
  <c r="F74" i="1"/>
  <c r="L74" i="1"/>
  <c r="P74" i="1"/>
  <c r="B75" i="1"/>
  <c r="F75" i="1"/>
  <c r="L75" i="1"/>
  <c r="P75" i="1"/>
  <c r="B76" i="1"/>
  <c r="F76" i="1"/>
  <c r="L76" i="1"/>
  <c r="P76" i="1"/>
  <c r="B77" i="1"/>
  <c r="F77" i="1"/>
  <c r="L77" i="1"/>
  <c r="P77" i="1"/>
  <c r="B78" i="1"/>
  <c r="F78" i="1"/>
  <c r="L78" i="1"/>
  <c r="P78" i="1"/>
  <c r="B79" i="1"/>
  <c r="F79" i="1"/>
  <c r="L79" i="1"/>
  <c r="P79" i="1"/>
  <c r="B80" i="1"/>
  <c r="F80" i="1"/>
  <c r="L80" i="1"/>
  <c r="P80" i="1"/>
  <c r="B81" i="1"/>
  <c r="F81" i="1"/>
  <c r="L81" i="1"/>
  <c r="P81" i="1"/>
  <c r="B82" i="1"/>
  <c r="F82" i="1"/>
  <c r="L82" i="1"/>
  <c r="P82" i="1"/>
  <c r="B83" i="1"/>
  <c r="F83" i="1"/>
  <c r="L83" i="1"/>
  <c r="P83" i="1"/>
  <c r="B84" i="1"/>
  <c r="F84" i="1"/>
  <c r="L84" i="1"/>
  <c r="P84" i="1"/>
  <c r="B85" i="1"/>
  <c r="F85" i="1"/>
  <c r="L85" i="1"/>
  <c r="P85" i="1"/>
  <c r="B86" i="1"/>
  <c r="F86" i="1"/>
  <c r="L86" i="1"/>
  <c r="P86" i="1"/>
  <c r="B87" i="1"/>
  <c r="F87" i="1"/>
  <c r="L87" i="1"/>
  <c r="P87" i="1"/>
  <c r="B88" i="1"/>
  <c r="F88" i="1"/>
  <c r="L88" i="1"/>
  <c r="P88" i="1"/>
  <c r="B89" i="1"/>
  <c r="F89" i="1"/>
  <c r="L89" i="1"/>
  <c r="P89" i="1"/>
  <c r="B90" i="1"/>
  <c r="F90" i="1"/>
  <c r="L90" i="1"/>
  <c r="P90" i="1"/>
  <c r="B91" i="1"/>
  <c r="F91" i="1"/>
  <c r="L91" i="1"/>
  <c r="S12" i="1"/>
  <c r="S28" i="1"/>
  <c r="H45" i="1"/>
  <c r="H49" i="1"/>
  <c r="H53" i="1"/>
  <c r="P55" i="1"/>
  <c r="P57" i="1"/>
  <c r="P59" i="1"/>
  <c r="P61" i="1"/>
  <c r="P67" i="1"/>
  <c r="O69" i="1"/>
  <c r="B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S85" i="1"/>
  <c r="I86" i="1"/>
  <c r="S86" i="1"/>
  <c r="I87" i="1"/>
  <c r="S87" i="1"/>
  <c r="I88" i="1"/>
  <c r="S88" i="1"/>
  <c r="I89" i="1"/>
  <c r="S89" i="1"/>
  <c r="I90" i="1"/>
  <c r="S90" i="1"/>
  <c r="I91" i="1"/>
  <c r="Q91" i="1"/>
  <c r="M75" i="1"/>
  <c r="M78" i="1"/>
  <c r="M80" i="1"/>
  <c r="M82" i="1"/>
  <c r="M83" i="1"/>
  <c r="M85" i="1"/>
  <c r="C86" i="1"/>
  <c r="C87" i="1"/>
  <c r="M87" i="1"/>
  <c r="C88" i="1"/>
  <c r="C89" i="1"/>
  <c r="M89" i="1"/>
  <c r="C91" i="1"/>
  <c r="M91" i="1"/>
  <c r="O70" i="1"/>
  <c r="C77" i="1"/>
  <c r="C80" i="1"/>
  <c r="C83" i="1"/>
  <c r="C85" i="1"/>
  <c r="Q86" i="1"/>
  <c r="Q87" i="1"/>
  <c r="Q88" i="1"/>
  <c r="G90" i="1"/>
  <c r="G91" i="1"/>
  <c r="S16" i="1"/>
  <c r="S32" i="1"/>
  <c r="H46" i="1"/>
  <c r="H50" i="1"/>
  <c r="F54" i="1"/>
  <c r="F56" i="1"/>
  <c r="F58" i="1"/>
  <c r="F60" i="1"/>
  <c r="F62" i="1"/>
  <c r="F68" i="1"/>
  <c r="B70" i="1"/>
  <c r="H71" i="1"/>
  <c r="M72" i="1"/>
  <c r="M73" i="1"/>
  <c r="M74" i="1"/>
  <c r="M76" i="1"/>
  <c r="M77" i="1"/>
  <c r="M79" i="1"/>
  <c r="M81" i="1"/>
  <c r="M84" i="1"/>
  <c r="M86" i="1"/>
  <c r="M88" i="1"/>
  <c r="C90" i="1"/>
  <c r="M90" i="1"/>
  <c r="R91" i="1"/>
  <c r="C73" i="1"/>
  <c r="C82" i="1"/>
  <c r="Q85" i="1"/>
  <c r="G87" i="1"/>
  <c r="G89" i="1"/>
  <c r="Q90" i="1"/>
  <c r="S20" i="1"/>
  <c r="S40" i="1"/>
  <c r="H47" i="1"/>
  <c r="H51" i="1"/>
  <c r="P54" i="1"/>
  <c r="P56" i="1"/>
  <c r="P58" i="1"/>
  <c r="P60" i="1"/>
  <c r="P62" i="1"/>
  <c r="P68" i="1"/>
  <c r="H70" i="1"/>
  <c r="O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O85" i="1"/>
  <c r="E86" i="1"/>
  <c r="O86" i="1"/>
  <c r="E87" i="1"/>
  <c r="O87" i="1"/>
  <c r="E88" i="1"/>
  <c r="O88" i="1"/>
  <c r="E89" i="1"/>
  <c r="O89" i="1"/>
  <c r="E90" i="1"/>
  <c r="O90" i="1"/>
  <c r="E91" i="1"/>
  <c r="O91" i="1"/>
  <c r="S91" i="1"/>
  <c r="S24" i="1"/>
  <c r="F44" i="1"/>
  <c r="H48" i="1"/>
  <c r="H52" i="1"/>
  <c r="F55" i="1"/>
  <c r="F57" i="1"/>
  <c r="F59" i="1"/>
  <c r="F61" i="1"/>
  <c r="F67" i="1"/>
  <c r="F69" i="1"/>
  <c r="B72" i="1"/>
  <c r="C74" i="1"/>
  <c r="C75" i="1"/>
  <c r="C76" i="1"/>
  <c r="C78" i="1"/>
  <c r="C79" i="1"/>
  <c r="C81" i="1"/>
  <c r="C84" i="1"/>
  <c r="G86" i="1"/>
  <c r="G88" i="1"/>
  <c r="Q89" i="1"/>
  <c r="P91" i="1"/>
</calcChain>
</file>

<file path=xl/sharedStrings.xml><?xml version="1.0" encoding="utf-8"?>
<sst xmlns="http://schemas.openxmlformats.org/spreadsheetml/2006/main" count="206" uniqueCount="166">
  <si>
    <t>Option Monitor</t>
  </si>
  <si>
    <t>Calls - April</t>
  </si>
  <si>
    <t>Puts - April</t>
  </si>
  <si>
    <t>Underlying Ticker</t>
  </si>
  <si>
    <t>Ticker</t>
  </si>
  <si>
    <t>Put/Call</t>
  </si>
  <si>
    <t>Strike Price</t>
  </si>
  <si>
    <t>Expiration Dt</t>
  </si>
  <si>
    <t>Last Price</t>
  </si>
  <si>
    <t>Imp Vol (Last)</t>
  </si>
  <si>
    <t>7 Days Ago Imp Vol</t>
  </si>
  <si>
    <t>Calls - May</t>
  </si>
  <si>
    <t>Puts - May</t>
  </si>
  <si>
    <t>Calls - June</t>
  </si>
  <si>
    <t>Puts - June</t>
  </si>
  <si>
    <t>MSFT US Equity</t>
  </si>
  <si>
    <t>MSFT US 04/17/20 C144 Equity</t>
  </si>
  <si>
    <t>MSFT US 04/17/20 P144 Equity</t>
  </si>
  <si>
    <t>MSFT US 04/17/20 C145 Equity</t>
  </si>
  <si>
    <t>MSFT US 04/17/20 P145 Equity</t>
  </si>
  <si>
    <t>MSFT US 04/17/20 C146 Equity</t>
  </si>
  <si>
    <t>MSFT US 04/17/20 P146 Equity</t>
  </si>
  <si>
    <t>MSFT US 04/17/20 C147 Equity</t>
  </si>
  <si>
    <t>MSFT US 04/17/20 P147 Equity</t>
  </si>
  <si>
    <t>MSFT US 04/17/20 C148 Equity</t>
  </si>
  <si>
    <t>MSFT US 04/17/20 P148 Equity</t>
  </si>
  <si>
    <t>MSFT US 04/17/20 C149 Equity</t>
  </si>
  <si>
    <t>MSFT US 04/17/20 P149 Equity</t>
  </si>
  <si>
    <t>MSFT US 04/17/20 C150 Equity</t>
  </si>
  <si>
    <t>MSFT US 04/17/20 P150 Equity</t>
  </si>
  <si>
    <t>MSFT US 04/17/20 C152.5 Equity</t>
  </si>
  <si>
    <t>MSFT US 04/17/20 P152.5 Equity</t>
  </si>
  <si>
    <t>MSFT US 04/17/20 C155 Equity</t>
  </si>
  <si>
    <t>MSFT US 04/17/20 P155 Equity</t>
  </si>
  <si>
    <t>MSFT US 04/17/20 C157.5 Equity</t>
  </si>
  <si>
    <t>MSFT US 04/17/20 P157.5 Equity</t>
  </si>
  <si>
    <t>MSFT US 04/17/20 C160 Equity</t>
  </si>
  <si>
    <t>MSFT US 04/17/20 P160 Equity</t>
  </si>
  <si>
    <t>MSFT US 04/17/20 C162.5 Equity</t>
  </si>
  <si>
    <t>MSFT US 04/17/20 P162.5 Equity</t>
  </si>
  <si>
    <t>MSFT US 04/17/20 C165 Equity</t>
  </si>
  <si>
    <t>MSFT US 04/17/20 P165 Equity</t>
  </si>
  <si>
    <t>MSFT US 04/17/20 C167.5 Equity</t>
  </si>
  <si>
    <t>MSFT US 04/17/20 P167.5 Equity</t>
  </si>
  <si>
    <t>MSFT US 04/17/20 C170 Equity</t>
  </si>
  <si>
    <t>MSFT US 04/17/20 P170 Equity</t>
  </si>
  <si>
    <t>MSFT US 04/17/20 C172.5 Equity</t>
  </si>
  <si>
    <t>MSFT US 04/17/20 P172.5 Equity</t>
  </si>
  <si>
    <t>MSFT US 04/17/20 C175 Equity</t>
  </si>
  <si>
    <t>MSFT US 04/17/20 P175 Equity</t>
  </si>
  <si>
    <t>MSFT US 04/17/20 C177.5 Equity</t>
  </si>
  <si>
    <t>MSFT US 04/17/20 P177.5 Equity</t>
  </si>
  <si>
    <t>MSFT US 04/17/20 C180 Equity</t>
  </si>
  <si>
    <t>MSFT US 04/17/20 P180 Equity</t>
  </si>
  <si>
    <t>MSFT US 04/17/20 C185 Equity</t>
  </si>
  <si>
    <t>MSFT US 04/17/20 P185 Equity</t>
  </si>
  <si>
    <t>MSFT US 04/17/20 C190 Equity</t>
  </si>
  <si>
    <t>MSFT US 04/17/20 P190 Equity</t>
  </si>
  <si>
    <t>MSFT US 04/17/20 C195 Equity</t>
  </si>
  <si>
    <t>MSFT US 04/17/20 P195 Equity</t>
  </si>
  <si>
    <t>MSFT US 04/17/20 C200 Equity</t>
  </si>
  <si>
    <t>MSFT US 04/17/20 P200 Equity</t>
  </si>
  <si>
    <t>MSFT US 04/17/20 C210 Equity</t>
  </si>
  <si>
    <t>MSFT US 04/17/20 P210 Equity</t>
  </si>
  <si>
    <t>MSFT US 04/17/20 C220 Equity</t>
  </si>
  <si>
    <t>MSFT US 04/17/20 P220 Equity</t>
  </si>
  <si>
    <t>MSFT US 05/15/20 C105 Equity</t>
  </si>
  <si>
    <t>MSFT US 05/15/20 P105 Equity</t>
  </si>
  <si>
    <t>MSFT US 05/15/20 C110 Equity</t>
  </si>
  <si>
    <t>MSFT US 05/15/20 P110 Equity</t>
  </si>
  <si>
    <t>MSFT US 05/15/20 C115 Equity</t>
  </si>
  <si>
    <t>MSFT US 05/15/20 P115 Equity</t>
  </si>
  <si>
    <t>MSFT US 05/15/20 C120 Equity</t>
  </si>
  <si>
    <t>MSFT US 05/15/20 P120 Equity</t>
  </si>
  <si>
    <t>MSFT US 05/15/20 C125 Equity</t>
  </si>
  <si>
    <t>MSFT US 05/15/20 P125 Equity</t>
  </si>
  <si>
    <t>MSFT US 05/15/20 C130 Equity</t>
  </si>
  <si>
    <t>MSFT US 05/15/20 P130 Equity</t>
  </si>
  <si>
    <t>MSFT US 05/15/20 C135 Equity</t>
  </si>
  <si>
    <t>MSFT US 05/15/20 P135 Equity</t>
  </si>
  <si>
    <t>MSFT US 05/15/20 C140 Equity</t>
  </si>
  <si>
    <t>MSFT US 05/15/20 P140 Equity</t>
  </si>
  <si>
    <t>MSFT US 05/15/20 C145 Equity</t>
  </si>
  <si>
    <t>MSFT US 05/15/20 P145 Equity</t>
  </si>
  <si>
    <t>MSFT US 05/15/20 C150 Equity</t>
  </si>
  <si>
    <t>MSFT US 05/15/20 P150 Equity</t>
  </si>
  <si>
    <t>MSFT US 05/15/20 C155 Equity</t>
  </si>
  <si>
    <t>MSFT US 05/15/20 P155 Equity</t>
  </si>
  <si>
    <t>MSFT US 05/15/20 C160 Equity</t>
  </si>
  <si>
    <t>MSFT US 05/15/20 P160 Equity</t>
  </si>
  <si>
    <t>MSFT US 05/15/20 C165 Equity</t>
  </si>
  <si>
    <t>MSFT US 05/15/20 P165 Equity</t>
  </si>
  <si>
    <t>MSFT US 05/15/20 C170 Equity</t>
  </si>
  <si>
    <t>MSFT US 05/15/20 P170 Equity</t>
  </si>
  <si>
    <t>MSFT US 05/15/20 C175 Equity</t>
  </si>
  <si>
    <t>MSFT US 05/15/20 P175 Equity</t>
  </si>
  <si>
    <t>MSFT US 05/15/20 C180 Equity</t>
  </si>
  <si>
    <t>MSFT US 05/15/20 P180 Equity</t>
  </si>
  <si>
    <t>MSFT US 05/15/20 C185 Equity</t>
  </si>
  <si>
    <t>MSFT US 05/15/20 P185 Equity</t>
  </si>
  <si>
    <t>MSFT US 05/15/20 C190 Equity</t>
  </si>
  <si>
    <t>MSFT US 05/15/20 P190 Equity</t>
  </si>
  <si>
    <t>MSFT US 05/15/20 C195 Equity</t>
  </si>
  <si>
    <t>MSFT US 05/15/20 P195 Equity</t>
  </si>
  <si>
    <t>MSFT US 05/15/20 C200 Equity</t>
  </si>
  <si>
    <t>MSFT US 05/15/20 P200 Equity</t>
  </si>
  <si>
    <t>MSFT US 05/15/20 C210 Equity</t>
  </si>
  <si>
    <t>MSFT US 05/15/20 P210 Equity</t>
  </si>
  <si>
    <t>MSFT US 05/15/20 C220 Equity</t>
  </si>
  <si>
    <t>MSFT US 05/15/20 P220 Equity</t>
  </si>
  <si>
    <t>MSFT US 05/15/20 C230 Equity</t>
  </si>
  <si>
    <t>MSFT US 05/15/20 P230 Equity</t>
  </si>
  <si>
    <t>MSFT US 05/15/20 C240 Equity</t>
  </si>
  <si>
    <t>MSFT US 05/15/20 P240 Equity</t>
  </si>
  <si>
    <t>MSFT US 05/15/20 C250 Equity</t>
  </si>
  <si>
    <t>MSFT US 05/15/20 P250 Equity</t>
  </si>
  <si>
    <t>MSFT US 06/19/20 C105 Equity</t>
  </si>
  <si>
    <t>MSFT US 06/19/20 P105 Equity</t>
  </si>
  <si>
    <t>MSFT US 06/19/20 C110 Equity</t>
  </si>
  <si>
    <t>MSFT US 06/19/20 P110 Equity</t>
  </si>
  <si>
    <t>MSFT US 06/19/20 C115 Equity</t>
  </si>
  <si>
    <t>MSFT US 06/19/20 P115 Equity</t>
  </si>
  <si>
    <t>MSFT US 06/19/20 C120 Equity</t>
  </si>
  <si>
    <t>MSFT US 06/19/20 P120 Equity</t>
  </si>
  <si>
    <t>MSFT US 06/19/20 C125 Equity</t>
  </si>
  <si>
    <t>MSFT US 06/19/20 P125 Equity</t>
  </si>
  <si>
    <t>MSFT US 06/19/20 C130 Equity</t>
  </si>
  <si>
    <t>MSFT US 06/19/20 P130 Equity</t>
  </si>
  <si>
    <t>MSFT US 06/19/20 C135 Equity</t>
  </si>
  <si>
    <t>MSFT US 06/19/20 P135 Equity</t>
  </si>
  <si>
    <t>MSFT US 06/19/20 C140 Equity</t>
  </si>
  <si>
    <t>MSFT US 06/19/20 P140 Equity</t>
  </si>
  <si>
    <t>MSFT US 06/19/20 C145 Equity</t>
  </si>
  <si>
    <t>MSFT US 06/19/20 P145 Equity</t>
  </si>
  <si>
    <t>MSFT US 06/19/20 C150 Equity</t>
  </si>
  <si>
    <t>MSFT US 06/19/20 P150 Equity</t>
  </si>
  <si>
    <t>MSFT US 06/19/20 C155 Equity</t>
  </si>
  <si>
    <t>MSFT US 06/19/20 P155 Equity</t>
  </si>
  <si>
    <t>MSFT US 06/19/20 C160 Equity</t>
  </si>
  <si>
    <t>MSFT US 06/19/20 P160 Equity</t>
  </si>
  <si>
    <t>MSFT US 06/19/20 C165 Equity</t>
  </si>
  <si>
    <t>MSFT US 06/19/20 P165 Equity</t>
  </si>
  <si>
    <t>MSFT US 06/19/20 C170 Equity</t>
  </si>
  <si>
    <t>MSFT US 06/19/20 P170 Equity</t>
  </si>
  <si>
    <t>MSFT US 06/19/20 C175 Equity</t>
  </si>
  <si>
    <t>MSFT US 06/19/20 P175 Equity</t>
  </si>
  <si>
    <t>MSFT US 06/19/20 C180 Equity</t>
  </si>
  <si>
    <t>MSFT US 06/19/20 P180 Equity</t>
  </si>
  <si>
    <t>MSFT US 06/19/20 C185 Equity</t>
  </si>
  <si>
    <t>MSFT US 06/19/20 P185 Equity</t>
  </si>
  <si>
    <t>MSFT US 06/19/20 C190 Equity</t>
  </si>
  <si>
    <t>MSFT US 06/19/20 P190 Equity</t>
  </si>
  <si>
    <t>MSFT US 06/19/20 C195 Equity</t>
  </si>
  <si>
    <t>MSFT US 06/19/20 P195 Equity</t>
  </si>
  <si>
    <t>MSFT US 06/19/20 C200 Equity</t>
  </si>
  <si>
    <t>MSFT US 06/19/20 P200 Equity</t>
  </si>
  <si>
    <t>MSFT US 06/19/20 C210 Equity</t>
  </si>
  <si>
    <t>MSFT US 06/19/20 P210 Equity</t>
  </si>
  <si>
    <t>MSFT US 06/19/20 C220 Equity</t>
  </si>
  <si>
    <t>MSFT US 06/19/20 P220 Equity</t>
  </si>
  <si>
    <t>MSFT US 06/19/20 C230 Equity</t>
  </si>
  <si>
    <t>MSFT US 06/19/20 P230 Equity</t>
  </si>
  <si>
    <t>MSFT US 06/19/20 C240 Equity</t>
  </si>
  <si>
    <t>MSFT US 06/19/20 P240 Equity</t>
  </si>
  <si>
    <t>MSFT US 06/19/20 C250 Equity</t>
  </si>
  <si>
    <t>MSFT US 06/19/20 P250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</si>
</sst>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6/19/2020</v>
        <stp/>
        <stp>##V3_BDPV12</stp>
        <stp>MSFT US 06/19/20 C160 Equity</stp>
        <stp>OPT_EXPIRE_DT</stp>
        <stp>[tsla_calls_puts_0.xlsx]Sheet1!R78C6</stp>
        <tr r="F78" s="1"/>
      </tp>
      <tp t="s">
        <v>6/19/2020</v>
        <stp/>
        <stp>##V3_BDPV12</stp>
        <stp>MSFT US 06/19/20 C110 Equity</stp>
        <stp>OPT_EXPIRE_DT</stp>
        <stp>[tsla_calls_puts_0.xlsx]Sheet1!R68C6</stp>
        <tr r="F68" s="1"/>
      </tp>
      <tp t="s">
        <v>6/19/2020</v>
        <stp/>
        <stp>##V3_BDPV12</stp>
        <stp>MSFT US 06/19/20 C220 Equity</stp>
        <stp>OPT_EXPIRE_DT</stp>
        <stp>[tsla_calls_puts_0.xlsx]Sheet1!R88C6</stp>
        <tr r="F88" s="1"/>
      </tp>
      <tp>
        <v>55.5398</v>
        <stp/>
        <stp>##V3_BDPV12</stp>
        <stp>MSFT US 06/19/20 C130 Equity</stp>
        <stp>OPT_IMP_VOL_NDAYS_AGO</stp>
        <stp>[tsla_calls_puts_0.xlsx]Sheet1!R72C9</stp>
        <stp>OPT_NDAYS_AGO_IMP_VOL</stp>
        <stp>7</stp>
        <tr r="I72" s="1"/>
      </tp>
      <tp>
        <v>63.6145</v>
        <stp/>
        <stp>##V3_BDPV12</stp>
        <stp>MSFT US 06/19/20 C105 Equity</stp>
        <stp>OPT_IMP_VOL_NDAYS_AGO</stp>
        <stp>[tsla_calls_puts_0.xlsx]Sheet1!R67C9</stp>
        <stp>OPT_NDAYS_AGO_IMP_VOL</stp>
        <stp>7</stp>
        <tr r="I67" s="1"/>
      </tp>
      <tp>
        <v>37.212800000000001</v>
        <stp/>
        <stp>##V3_BDPV12</stp>
        <stp>MSFT US 06/19/20 C180 Equity</stp>
        <stp>OPT_IMP_VOL_NDAYS_AGO</stp>
        <stp>[tsla_calls_puts_0.xlsx]Sheet1!R82C9</stp>
        <stp>OPT_NDAYS_AGO_IMP_VOL</stp>
        <stp>7</stp>
        <tr r="I82" s="1"/>
      </tp>
      <tp>
        <v>45.284599999999998</v>
        <stp/>
        <stp>##V3_BDPV12</stp>
        <stp>MSFT US 06/19/20 C155 Equity</stp>
        <stp>OPT_IMP_VOL_NDAYS_AGO</stp>
        <stp>[tsla_calls_puts_0.xlsx]Sheet1!R77C9</stp>
        <stp>OPT_NDAYS_AGO_IMP_VOL</stp>
        <stp>7</stp>
        <tr r="I77" s="1"/>
      </tp>
      <tp t="s">
        <v>5/15/2020</v>
        <stp/>
        <stp>##V3_BDPV12</stp>
        <stp>MSFT US 05/15/20 C190 Equity</stp>
        <stp>OPT_EXPIRE_DT</stp>
        <stp>[tsla_calls_puts_0.xlsx]Sheet1!R55C6</stp>
        <tr r="F55" s="1"/>
      </tp>
      <tp t="s">
        <v>5/15/2020</v>
        <stp/>
        <stp>##V3_BDPV12</stp>
        <stp>MSFT US 05/15/20 C140 Equity</stp>
        <stp>OPT_EXPIRE_DT</stp>
        <stp>[tsla_calls_puts_0.xlsx]Sheet1!R45C6</stp>
        <tr r="F45" s="1"/>
      </tp>
      <tp t="s">
        <v>5/15/2020</v>
        <stp/>
        <stp>##V3_BDPV12</stp>
        <stp>MSFT US 05/15/20 C165 Equity</stp>
        <stp>OPT_EXPIRE_DT</stp>
        <stp>[tsla_calls_puts_0.xlsx]Sheet1!R50C6</stp>
        <tr r="F50" s="1"/>
      </tp>
      <tp t="s">
        <v>5/15/2020</v>
        <stp/>
        <stp>##V3_BDPV12</stp>
        <stp>MSFT US 05/15/20 C115 Equity</stp>
        <stp>OPT_EXPIRE_DT</stp>
        <stp>[tsla_calls_puts_0.xlsx]Sheet1!R40C6</stp>
        <tr r="F40" s="1"/>
      </tp>
      <tp t="s">
        <v>4/17/2020</v>
        <stp/>
        <stp>##V3_BDPV12</stp>
        <stp>MSFT US 04/17/20 C180 Equity</stp>
        <stp>OPT_EXPIRE_DT</stp>
        <stp>[tsla_calls_puts_0.xlsx]Sheet1!R27C6</stp>
        <tr r="F27" s="1"/>
      </tp>
      <tp t="s">
        <v>4/17/2020</v>
        <stp/>
        <stp>##V3_BDPV12</stp>
        <stp>MSFT US 04/17/20 C146 Equity</stp>
        <stp>OPT_EXPIRE_DT</stp>
        <stp>[tsla_calls_puts_0.xlsx]Sheet1!R11C6</stp>
        <tr r="F11" s="1"/>
      </tp>
      <tp t="s">
        <v>6/19/2020</v>
        <stp/>
        <stp>##V3_BDPV12</stp>
        <stp>MSFT US 06/19/20 C230 Equity</stp>
        <stp>OPT_EXPIRE_DT</stp>
        <stp>[tsla_calls_puts_0.xlsx]Sheet1!R89C6</stp>
        <tr r="F89" s="1"/>
      </tp>
      <tp>
        <v>41.521099999999997</v>
        <stp/>
        <stp>##V3_BDPV12</stp>
        <stp>MSFT US 04/17/20 C185 Equity</stp>
        <stp>OPT_IMP_VOL_NDAYS_AGO</stp>
        <stp>[tsla_calls_puts_0.xlsx]Sheet1!R28C9</stp>
        <stp>OPT_NDAYS_AGO_IMP_VOL</stp>
        <stp>7</stp>
        <tr r="I28" s="1"/>
      </tp>
      <tp>
        <v>63.268700000000003</v>
        <stp/>
        <stp>##V3_BDPV12</stp>
        <stp>MSFT US 04/17/20 C149 Equity</stp>
        <stp>OPT_IMP_VOL_NDAYS_AGO</stp>
        <stp>[tsla_calls_puts_0.xlsx]Sheet1!R14C9</stp>
        <stp>OPT_NDAYS_AGO_IMP_VOL</stp>
        <stp>7</stp>
        <tr r="I14" s="1"/>
      </tp>
      <tp>
        <v>2.86</v>
        <stp/>
        <stp>##V3_BDPV12</stp>
        <stp>MSFT US 04/17/20 C167.5 Equity</stp>
        <stp>OPT_PX</stp>
        <stp>[tsla_calls_puts_0.xlsx]Sheet1!R22C7</stp>
        <tr r="G22" s="1"/>
      </tp>
      <tp t="s">
        <v>4/17/2020</v>
        <stp/>
        <stp>##V3_BDPV12</stp>
        <stp>MSFT US 04/17/20 C165 Equity</stp>
        <stp>OPT_EXPIRE_DT</stp>
        <stp>[tsla_calls_puts_0.xlsx]Sheet1!R21C6</stp>
        <tr r="F21" s="1"/>
      </tp>
      <tp>
        <v>35.672800000000002</v>
        <stp/>
        <stp>##V3_BDPV12</stp>
        <stp>MSFT US 06/19/20 C240 Equity</stp>
        <stp>OPT_IMP_VOL_NDAYS_AGO</stp>
        <stp>[tsla_calls_puts_0.xlsx]Sheet1!R90C9</stp>
        <stp>OPT_NDAYS_AGO_IMP_VOL</stp>
        <stp>7</stp>
        <tr r="I90" s="1"/>
      </tp>
      <tp>
        <v>39.794699999999999</v>
        <stp/>
        <stp>##V3_BDPV12</stp>
        <stp>MSFT US 06/19/20 C170 Equity</stp>
        <stp>OPT_IMP_VOL_NDAYS_AGO</stp>
        <stp>[tsla_calls_puts_0.xlsx]Sheet1!R80C9</stp>
        <stp>OPT_NDAYS_AGO_IMP_VOL</stp>
        <stp>7</stp>
        <tr r="I80" s="1"/>
      </tp>
      <tp>
        <v>59.557299999999998</v>
        <stp/>
        <stp>##V3_BDPV12</stp>
        <stp>MSFT US 06/19/20 C120 Equity</stp>
        <stp>OPT_IMP_VOL_NDAYS_AGO</stp>
        <stp>[tsla_calls_puts_0.xlsx]Sheet1!R70C9</stp>
        <stp>OPT_NDAYS_AGO_IMP_VOL</stp>
        <stp>7</stp>
        <tr r="I70" s="1"/>
      </tp>
      <tp>
        <v>33.939599999999999</v>
        <stp/>
        <stp>##V3_BDPV12</stp>
        <stp>MSFT US 06/19/20 C195 Equity</stp>
        <stp>OPT_IMP_VOL_NDAYS_AGO</stp>
        <stp>[tsla_calls_puts_0.xlsx]Sheet1!R85C9</stp>
        <stp>OPT_NDAYS_AGO_IMP_VOL</stp>
        <stp>7</stp>
        <tr r="I85" s="1"/>
      </tp>
      <tp>
        <v>48.822600000000001</v>
        <stp/>
        <stp>##V3_BDPV12</stp>
        <stp>MSFT US 06/19/20 C145 Equity</stp>
        <stp>OPT_IMP_VOL_NDAYS_AGO</stp>
        <stp>[tsla_calls_puts_0.xlsx]Sheet1!R75C9</stp>
        <stp>OPT_NDAYS_AGO_IMP_VOL</stp>
        <stp>7</stp>
        <tr r="I75" s="1"/>
      </tp>
      <tp t="s">
        <v>5/15/2020</v>
        <stp/>
        <stp>##V3_BDPV12</stp>
        <stp>MSFT US 05/15/20 C150 Equity</stp>
        <stp>OPT_EXPIRE_DT</stp>
        <stp>[tsla_calls_puts_0.xlsx]Sheet1!R47C6</stp>
        <tr r="F47" s="1"/>
      </tp>
      <tp t="s">
        <v>5/15/2020</v>
        <stp/>
        <stp>##V3_BDPV12</stp>
        <stp>MSFT US 05/15/20 C175 Equity</stp>
        <stp>OPT_EXPIRE_DT</stp>
        <stp>[tsla_calls_puts_0.xlsx]Sheet1!R52C6</stp>
        <tr r="F52" s="1"/>
      </tp>
      <tp t="s">
        <v>5/15/2020</v>
        <stp/>
        <stp>##V3_BDPV12</stp>
        <stp>MSFT US 05/15/20 C125 Equity</stp>
        <stp>OPT_EXPIRE_DT</stp>
        <stp>[tsla_calls_puts_0.xlsx]Sheet1!R42C6</stp>
        <tr r="F42" s="1"/>
      </tp>
      <tp t="s">
        <v>5/15/2020</v>
        <stp/>
        <stp>##V3_BDPV12</stp>
        <stp>MSFT US 05/15/20 C200 Equity</stp>
        <stp>OPT_EXPIRE_DT</stp>
        <stp>[tsla_calls_puts_0.xlsx]Sheet1!R57C6</stp>
        <tr r="F57" s="1"/>
      </tp>
      <tp t="s">
        <v>4/17/2020</v>
        <stp/>
        <stp>##V3_BDPV12</stp>
        <stp>MSFT US 04/17/20 C195 Equity</stp>
        <stp>OPT_EXPIRE_DT</stp>
        <stp>[tsla_calls_puts_0.xlsx]Sheet1!R30C6</stp>
        <tr r="F30" s="1"/>
      </tp>
      <tp t="s">
        <v>4/17/2020</v>
        <stp/>
        <stp>##V3_BDPV12</stp>
        <stp>MSFT US 04/17/20 C150 Equity</stp>
        <stp>OPT_EXPIRE_DT</stp>
        <stp>[tsla_calls_puts_0.xlsx]Sheet1!R15C6</stp>
        <tr r="F15" s="1"/>
      </tp>
      <tp t="s">
        <v>4/17/2020</v>
        <stp/>
        <stp>##V3_BDPV12</stp>
        <stp>MSFT US 04/17/20 C145 Equity</stp>
        <stp>OPT_EXPIRE_DT</stp>
        <stp>[tsla_calls_puts_0.xlsx]Sheet1!R10C6</stp>
        <tr r="F10" s="1"/>
      </tp>
      <tp t="s">
        <v>4/17/2020</v>
        <stp/>
        <stp>##V3_BDPV12</stp>
        <stp>MSFT US 04/17/20 C147 Equity</stp>
        <stp>OPT_EXPIRE_DT</stp>
        <stp>[tsla_calls_puts_0.xlsx]Sheet1!R12C6</stp>
        <tr r="F12" s="1"/>
      </tp>
      <tp t="s">
        <v>MSFT 4 C144</v>
        <stp/>
        <stp>##V3_BDPV12</stp>
        <stp>MSFT US 04/17/20 C144 Equity</stp>
        <stp>TICKER</stp>
        <stp>[tsla_calls_puts_0.xlsx]Sheet1!R9C3</stp>
        <tr r="C9" s="1"/>
      </tp>
      <tp>
        <v>51.660400000000003</v>
        <stp/>
        <stp>##V3_BDPV12</stp>
        <stp>MSFT US 05/15/20 C155 Equity</stp>
        <stp>OPT_IMP_VOL_NDAYS_AGO</stp>
        <stp>[tsla_calls_puts_0.xlsx]Sheet1!R48C9</stp>
        <stp>OPT_NDAYS_AGO_IMP_VOL</stp>
        <stp>7</stp>
        <tr r="I48" s="1"/>
      </tp>
      <tp>
        <v>75.262299999999996</v>
        <stp/>
        <stp>##V3_BDPV12</stp>
        <stp>MSFT US 05/15/20 C105 Equity</stp>
        <stp>OPT_IMP_VOL_NDAYS_AGO</stp>
        <stp>[tsla_calls_puts_0.xlsx]Sheet1!R38C9</stp>
        <stp>OPT_NDAYS_AGO_IMP_VOL</stp>
        <stp>7</stp>
        <tr r="I38" s="1"/>
      </tp>
      <tp>
        <v>37.849699999999999</v>
        <stp/>
        <stp>##V3_BDPV12</stp>
        <stp>MSFT US 06/19/20 C250 Equity</stp>
        <stp>OPT_IMP_VOL_NDAYS_AGO</stp>
        <stp>[tsla_calls_puts_0.xlsx]Sheet1!R91C9</stp>
        <stp>OPT_NDAYS_AGO_IMP_VOL</stp>
        <stp>7</stp>
        <tr r="I91" s="1"/>
      </tp>
      <tp>
        <v>5.75</v>
        <stp/>
        <stp>##V3_BDPV12</stp>
        <stp>MSFT US 04/17/20 C162.5 Equity</stp>
        <stp>OPT_PX</stp>
        <stp>[tsla_calls_puts_0.xlsx]Sheet1!R20C7</stp>
        <tr r="G20" s="1"/>
      </tp>
      <tp t="s">
        <v>5/15/2020</v>
        <stp/>
        <stp>##V3_BDPV12</stp>
        <stp>MSFT US 05/15/20 C230 Equity</stp>
        <stp>OPT_EXPIRE_DT</stp>
        <stp>[tsla_calls_puts_0.xlsx]Sheet1!R60C6</stp>
        <tr r="F60" s="1"/>
      </tp>
      <tp t="s">
        <v>4/17/2020</v>
        <stp/>
        <stp>##V3_BDPV12</stp>
        <stp>MSFT US 04/17/20 C155 Equity</stp>
        <stp>OPT_EXPIRE_DT</stp>
        <stp>[tsla_calls_puts_0.xlsx]Sheet1!R17C6</stp>
        <tr r="F17" s="1"/>
      </tp>
      <tp t="s">
        <v>4/17/2020</v>
        <stp/>
        <stp>##V3_BDPV12</stp>
        <stp>MSFT US 04/17/20 C210 Equity</stp>
        <stp>OPT_EXPIRE_DT</stp>
        <stp>[tsla_calls_puts_0.xlsx]Sheet1!R32C6</stp>
        <tr r="F32" s="1"/>
      </tp>
      <tp t="s">
        <v>6/19/2020</v>
        <stp/>
        <stp>##V3_BDPV12</stp>
        <stp>MSFT US 06/19/20 C165 Equity</stp>
        <stp>OPT_EXPIRE_DT</stp>
        <stp>[tsla_calls_puts_0.xlsx]Sheet1!R79C6</stp>
        <tr r="F79" s="1"/>
      </tp>
      <tp t="s">
        <v>6/19/2020</v>
        <stp/>
        <stp>##V3_BDPV12</stp>
        <stp>MSFT US 06/19/20 C115 Equity</stp>
        <stp>OPT_EXPIRE_DT</stp>
        <stp>[tsla_calls_puts_0.xlsx]Sheet1!R69C6</stp>
        <tr r="F69" s="1"/>
      </tp>
      <tp t="s">
        <v>MSFT US</v>
        <stp/>
        <stp>##V3_BDPV12</stp>
        <stp>MSFT US 06/19/20 P185 Equity</stp>
        <stp>OPT_UNDL_TICKER</stp>
        <stp>[tsla_calls_puts_0.xlsx]Sheet1!R83C12</stp>
        <tr r="L83" s="1"/>
      </tp>
      <tp t="s">
        <v>MSFT US</v>
        <stp/>
        <stp>##V3_BDPV12</stp>
        <stp>MSFT US 06/19/20 P180 Equity</stp>
        <stp>OPT_UNDL_TICKER</stp>
        <stp>[tsla_calls_puts_0.xlsx]Sheet1!R82C12</stp>
        <tr r="L82" s="1"/>
      </tp>
      <tp t="s">
        <v>MSFT US</v>
        <stp/>
        <stp>##V3_BDPV12</stp>
        <stp>MSFT US 04/17/20 P180 Equity</stp>
        <stp>OPT_UNDL_TICKER</stp>
        <stp>[tsla_calls_puts_0.xlsx]Sheet1!R27C12</stp>
        <tr r="L27" s="1"/>
      </tp>
      <tp t="s">
        <v>MSFT US</v>
        <stp/>
        <stp>##V3_BDPV12</stp>
        <stp>MSFT US 05/15/20 P180 Equity</stp>
        <stp>OPT_UNDL_TICKER</stp>
        <stp>[tsla_calls_puts_0.xlsx]Sheet1!R53C12</stp>
        <tr r="L53" s="1"/>
      </tp>
      <tp t="s">
        <v>MSFT US</v>
        <stp/>
        <stp>##V3_BDPV12</stp>
        <stp>MSFT US 04/17/20 P185 Equity</stp>
        <stp>OPT_UNDL_TICKER</stp>
        <stp>[tsla_calls_puts_0.xlsx]Sheet1!R28C12</stp>
        <tr r="L28" s="1"/>
      </tp>
      <tp t="s">
        <v>MSFT US</v>
        <stp/>
        <stp>##V3_BDPV12</stp>
        <stp>MSFT US 05/15/20 P185 Equity</stp>
        <stp>OPT_UNDL_TICKER</stp>
        <stp>[tsla_calls_puts_0.xlsx]Sheet1!R54C12</stp>
        <tr r="L54" s="1"/>
      </tp>
      <tp>
        <v>33.405299999999997</v>
        <stp/>
        <stp>##V3_BDPV12</stp>
        <stp>MSFT US 06/19/20 C200 Equity</stp>
        <stp>OPT_IMP_VOL_NDAYS_AGO</stp>
        <stp>[tsla_calls_puts_0.xlsx]Sheet1!R86C9</stp>
        <stp>OPT_NDAYS_AGO_IMP_VOL</stp>
        <stp>7</stp>
        <tr r="I86" s="1"/>
      </tp>
      <tp>
        <v>53.341299999999997</v>
        <stp/>
        <stp>##V3_BDPV12</stp>
        <stp>MSFT US 06/19/20 C135 Equity</stp>
        <stp>OPT_IMP_VOL_NDAYS_AGO</stp>
        <stp>[tsla_calls_puts_0.xlsx]Sheet1!R73C9</stp>
        <stp>OPT_NDAYS_AGO_IMP_VOL</stp>
        <stp>7</stp>
        <tr r="I73" s="1"/>
      </tp>
      <tp>
        <v>35.947299999999998</v>
        <stp/>
        <stp>##V3_BDPV12</stp>
        <stp>MSFT US 06/19/20 C185 Equity</stp>
        <stp>OPT_IMP_VOL_NDAYS_AGO</stp>
        <stp>[tsla_calls_puts_0.xlsx]Sheet1!R83C9</stp>
        <stp>OPT_NDAYS_AGO_IMP_VOL</stp>
        <stp>7</stp>
        <tr r="I83" s="1"/>
      </tp>
      <tp>
        <v>46.9953</v>
        <stp/>
        <stp>##V3_BDPV12</stp>
        <stp>MSFT US 06/19/20 C150 Equity</stp>
        <stp>OPT_IMP_VOL_NDAYS_AGO</stp>
        <stp>[tsla_calls_puts_0.xlsx]Sheet1!R76C9</stp>
        <stp>OPT_NDAYS_AGO_IMP_VOL</stp>
        <stp>7</stp>
        <tr r="I76" s="1"/>
      </tp>
      <tp>
        <v>0.38</v>
        <stp/>
        <stp>##V3_BDPV12</stp>
        <stp>MSFT US 04/17/20 C177.5 Equity</stp>
        <stp>OPT_PX</stp>
        <stp>[tsla_calls_puts_0.xlsx]Sheet1!R26C7</stp>
        <tr r="G26" s="1"/>
      </tp>
      <tp t="s">
        <v>5/15/2020</v>
        <stp/>
        <stp>##V3_BDPV12</stp>
        <stp>MSFT US 05/15/20 C185 Equity</stp>
        <stp>OPT_EXPIRE_DT</stp>
        <stp>[tsla_calls_puts_0.xlsx]Sheet1!R54C6</stp>
        <tr r="F54" s="1"/>
      </tp>
      <tp t="s">
        <v>5/15/2020</v>
        <stp/>
        <stp>##V3_BDPV12</stp>
        <stp>MSFT US 05/15/20 C170 Equity</stp>
        <stp>OPT_EXPIRE_DT</stp>
        <stp>[tsla_calls_puts_0.xlsx]Sheet1!R51C6</stp>
        <tr r="F51" s="1"/>
      </tp>
      <tp t="s">
        <v>5/15/2020</v>
        <stp/>
        <stp>##V3_BDPV12</stp>
        <stp>MSFT US 05/15/20 C120 Equity</stp>
        <stp>OPT_EXPIRE_DT</stp>
        <stp>[tsla_calls_puts_0.xlsx]Sheet1!R41C6</stp>
        <tr r="F41" s="1"/>
      </tp>
      <tp t="s">
        <v>5/15/2020</v>
        <stp/>
        <stp>##V3_BDPV12</stp>
        <stp>MSFT US 05/15/20 C135 Equity</stp>
        <stp>OPT_EXPIRE_DT</stp>
        <stp>[tsla_calls_puts_0.xlsx]Sheet1!R44C6</stp>
        <tr r="F44" s="1"/>
      </tp>
      <tp t="s">
        <v>5/15/2020</v>
        <stp/>
        <stp>##V3_BDPV12</stp>
        <stp>MSFT US 05/15/20 C240 Equity</stp>
        <stp>OPT_EXPIRE_DT</stp>
        <stp>[tsla_calls_puts_0.xlsx]Sheet1!R61C6</stp>
        <tr r="F61" s="1"/>
      </tp>
      <tp t="s">
        <v>4/17/2020</v>
        <stp/>
        <stp>##V3_BDPV12</stp>
        <stp>MSFT US 04/17/20 C170 Equity</stp>
        <stp>OPT_EXPIRE_DT</stp>
        <stp>[tsla_calls_puts_0.xlsx]Sheet1!R23C6</stp>
        <tr r="F23" s="1"/>
      </tp>
      <tp t="s">
        <v>4/17/2020</v>
        <stp/>
        <stp>##V3_BDPV12</stp>
        <stp>MSFT US 04/17/20 C220 Equity</stp>
        <stp>OPT_EXPIRE_DT</stp>
        <stp>[tsla_calls_puts_0.xlsx]Sheet1!R33C6</stp>
        <tr r="F33" s="1"/>
      </tp>
      <tp t="s">
        <v>MSFT US</v>
        <stp/>
        <stp>##V3_BDPV12</stp>
        <stp>MSFT US 06/19/20 P195 Equity</stp>
        <stp>OPT_UNDL_TICKER</stp>
        <stp>[tsla_calls_puts_0.xlsx]Sheet1!R85C12</stp>
        <tr r="L85" s="1"/>
      </tp>
      <tp t="s">
        <v>MSFT US</v>
        <stp/>
        <stp>##V3_BDPV12</stp>
        <stp>MSFT US 06/19/20 P190 Equity</stp>
        <stp>OPT_UNDL_TICKER</stp>
        <stp>[tsla_calls_puts_0.xlsx]Sheet1!R84C12</stp>
        <tr r="L84" s="1"/>
      </tp>
      <tp t="s">
        <v>MSFT US</v>
        <stp/>
        <stp>##V3_BDPV12</stp>
        <stp>MSFT US 04/17/20 P190 Equity</stp>
        <stp>OPT_UNDL_TICKER</stp>
        <stp>[tsla_calls_puts_0.xlsx]Sheet1!R29C12</stp>
        <tr r="L29" s="1"/>
      </tp>
      <tp t="s">
        <v>MSFT US</v>
        <stp/>
        <stp>##V3_BDPV12</stp>
        <stp>MSFT US 05/15/20 P190 Equity</stp>
        <stp>OPT_UNDL_TICKER</stp>
        <stp>[tsla_calls_puts_0.xlsx]Sheet1!R55C12</stp>
        <tr r="L55" s="1"/>
      </tp>
      <tp t="s">
        <v>MSFT US</v>
        <stp/>
        <stp>##V3_BDPV12</stp>
        <stp>MSFT US 04/17/20 P195 Equity</stp>
        <stp>OPT_UNDL_TICKER</stp>
        <stp>[tsla_calls_puts_0.xlsx]Sheet1!R30C12</stp>
        <tr r="L30" s="1"/>
      </tp>
      <tp t="s">
        <v>MSFT US</v>
        <stp/>
        <stp>##V3_BDPV12</stp>
        <stp>MSFT US 05/15/20 P195 Equity</stp>
        <stp>OPT_UNDL_TICKER</stp>
        <stp>[tsla_calls_puts_0.xlsx]Sheet1!R56C12</stp>
        <tr r="L56" s="1"/>
      </tp>
      <tp>
        <v>41.442700000000002</v>
        <stp/>
        <stp>##V3_BDPV12</stp>
        <stp>MSFT US 04/17/20 C190 Equity</stp>
        <stp>OPT_IMP_VOL_NDAYS_AGO</stp>
        <stp>[tsla_calls_puts_0.xlsx]Sheet1!R29C9</stp>
        <stp>OPT_NDAYS_AGO_IMP_VOL</stp>
        <stp>7</stp>
        <tr r="I29" s="1"/>
      </tp>
      <tp>
        <v>52.914200000000001</v>
        <stp/>
        <stp>##V3_BDPV12</stp>
        <stp>MSFT US 04/17/20 C160 Equity</stp>
        <stp>OPT_IMP_VOL_NDAYS_AGO</stp>
        <stp>[tsla_calls_puts_0.xlsx]Sheet1!R19C9</stp>
        <stp>OPT_NDAYS_AGO_IMP_VOL</stp>
        <stp>7</stp>
        <tr r="I19" s="1"/>
      </tp>
      <tp>
        <v>32.488199999999999</v>
        <stp/>
        <stp>##V3_BDPV12</stp>
        <stp>MSFT US 06/19/20 C210 Equity</stp>
        <stp>OPT_IMP_VOL_NDAYS_AGO</stp>
        <stp>[tsla_calls_puts_0.xlsx]Sheet1!R87C9</stp>
        <stp>OPT_NDAYS_AGO_IMP_VOL</stp>
        <stp>7</stp>
        <tr r="I87" s="1"/>
      </tp>
      <tp t="s">
        <v>5/15/2020</v>
        <stp/>
        <stp>##V3_BDPV12</stp>
        <stp>MSFT US 05/15/20 C250 Equity</stp>
        <stp>OPT_EXPIRE_DT</stp>
        <stp>[tsla_calls_puts_0.xlsx]Sheet1!R62C6</stp>
        <tr r="F62" s="1"/>
      </tp>
      <tp t="s">
        <v>4/17/2020</v>
        <stp/>
        <stp>##V3_BDPV12</stp>
        <stp>MSFT US 04/17/20 C175 Equity</stp>
        <stp>OPT_EXPIRE_DT</stp>
        <stp>[tsla_calls_puts_0.xlsx]Sheet1!R25C6</stp>
        <tr r="F25" s="1"/>
      </tp>
      <tp>
        <v>38.509599999999999</v>
        <stp/>
        <stp>##V3_BDPV12</stp>
        <stp>MSFT US 05/15/20 C210 Equity</stp>
        <stp>OPT_IMP_VOL_NDAYS_AGO</stp>
        <stp>[tsla_calls_puts_0.xlsx]Sheet1!R58C9</stp>
        <stp>OPT_NDAYS_AGO_IMP_VOL</stp>
        <stp>7</stp>
        <tr r="I58" s="1"/>
      </tp>
      <tp>
        <v>38.299300000000002</v>
        <stp/>
        <stp>##V3_BDPV12</stp>
        <stp>MSFT US 06/19/20 C175 Equity</stp>
        <stp>OPT_IMP_VOL_NDAYS_AGO</stp>
        <stp>[tsla_calls_puts_0.xlsx]Sheet1!R81C9</stp>
        <stp>OPT_NDAYS_AGO_IMP_VOL</stp>
        <stp>7</stp>
        <tr r="I81" s="1"/>
      </tp>
      <tp>
        <v>58.133699999999997</v>
        <stp/>
        <stp>##V3_BDPV12</stp>
        <stp>MSFT US 06/19/20 C125 Equity</stp>
        <stp>OPT_IMP_VOL_NDAYS_AGO</stp>
        <stp>[tsla_calls_puts_0.xlsx]Sheet1!R71C9</stp>
        <stp>OPT_NDAYS_AGO_IMP_VOL</stp>
        <stp>7</stp>
        <tr r="I71" s="1"/>
      </tp>
      <tp>
        <v>34.932400000000001</v>
        <stp/>
        <stp>##V3_BDPV12</stp>
        <stp>MSFT US 06/19/20 C190 Equity</stp>
        <stp>OPT_IMP_VOL_NDAYS_AGO</stp>
        <stp>[tsla_calls_puts_0.xlsx]Sheet1!R84C9</stp>
        <stp>OPT_NDAYS_AGO_IMP_VOL</stp>
        <stp>7</stp>
        <tr r="I84" s="1"/>
      </tp>
      <tp>
        <v>50.280500000000004</v>
        <stp/>
        <stp>##V3_BDPV12</stp>
        <stp>MSFT US 06/19/20 C140 Equity</stp>
        <stp>OPT_IMP_VOL_NDAYS_AGO</stp>
        <stp>[tsla_calls_puts_0.xlsx]Sheet1!R74C9</stp>
        <stp>OPT_NDAYS_AGO_IMP_VOL</stp>
        <stp>7</stp>
        <tr r="I74" s="1"/>
      </tp>
      <tp>
        <v>1.1499999999999999</v>
        <stp/>
        <stp>##V3_BDPV12</stp>
        <stp>MSFT US 04/17/20 C172.5 Equity</stp>
        <stp>OPT_PX</stp>
        <stp>[tsla_calls_puts_0.xlsx]Sheet1!R24C7</stp>
        <tr r="G24" s="1"/>
      </tp>
      <tp>
        <v>13.4</v>
        <stp/>
        <stp>##V3_BDPV12</stp>
        <stp>MSFT US 04/17/20 C152.5 Equity</stp>
        <stp>OPT_PX</stp>
        <stp>[tsla_calls_puts_0.xlsx]Sheet1!R16C7</stp>
        <tr r="G16" s="1"/>
      </tp>
      <tp t="s">
        <v>MSFT 4 C157.5</v>
        <stp/>
        <stp>##V3_BDPV12</stp>
        <stp>MSFT US 04/17/20 C157.5 Equity</stp>
        <stp>TICKER</stp>
        <stp>[tsla_calls_puts_0.xlsx]Sheet1!R18C3</stp>
        <tr r="C18" s="1"/>
      </tp>
      <tp t="s">
        <v>5/15/2020</v>
        <stp/>
        <stp>##V3_BDPV12</stp>
        <stp>MSFT US 05/15/20 C195 Equity</stp>
        <stp>OPT_EXPIRE_DT</stp>
        <stp>[tsla_calls_puts_0.xlsx]Sheet1!R56C6</stp>
        <tr r="F56" s="1"/>
      </tp>
      <tp t="s">
        <v>5/15/2020</v>
        <stp/>
        <stp>##V3_BDPV12</stp>
        <stp>MSFT US 05/15/20 C180 Equity</stp>
        <stp>OPT_EXPIRE_DT</stp>
        <stp>[tsla_calls_puts_0.xlsx]Sheet1!R53C6</stp>
        <tr r="F53" s="1"/>
      </tp>
      <tp t="s">
        <v>5/15/2020</v>
        <stp/>
        <stp>##V3_BDPV12</stp>
        <stp>MSFT US 05/15/20 C145 Equity</stp>
        <stp>OPT_EXPIRE_DT</stp>
        <stp>[tsla_calls_puts_0.xlsx]Sheet1!R46C6</stp>
        <tr r="F46" s="1"/>
      </tp>
      <tp t="s">
        <v>5/15/2020</v>
        <stp/>
        <stp>##V3_BDPV12</stp>
        <stp>MSFT US 05/15/20 C130 Equity</stp>
        <stp>OPT_EXPIRE_DT</stp>
        <stp>[tsla_calls_puts_0.xlsx]Sheet1!R43C6</stp>
        <tr r="F43" s="1"/>
      </tp>
      <tp t="s">
        <v>4/17/2020</v>
        <stp/>
        <stp>##V3_BDPV12</stp>
        <stp>MSFT US 04/17/20 C200 Equity</stp>
        <stp>OPT_EXPIRE_DT</stp>
        <stp>[tsla_calls_puts_0.xlsx]Sheet1!R31C6</stp>
        <tr r="F31" s="1"/>
      </tp>
      <tp>
        <v>67.577100000000002</v>
        <stp/>
        <stp>##V3_BDPV12</stp>
        <stp>MSFT US 04/17/20 C144 Equity</stp>
        <stp>OPT_IMP_VOL_NDAYS_AGO</stp>
        <stp>[tsla_calls_puts_0.xlsx]Sheet1!R9C9</stp>
        <stp>OPT_NDAYS_AGO_IMP_VOL</stp>
        <stp>7</stp>
        <tr r="I9" s="1"/>
      </tp>
      <tp>
        <v>40.291499999999999</v>
        <stp/>
        <stp>##V3_BDPV12</stp>
        <stp>MSFT US 05/15/20 C220 Equity</stp>
        <stp>OPT_IMP_VOL_NDAYS_AGO</stp>
        <stp>[tsla_calls_puts_0.xlsx]Sheet1!R59C9</stp>
        <stp>OPT_NDAYS_AGO_IMP_VOL</stp>
        <stp>7</stp>
        <tr r="I59" s="1"/>
      </tp>
      <tp>
        <v>71.145600000000002</v>
        <stp/>
        <stp>##V3_BDPV12</stp>
        <stp>MSFT US 05/15/20 C110 Equity</stp>
        <stp>OPT_IMP_VOL_NDAYS_AGO</stp>
        <stp>[tsla_calls_puts_0.xlsx]Sheet1!R39C9</stp>
        <stp>OPT_NDAYS_AGO_IMP_VOL</stp>
        <stp>7</stp>
        <tr r="I39" s="1"/>
      </tp>
      <tp>
        <v>49.335000000000001</v>
        <stp/>
        <stp>##V3_BDPV12</stp>
        <stp>MSFT US 05/15/20 C160 Equity</stp>
        <stp>OPT_IMP_VOL_NDAYS_AGO</stp>
        <stp>[tsla_calls_puts_0.xlsx]Sheet1!R49C9</stp>
        <stp>OPT_NDAYS_AGO_IMP_VOL</stp>
        <stp>7</stp>
        <tr r="I49" s="1"/>
      </tp>
      <tp>
        <v>64.528400000000005</v>
        <stp/>
        <stp>##V3_BDPV12</stp>
        <stp>MSFT US 04/17/20 C148 Equity</stp>
        <stp>OPT_IMP_VOL_NDAYS_AGO</stp>
        <stp>[tsla_calls_puts_0.xlsx]Sheet1!R13C9</stp>
        <stp>OPT_NDAYS_AGO_IMP_VOL</stp>
        <stp>7</stp>
        <tr r="I13" s="1"/>
      </tp>
      <tp t="s">
        <v>6/19/2020</v>
        <stp/>
        <stp>##V3_BDPV12</stp>
        <stp>MSFT US 06/19/20 C170 Equity</stp>
        <stp>OPT_EXPIRE_DT</stp>
        <stp>[tsla_calls_puts_0.xlsx]Sheet1!R80C6</stp>
        <tr r="F80" s="1"/>
      </tp>
      <tp t="s">
        <v>6/19/2020</v>
        <stp/>
        <stp>##V3_BDPV12</stp>
        <stp>MSFT US 06/19/20 C195 Equity</stp>
        <stp>OPT_EXPIRE_DT</stp>
        <stp>[tsla_calls_puts_0.xlsx]Sheet1!R85C6</stp>
        <tr r="F85" s="1"/>
      </tp>
      <tp t="s">
        <v>6/19/2020</v>
        <stp/>
        <stp>##V3_BDPV12</stp>
        <stp>MSFT US 06/19/20 C145 Equity</stp>
        <stp>OPT_EXPIRE_DT</stp>
        <stp>[tsla_calls_puts_0.xlsx]Sheet1!R75C6</stp>
        <tr r="F75" s="1"/>
      </tp>
      <tp t="s">
        <v>6/19/2020</v>
        <stp/>
        <stp>##V3_BDPV12</stp>
        <stp>MSFT US 06/19/20 C120 Equity</stp>
        <stp>OPT_EXPIRE_DT</stp>
        <stp>[tsla_calls_puts_0.xlsx]Sheet1!R70C6</stp>
        <tr r="F70" s="1"/>
      </tp>
      <tp t="s">
        <v>6/19/2020</v>
        <stp/>
        <stp>##V3_BDPV12</stp>
        <stp>MSFT US 06/19/20 C240 Equity</stp>
        <stp>OPT_EXPIRE_DT</stp>
        <stp>[tsla_calls_puts_0.xlsx]Sheet1!R90C6</stp>
        <tr r="F90" s="1"/>
      </tp>
      <tp t="s">
        <v>MSFT US</v>
        <stp/>
        <stp>##V3_BDPV12</stp>
        <stp>MSFT US 04/17/20 P149 Equity</stp>
        <stp>OPT_UNDL_TICKER</stp>
        <stp>[tsla_calls_puts_0.xlsx]Sheet1!R14C12</stp>
        <tr r="L14" s="1"/>
      </tp>
      <tp t="s">
        <v>MSFT US</v>
        <stp/>
        <stp>##V3_BDPV12</stp>
        <stp>MSFT US 04/17/20 P148 Equity</stp>
        <stp>OPT_UNDL_TICKER</stp>
        <stp>[tsla_calls_puts_0.xlsx]Sheet1!R13C12</stp>
        <tr r="L13" s="1"/>
      </tp>
      <tp t="s">
        <v>MSFT US</v>
        <stp/>
        <stp>##V3_BDPV12</stp>
        <stp>MSFT US 06/19/20 P145 Equity</stp>
        <stp>OPT_UNDL_TICKER</stp>
        <stp>[tsla_calls_puts_0.xlsx]Sheet1!R75C12</stp>
        <tr r="L75" s="1"/>
      </tp>
      <tp t="s">
        <v>MSFT US</v>
        <stp/>
        <stp>##V3_BDPV12</stp>
        <stp>MSFT US 06/19/20 P140 Equity</stp>
        <stp>OPT_UNDL_TICKER</stp>
        <stp>[tsla_calls_puts_0.xlsx]Sheet1!R74C12</stp>
        <tr r="L74" s="1"/>
      </tp>
      <tp t="s">
        <v>MSFT US</v>
        <stp/>
        <stp>##V3_BDPV12</stp>
        <stp>MSFT US 06/19/20 P240 Equity</stp>
        <stp>OPT_UNDL_TICKER</stp>
        <stp>[tsla_calls_puts_0.xlsx]Sheet1!R90C12</stp>
        <tr r="L90" s="1"/>
      </tp>
      <tp t="s">
        <v>MSFT US</v>
        <stp/>
        <stp>##V3_BDPV12</stp>
        <stp>MSFT US 05/15/20 P240 Equity</stp>
        <stp>OPT_UNDL_TICKER</stp>
        <stp>[tsla_calls_puts_0.xlsx]Sheet1!R61C12</stp>
        <tr r="L61" s="1"/>
      </tp>
      <tp t="s">
        <v>MSFT US</v>
        <stp/>
        <stp>##V3_BDPV12</stp>
        <stp>MSFT US 05/15/20 P140 Equity</stp>
        <stp>OPT_UNDL_TICKER</stp>
        <stp>[tsla_calls_puts_0.xlsx]Sheet1!R45C12</stp>
        <tr r="L45" s="1"/>
      </tp>
      <tp t="s">
        <v>MSFT US</v>
        <stp/>
        <stp>##V3_BDPV12</stp>
        <stp>MSFT US 04/17/20 P145 Equity</stp>
        <stp>OPT_UNDL_TICKER</stp>
        <stp>[tsla_calls_puts_0.xlsx]Sheet1!R10C12</stp>
        <tr r="L10" s="1"/>
      </tp>
      <tp t="s">
        <v>MSFT US</v>
        <stp/>
        <stp>##V3_BDPV12</stp>
        <stp>MSFT US 05/15/20 P145 Equity</stp>
        <stp>OPT_UNDL_TICKER</stp>
        <stp>[tsla_calls_puts_0.xlsx]Sheet1!R46C12</stp>
        <tr r="L46" s="1"/>
      </tp>
      <tp t="s">
        <v>MSFT US</v>
        <stp/>
        <stp>##V3_BDPV12</stp>
        <stp>MSFT US 04/17/20 P147 Equity</stp>
        <stp>OPT_UNDL_TICKER</stp>
        <stp>[tsla_calls_puts_0.xlsx]Sheet1!R12C12</stp>
        <tr r="L12" s="1"/>
      </tp>
      <tp t="s">
        <v>MSFT US</v>
        <stp/>
        <stp>##V3_BDPV12</stp>
        <stp>MSFT US 04/17/20 P146 Equity</stp>
        <stp>OPT_UNDL_TICKER</stp>
        <stp>[tsla_calls_puts_0.xlsx]Sheet1!R11C12</stp>
        <tr r="L11" s="1"/>
      </tp>
      <tp>
        <v>48.9724</v>
        <stp/>
        <stp>##V3_BDPV12</stp>
        <stp>MSFT US 04/17/20 C165 Equity</stp>
        <stp>OPT_IMP_VOL_NDAYS_AGO</stp>
        <stp>[tsla_calls_puts_0.xlsx]Sheet1!R21C9</stp>
        <stp>OPT_NDAYS_AGO_IMP_VOL</stp>
        <stp>7</stp>
        <tr r="I21" s="1"/>
      </tp>
      <tp>
        <v>8.8000000000000007</v>
        <stp/>
        <stp>##V3_BDPV12</stp>
        <stp>MSFT US 04/17/20 C157.5 Equity</stp>
        <stp>OPT_PX</stp>
        <stp>[tsla_calls_puts_0.xlsx]Sheet1!R18C7</stp>
        <tr r="G18" s="1"/>
      </tp>
      <tp t="s">
        <v>MSFT 4 C172.5</v>
        <stp/>
        <stp>##V3_BDPV12</stp>
        <stp>MSFT US 04/17/20 C172.5 Equity</stp>
        <stp>TICKER</stp>
        <stp>[tsla_calls_puts_0.xlsx]Sheet1!R24C3</stp>
        <tr r="C24" s="1"/>
      </tp>
      <tp t="s">
        <v>MSFT 4 C152.5</v>
        <stp/>
        <stp>##V3_BDPV12</stp>
        <stp>MSFT US 04/17/20 C152.5 Equity</stp>
        <stp>TICKER</stp>
        <stp>[tsla_calls_puts_0.xlsx]Sheet1!R16C3</stp>
        <tr r="C16" s="1"/>
      </tp>
      <tp t="s">
        <v>5/15/2020</v>
        <stp/>
        <stp>##V3_BDPV12</stp>
        <stp>MSFT US 05/15/20 C155 Equity</stp>
        <stp>OPT_EXPIRE_DT</stp>
        <stp>[tsla_calls_puts_0.xlsx]Sheet1!R48C6</stp>
        <tr r="F48" s="1"/>
      </tp>
      <tp t="s">
        <v>5/15/2020</v>
        <stp/>
        <stp>##V3_BDPV12</stp>
        <stp>MSFT US 05/15/20 C105 Equity</stp>
        <stp>OPT_EXPIRE_DT</stp>
        <stp>[tsla_calls_puts_0.xlsx]Sheet1!R38C6</stp>
        <tr r="F38" s="1"/>
      </tp>
      <tp t="s">
        <v>6/19/2020</v>
        <stp/>
        <stp>##V3_BDPV12</stp>
        <stp>MSFT US 06/19/20 C250 Equity</stp>
        <stp>OPT_EXPIRE_DT</stp>
        <stp>[tsla_calls_puts_0.xlsx]Sheet1!R91C6</stp>
        <tr r="F91" s="1"/>
      </tp>
      <tp t="s">
        <v>MSFT US</v>
        <stp/>
        <stp>##V3_BDPV12</stp>
        <stp>MSFT US 06/19/20 P155 Equity</stp>
        <stp>OPT_UNDL_TICKER</stp>
        <stp>[tsla_calls_puts_0.xlsx]Sheet1!R77C12</stp>
        <tr r="L77" s="1"/>
      </tp>
      <tp t="s">
        <v>MSFT US</v>
        <stp/>
        <stp>##V3_BDPV12</stp>
        <stp>MSFT US 06/19/20 P150 Equity</stp>
        <stp>OPT_UNDL_TICKER</stp>
        <stp>[tsla_calls_puts_0.xlsx]Sheet1!R76C12</stp>
        <tr r="L76" s="1"/>
      </tp>
      <tp t="s">
        <v>MSFT US</v>
        <stp/>
        <stp>##V3_BDPV12</stp>
        <stp>MSFT US 06/19/20 P250 Equity</stp>
        <stp>OPT_UNDL_TICKER</stp>
        <stp>[tsla_calls_puts_0.xlsx]Sheet1!R91C12</stp>
        <tr r="L91" s="1"/>
      </tp>
      <tp t="s">
        <v>MSFT US</v>
        <stp/>
        <stp>##V3_BDPV12</stp>
        <stp>MSFT US 04/17/20 P150 Equity</stp>
        <stp>OPT_UNDL_TICKER</stp>
        <stp>[tsla_calls_puts_0.xlsx]Sheet1!R15C12</stp>
        <tr r="L15" s="1"/>
      </tp>
      <tp t="s">
        <v>MSFT US</v>
        <stp/>
        <stp>##V3_BDPV12</stp>
        <stp>MSFT US 05/15/20 P250 Equity</stp>
        <stp>OPT_UNDL_TICKER</stp>
        <stp>[tsla_calls_puts_0.xlsx]Sheet1!R62C12</stp>
        <tr r="L62" s="1"/>
      </tp>
      <tp t="s">
        <v>MSFT US</v>
        <stp/>
        <stp>##V3_BDPV12</stp>
        <stp>MSFT US 05/15/20 P150 Equity</stp>
        <stp>OPT_UNDL_TICKER</stp>
        <stp>[tsla_calls_puts_0.xlsx]Sheet1!R47C12</stp>
        <tr r="L47" s="1"/>
      </tp>
      <tp t="s">
        <v>MSFT US</v>
        <stp/>
        <stp>##V3_BDPV12</stp>
        <stp>MSFT US 04/17/20 P155 Equity</stp>
        <stp>OPT_UNDL_TICKER</stp>
        <stp>[tsla_calls_puts_0.xlsx]Sheet1!R17C12</stp>
        <tr r="L17" s="1"/>
      </tp>
      <tp t="s">
        <v>MSFT US</v>
        <stp/>
        <stp>##V3_BDPV12</stp>
        <stp>MSFT US 05/15/20 P155 Equity</stp>
        <stp>OPT_UNDL_TICKER</stp>
        <stp>[tsla_calls_puts_0.xlsx]Sheet1!R48C12</stp>
        <tr r="L48" s="1"/>
      </tp>
      <tp>
        <v>38.594900000000003</v>
        <stp/>
        <stp>##V3_BDPV12</stp>
        <stp>MSFT US 05/15/20 C200 Equity</stp>
        <stp>OPT_IMP_VOL_NDAYS_AGO</stp>
        <stp>[tsla_calls_puts_0.xlsx]Sheet1!R57C9</stp>
        <stp>OPT_NDAYS_AGO_IMP_VOL</stp>
        <stp>7</stp>
        <tr r="I57" s="1"/>
      </tp>
      <tp>
        <v>66.883200000000002</v>
        <stp/>
        <stp>##V3_BDPV12</stp>
        <stp>MSFT US 05/15/20 C125 Equity</stp>
        <stp>OPT_IMP_VOL_NDAYS_AGO</stp>
        <stp>[tsla_calls_puts_0.xlsx]Sheet1!R42C9</stp>
        <stp>OPT_NDAYS_AGO_IMP_VOL</stp>
        <stp>7</stp>
        <tr r="I42" s="1"/>
      </tp>
      <tp>
        <v>54.226199999999999</v>
        <stp/>
        <stp>##V3_BDPV12</stp>
        <stp>MSFT US 05/15/20 C150 Equity</stp>
        <stp>OPT_IMP_VOL_NDAYS_AGO</stp>
        <stp>[tsla_calls_puts_0.xlsx]Sheet1!R47C9</stp>
        <stp>OPT_NDAYS_AGO_IMP_VOL</stp>
        <stp>7</stp>
        <tr r="I47" s="1"/>
      </tp>
      <tp>
        <v>43.076999999999998</v>
        <stp/>
        <stp>##V3_BDPV12</stp>
        <stp>MSFT US 05/15/20 C175 Equity</stp>
        <stp>OPT_IMP_VOL_NDAYS_AGO</stp>
        <stp>[tsla_calls_puts_0.xlsx]Sheet1!R52C9</stp>
        <stp>OPT_NDAYS_AGO_IMP_VOL</stp>
        <stp>7</stp>
        <tr r="I52" s="1"/>
      </tp>
      <tp>
        <v>42.771299999999997</v>
        <stp/>
        <stp>##V3_BDPV12</stp>
        <stp>MSFT US 04/17/20 C195 Equity</stp>
        <stp>OPT_IMP_VOL_NDAYS_AGO</stp>
        <stp>[tsla_calls_puts_0.xlsx]Sheet1!R30C9</stp>
        <stp>OPT_NDAYS_AGO_IMP_VOL</stp>
        <stp>7</stp>
        <tr r="I30" s="1"/>
      </tp>
      <tp>
        <v>64.567899999999995</v>
        <stp/>
        <stp>##V3_BDPV12</stp>
        <stp>MSFT US 04/17/20 C145 Equity</stp>
        <stp>OPT_IMP_VOL_NDAYS_AGO</stp>
        <stp>[tsla_calls_puts_0.xlsx]Sheet1!R10C9</stp>
        <stp>OPT_NDAYS_AGO_IMP_VOL</stp>
        <stp>7</stp>
        <tr r="I10" s="1"/>
      </tp>
      <tp>
        <v>65.709000000000003</v>
        <stp/>
        <stp>##V3_BDPV12</stp>
        <stp>MSFT US 04/17/20 C147 Equity</stp>
        <stp>OPT_IMP_VOL_NDAYS_AGO</stp>
        <stp>[tsla_calls_puts_0.xlsx]Sheet1!R12C9</stp>
        <stp>OPT_NDAYS_AGO_IMP_VOL</stp>
        <stp>7</stp>
        <tr r="I12" s="1"/>
      </tp>
      <tp>
        <v>61.521099999999997</v>
        <stp/>
        <stp>##V3_BDPV12</stp>
        <stp>MSFT US 04/17/20 C150 Equity</stp>
        <stp>OPT_IMP_VOL_NDAYS_AGO</stp>
        <stp>[tsla_calls_puts_0.xlsx]Sheet1!R15C9</stp>
        <stp>OPT_NDAYS_AGO_IMP_VOL</stp>
        <stp>7</stp>
        <tr r="I15" s="1"/>
      </tp>
      <tp t="s">
        <v>6/19/2020</v>
        <stp/>
        <stp>##V3_BDPV12</stp>
        <stp>MSFT US 06/19/20 C180 Equity</stp>
        <stp>OPT_EXPIRE_DT</stp>
        <stp>[tsla_calls_puts_0.xlsx]Sheet1!R82C6</stp>
        <tr r="F82" s="1"/>
      </tp>
      <tp t="s">
        <v>6/19/2020</v>
        <stp/>
        <stp>##V3_BDPV12</stp>
        <stp>MSFT US 06/19/20 C155 Equity</stp>
        <stp>OPT_EXPIRE_DT</stp>
        <stp>[tsla_calls_puts_0.xlsx]Sheet1!R77C6</stp>
        <tr r="F77" s="1"/>
      </tp>
      <tp t="s">
        <v>6/19/2020</v>
        <stp/>
        <stp>##V3_BDPV12</stp>
        <stp>MSFT US 06/19/20 C130 Equity</stp>
        <stp>OPT_EXPIRE_DT</stp>
        <stp>[tsla_calls_puts_0.xlsx]Sheet1!R72C6</stp>
        <tr r="F72" s="1"/>
      </tp>
      <tp t="s">
        <v>6/19/2020</v>
        <stp/>
        <stp>##V3_BDPV12</stp>
        <stp>MSFT US 06/19/20 C105 Equity</stp>
        <stp>OPT_EXPIRE_DT</stp>
        <stp>[tsla_calls_puts_0.xlsx]Sheet1!R67C6</stp>
        <tr r="F67" s="1"/>
      </tp>
      <tp t="s">
        <v>MSFT US</v>
        <stp/>
        <stp>##V3_BDPV12</stp>
        <stp>MSFT US 06/19/20 P165 Equity</stp>
        <stp>OPT_UNDL_TICKER</stp>
        <stp>[tsla_calls_puts_0.xlsx]Sheet1!R79C12</stp>
        <tr r="L79" s="1"/>
      </tp>
      <tp t="s">
        <v>MSFT US</v>
        <stp/>
        <stp>##V3_BDPV12</stp>
        <stp>MSFT US 06/19/20 P160 Equity</stp>
        <stp>OPT_UNDL_TICKER</stp>
        <stp>[tsla_calls_puts_0.xlsx]Sheet1!R78C12</stp>
        <tr r="L78" s="1"/>
      </tp>
      <tp t="s">
        <v>MSFT US</v>
        <stp/>
        <stp>##V3_BDPV12</stp>
        <stp>MSFT US 04/17/20 P160 Equity</stp>
        <stp>OPT_UNDL_TICKER</stp>
        <stp>[tsla_calls_puts_0.xlsx]Sheet1!R19C12</stp>
        <tr r="L19" s="1"/>
      </tp>
      <tp t="s">
        <v>MSFT US</v>
        <stp/>
        <stp>##V3_BDPV12</stp>
        <stp>MSFT US 05/15/20 P160 Equity</stp>
        <stp>OPT_UNDL_TICKER</stp>
        <stp>[tsla_calls_puts_0.xlsx]Sheet1!R49C12</stp>
        <tr r="L49" s="1"/>
      </tp>
      <tp t="s">
        <v>MSFT US</v>
        <stp/>
        <stp>##V3_BDPV12</stp>
        <stp>MSFT US 04/17/20 P165 Equity</stp>
        <stp>OPT_UNDL_TICKER</stp>
        <stp>[tsla_calls_puts_0.xlsx]Sheet1!R21C12</stp>
        <tr r="L21" s="1"/>
      </tp>
      <tp t="s">
        <v>MSFT US</v>
        <stp/>
        <stp>##V3_BDPV12</stp>
        <stp>MSFT US 05/15/20 P165 Equity</stp>
        <stp>OPT_UNDL_TICKER</stp>
        <stp>[tsla_calls_puts_0.xlsx]Sheet1!R50C12</stp>
        <tr r="L50" s="1"/>
      </tp>
      <tp>
        <v>33.615900000000003</v>
        <stp/>
        <stp>##V3_BDPV12</stp>
        <stp>MSFT US 06/19/20 C220 Equity</stp>
        <stp>OPT_IMP_VOL_NDAYS_AGO</stp>
        <stp>[tsla_calls_puts_0.xlsx]Sheet1!R88C9</stp>
        <stp>OPT_NDAYS_AGO_IMP_VOL</stp>
        <stp>7</stp>
        <tr r="I88" s="1"/>
      </tp>
      <tp>
        <v>63.009799999999998</v>
        <stp/>
        <stp>##V3_BDPV12</stp>
        <stp>MSFT US 06/19/20 C110 Equity</stp>
        <stp>OPT_IMP_VOL_NDAYS_AGO</stp>
        <stp>[tsla_calls_puts_0.xlsx]Sheet1!R68C9</stp>
        <stp>OPT_NDAYS_AGO_IMP_VOL</stp>
        <stp>7</stp>
        <tr r="I68" s="1"/>
      </tp>
      <tp>
        <v>43.432200000000002</v>
        <stp/>
        <stp>##V3_BDPV12</stp>
        <stp>MSFT US 06/19/20 C160 Equity</stp>
        <stp>OPT_IMP_VOL_NDAYS_AGO</stp>
        <stp>[tsla_calls_puts_0.xlsx]Sheet1!R78C9</stp>
        <stp>OPT_NDAYS_AGO_IMP_VOL</stp>
        <stp>7</stp>
        <tr r="I78" s="1"/>
      </tp>
      <tp t="s">
        <v>MSFT 4 C177.5</v>
        <stp/>
        <stp>##V3_BDPV12</stp>
        <stp>MSFT US 04/17/20 C177.5 Equity</stp>
        <stp>TICKER</stp>
        <stp>[tsla_calls_puts_0.xlsx]Sheet1!R26C3</stp>
        <tr r="C26" s="1"/>
      </tp>
      <tp t="s">
        <v>4/17/2020</v>
        <stp/>
        <stp>##V3_BDPV12</stp>
        <stp>MSFT US 04/17/20 C185 Equity</stp>
        <stp>OPT_EXPIRE_DT</stp>
        <stp>[tsla_calls_puts_0.xlsx]Sheet1!R28C6</stp>
        <tr r="F28" s="1"/>
      </tp>
      <tp t="s">
        <v>4/17/2020</v>
        <stp/>
        <stp>##V3_BDPV12</stp>
        <stp>MSFT US 04/17/20 C149 Equity</stp>
        <stp>OPT_EXPIRE_DT</stp>
        <stp>[tsla_calls_puts_0.xlsx]Sheet1!R14C6</stp>
        <tr r="F14" s="1"/>
      </tp>
      <tp t="s">
        <v>MSFT US</v>
        <stp/>
        <stp>##V3_BDPV12</stp>
        <stp>MSFT US 06/19/20 P175 Equity</stp>
        <stp>OPT_UNDL_TICKER</stp>
        <stp>[tsla_calls_puts_0.xlsx]Sheet1!R81C12</stp>
        <tr r="L81" s="1"/>
      </tp>
      <tp t="s">
        <v>MSFT US</v>
        <stp/>
        <stp>##V3_BDPV12</stp>
        <stp>MSFT US 06/19/20 P170 Equity</stp>
        <stp>OPT_UNDL_TICKER</stp>
        <stp>[tsla_calls_puts_0.xlsx]Sheet1!R80C12</stp>
        <tr r="L80" s="1"/>
      </tp>
      <tp t="s">
        <v>MSFT US</v>
        <stp/>
        <stp>##V3_BDPV12</stp>
        <stp>MSFT US 04/17/20 P170 Equity</stp>
        <stp>OPT_UNDL_TICKER</stp>
        <stp>[tsla_calls_puts_0.xlsx]Sheet1!R23C12</stp>
        <tr r="L23" s="1"/>
      </tp>
      <tp t="s">
        <v>MSFT US</v>
        <stp/>
        <stp>##V3_BDPV12</stp>
        <stp>MSFT US 05/15/20 P170 Equity</stp>
        <stp>OPT_UNDL_TICKER</stp>
        <stp>[tsla_calls_puts_0.xlsx]Sheet1!R51C12</stp>
        <tr r="L51" s="1"/>
      </tp>
      <tp t="s">
        <v>MSFT US</v>
        <stp/>
        <stp>##V3_BDPV12</stp>
        <stp>MSFT US 04/17/20 P175 Equity</stp>
        <stp>OPT_UNDL_TICKER</stp>
        <stp>[tsla_calls_puts_0.xlsx]Sheet1!R25C12</stp>
        <tr r="L25" s="1"/>
      </tp>
      <tp t="s">
        <v>MSFT US</v>
        <stp/>
        <stp>##V3_BDPV12</stp>
        <stp>MSFT US 05/15/20 P175 Equity</stp>
        <stp>OPT_UNDL_TICKER</stp>
        <stp>[tsla_calls_puts_0.xlsx]Sheet1!R52C12</stp>
        <tr r="L52" s="1"/>
      </tp>
      <tp>
        <v>38.878700000000002</v>
        <stp/>
        <stp>##V3_BDPV12</stp>
        <stp>MSFT US 05/15/20 C190 Equity</stp>
        <stp>OPT_IMP_VOL_NDAYS_AGO</stp>
        <stp>[tsla_calls_puts_0.xlsx]Sheet1!R55C9</stp>
        <stp>OPT_NDAYS_AGO_IMP_VOL</stp>
        <stp>7</stp>
        <tr r="I55" s="1"/>
      </tp>
      <tp>
        <v>69.027299999999997</v>
        <stp/>
        <stp>##V3_BDPV12</stp>
        <stp>MSFT US 05/15/20 C115 Equity</stp>
        <stp>OPT_IMP_VOL_NDAYS_AGO</stp>
        <stp>[tsla_calls_puts_0.xlsx]Sheet1!R40C9</stp>
        <stp>OPT_NDAYS_AGO_IMP_VOL</stp>
        <stp>7</stp>
        <tr r="I40" s="1"/>
      </tp>
      <tp>
        <v>59.005499999999998</v>
        <stp/>
        <stp>##V3_BDPV12</stp>
        <stp>MSFT US 05/15/20 C140 Equity</stp>
        <stp>OPT_IMP_VOL_NDAYS_AGO</stp>
        <stp>[tsla_calls_puts_0.xlsx]Sheet1!R45C9</stp>
        <stp>OPT_NDAYS_AGO_IMP_VOL</stp>
        <stp>7</stp>
        <tr r="I45" s="1"/>
      </tp>
      <tp>
        <v>47.073099999999997</v>
        <stp/>
        <stp>##V3_BDPV12</stp>
        <stp>MSFT US 05/15/20 C165 Equity</stp>
        <stp>OPT_IMP_VOL_NDAYS_AGO</stp>
        <stp>[tsla_calls_puts_0.xlsx]Sheet1!R50C9</stp>
        <stp>OPT_NDAYS_AGO_IMP_VOL</stp>
        <stp>7</stp>
        <tr r="I50" s="1"/>
      </tp>
      <tp>
        <v>42.136000000000003</v>
        <stp/>
        <stp>##V3_BDPV12</stp>
        <stp>MSFT US 04/17/20 C180 Equity</stp>
        <stp>OPT_IMP_VOL_NDAYS_AGO</stp>
        <stp>[tsla_calls_puts_0.xlsx]Sheet1!R27C9</stp>
        <stp>OPT_NDAYS_AGO_IMP_VOL</stp>
        <stp>7</stp>
        <tr r="I27" s="1"/>
      </tp>
      <tp>
        <v>65.683999999999997</v>
        <stp/>
        <stp>##V3_BDPV12</stp>
        <stp>MSFT US 04/17/20 C146 Equity</stp>
        <stp>OPT_IMP_VOL_NDAYS_AGO</stp>
        <stp>[tsla_calls_puts_0.xlsx]Sheet1!R11C9</stp>
        <stp>OPT_NDAYS_AGO_IMP_VOL</stp>
        <stp>7</stp>
        <tr r="I11" s="1"/>
      </tp>
      <tp>
        <v>34.104599999999998</v>
        <stp/>
        <stp>##V3_BDPV12</stp>
        <stp>MSFT US 06/19/20 C230 Equity</stp>
        <stp>OPT_IMP_VOL_NDAYS_AGO</stp>
        <stp>[tsla_calls_puts_0.xlsx]Sheet1!R89C9</stp>
        <stp>OPT_NDAYS_AGO_IMP_VOL</stp>
        <stp>7</stp>
        <tr r="I89" s="1"/>
      </tp>
      <tp t="s">
        <v>5/15/2020</v>
        <stp/>
        <stp>##V3_BDPV12</stp>
        <stp>MSFT US 05/15/20 C210 Equity</stp>
        <stp>OPT_EXPIRE_DT</stp>
        <stp>[tsla_calls_puts_0.xlsx]Sheet1!R58C6</stp>
        <tr r="F58" s="1"/>
      </tp>
      <tp t="s">
        <v>6/19/2020</v>
        <stp/>
        <stp>##V3_BDPV12</stp>
        <stp>MSFT US 06/19/20 C175 Equity</stp>
        <stp>OPT_EXPIRE_DT</stp>
        <stp>[tsla_calls_puts_0.xlsx]Sheet1!R81C6</stp>
        <tr r="F81" s="1"/>
      </tp>
      <tp t="s">
        <v>6/19/2020</v>
        <stp/>
        <stp>##V3_BDPV12</stp>
        <stp>MSFT US 06/19/20 C190 Equity</stp>
        <stp>OPT_EXPIRE_DT</stp>
        <stp>[tsla_calls_puts_0.xlsx]Sheet1!R84C6</stp>
        <tr r="F84" s="1"/>
      </tp>
      <tp t="s">
        <v>6/19/2020</v>
        <stp/>
        <stp>##V3_BDPV12</stp>
        <stp>MSFT US 06/19/20 C140 Equity</stp>
        <stp>OPT_EXPIRE_DT</stp>
        <stp>[tsla_calls_puts_0.xlsx]Sheet1!R74C6</stp>
        <tr r="F74" s="1"/>
      </tp>
      <tp t="s">
        <v>6/19/2020</v>
        <stp/>
        <stp>##V3_BDPV12</stp>
        <stp>MSFT US 06/19/20 C125 Equity</stp>
        <stp>OPT_EXPIRE_DT</stp>
        <stp>[tsla_calls_puts_0.xlsx]Sheet1!R71C6</stp>
        <tr r="F71" s="1"/>
      </tp>
      <tp t="s">
        <v>MSFT US</v>
        <stp/>
        <stp>##V3_BDPV12</stp>
        <stp>MSFT US 06/19/20 P105 Equity</stp>
        <stp>OPT_UNDL_TICKER</stp>
        <stp>[tsla_calls_puts_0.xlsx]Sheet1!R67C12</stp>
        <tr r="L67" s="1"/>
      </tp>
      <tp t="s">
        <v>MSFT US</v>
        <stp/>
        <stp>##V3_BDPV12</stp>
        <stp>MSFT US 06/19/20 P200 Equity</stp>
        <stp>OPT_UNDL_TICKER</stp>
        <stp>[tsla_calls_puts_0.xlsx]Sheet1!R86C12</stp>
        <tr r="L86" s="1"/>
      </tp>
      <tp t="s">
        <v>MSFT US</v>
        <stp/>
        <stp>##V3_BDPV12</stp>
        <stp>MSFT US 04/17/20 P200 Equity</stp>
        <stp>OPT_UNDL_TICKER</stp>
        <stp>[tsla_calls_puts_0.xlsx]Sheet1!R31C12</stp>
        <tr r="L31" s="1"/>
      </tp>
      <tp t="s">
        <v>MSFT US</v>
        <stp/>
        <stp>##V3_BDPV12</stp>
        <stp>MSFT US 05/15/20 P200 Equity</stp>
        <stp>OPT_UNDL_TICKER</stp>
        <stp>[tsla_calls_puts_0.xlsx]Sheet1!R57C12</stp>
        <tr r="L57" s="1"/>
      </tp>
      <tp t="s">
        <v>MSFT US</v>
        <stp/>
        <stp>##V3_BDPV12</stp>
        <stp>MSFT US 05/15/20 P105 Equity</stp>
        <stp>OPT_UNDL_TICKER</stp>
        <stp>[tsla_calls_puts_0.xlsx]Sheet1!R38C12</stp>
        <tr r="L38" s="1"/>
      </tp>
      <tp>
        <v>48.198999999999998</v>
        <stp/>
        <stp>##V3_BDPV12</stp>
        <stp>MSFT US 05/15/20 C250 Equity</stp>
        <stp>OPT_IMP_VOL_NDAYS_AGO</stp>
        <stp>[tsla_calls_puts_0.xlsx]Sheet1!R62C9</stp>
        <stp>OPT_NDAYS_AGO_IMP_VOL</stp>
        <stp>7</stp>
        <tr r="I62" s="1"/>
      </tp>
      <tp>
        <v>43.469200000000001</v>
        <stp/>
        <stp>##V3_BDPV12</stp>
        <stp>MSFT US 04/17/20 C175 Equity</stp>
        <stp>OPT_IMP_VOL_NDAYS_AGO</stp>
        <stp>[tsla_calls_puts_0.xlsx]Sheet1!R25C9</stp>
        <stp>OPT_NDAYS_AGO_IMP_VOL</stp>
        <stp>7</stp>
        <tr r="I25" s="1"/>
      </tp>
      <tp t="s">
        <v>5/15/2020</v>
        <stp/>
        <stp>##V3_BDPV12</stp>
        <stp>MSFT US 05/15/20 C110 Equity</stp>
        <stp>OPT_EXPIRE_DT</stp>
        <stp>[tsla_calls_puts_0.xlsx]Sheet1!R39C6</stp>
        <tr r="F39" s="1"/>
      </tp>
      <tp t="s">
        <v>5/15/2020</v>
        <stp/>
        <stp>##V3_BDPV12</stp>
        <stp>MSFT US 05/15/20 C160 Equity</stp>
        <stp>OPT_EXPIRE_DT</stp>
        <stp>[tsla_calls_puts_0.xlsx]Sheet1!R49C6</stp>
        <tr r="F49" s="1"/>
      </tp>
      <tp t="s">
        <v>5/15/2020</v>
        <stp/>
        <stp>##V3_BDPV12</stp>
        <stp>MSFT US 05/15/20 C220 Equity</stp>
        <stp>OPT_EXPIRE_DT</stp>
        <stp>[tsla_calls_puts_0.xlsx]Sheet1!R59C6</stp>
        <tr r="F59" s="1"/>
      </tp>
      <tp t="s">
        <v>4/17/2020</v>
        <stp/>
        <stp>##V3_BDPV12</stp>
        <stp>MSFT US 04/17/20 C148 Equity</stp>
        <stp>OPT_EXPIRE_DT</stp>
        <stp>[tsla_calls_puts_0.xlsx]Sheet1!R13C6</stp>
        <tr r="F13" s="1"/>
      </tp>
      <tp t="s">
        <v>MSFT US</v>
        <stp/>
        <stp>##V3_BDPV12</stp>
        <stp>MSFT US 06/19/20 P115 Equity</stp>
        <stp>OPT_UNDL_TICKER</stp>
        <stp>[tsla_calls_puts_0.xlsx]Sheet1!R69C12</stp>
        <tr r="L69" s="1"/>
      </tp>
      <tp t="s">
        <v>MSFT US</v>
        <stp/>
        <stp>##V3_BDPV12</stp>
        <stp>MSFT US 06/19/20 P110 Equity</stp>
        <stp>OPT_UNDL_TICKER</stp>
        <stp>[tsla_calls_puts_0.xlsx]Sheet1!R68C12</stp>
        <tr r="L68" s="1"/>
      </tp>
      <tp t="s">
        <v>MSFT US</v>
        <stp/>
        <stp>##V3_BDPV12</stp>
        <stp>MSFT US 06/19/20 P210 Equity</stp>
        <stp>OPT_UNDL_TICKER</stp>
        <stp>[tsla_calls_puts_0.xlsx]Sheet1!R87C12</stp>
        <tr r="L87" s="1"/>
      </tp>
      <tp t="s">
        <v>MSFT US</v>
        <stp/>
        <stp>##V3_BDPV12</stp>
        <stp>MSFT US 04/17/20 P210 Equity</stp>
        <stp>OPT_UNDL_TICKER</stp>
        <stp>[tsla_calls_puts_0.xlsx]Sheet1!R32C12</stp>
        <tr r="L32" s="1"/>
      </tp>
      <tp t="s">
        <v>MSFT US</v>
        <stp/>
        <stp>##V3_BDPV12</stp>
        <stp>MSFT US 05/15/20 P210 Equity</stp>
        <stp>OPT_UNDL_TICKER</stp>
        <stp>[tsla_calls_puts_0.xlsx]Sheet1!R58C12</stp>
        <tr r="L58" s="1"/>
      </tp>
      <tp t="s">
        <v>MSFT US</v>
        <stp/>
        <stp>##V3_BDPV12</stp>
        <stp>MSFT US 05/15/20 P110 Equity</stp>
        <stp>OPT_UNDL_TICKER</stp>
        <stp>[tsla_calls_puts_0.xlsx]Sheet1!R39C12</stp>
        <tr r="L39" s="1"/>
      </tp>
      <tp t="s">
        <v>MSFT US</v>
        <stp/>
        <stp>##V3_BDPV12</stp>
        <stp>MSFT US 05/15/20 P115 Equity</stp>
        <stp>OPT_UNDL_TICKER</stp>
        <stp>[tsla_calls_puts_0.xlsx]Sheet1!R40C12</stp>
        <tr r="L40" s="1"/>
      </tp>
      <tp>
        <v>41.555900000000001</v>
        <stp/>
        <stp>##V3_BDPV12</stp>
        <stp>MSFT US 05/15/20 C180 Equity</stp>
        <stp>OPT_IMP_VOL_NDAYS_AGO</stp>
        <stp>[tsla_calls_puts_0.xlsx]Sheet1!R53C9</stp>
        <stp>OPT_NDAYS_AGO_IMP_VOL</stp>
        <stp>7</stp>
        <tr r="I53" s="1"/>
      </tp>
      <tp>
        <v>38.106299999999997</v>
        <stp/>
        <stp>##V3_BDPV12</stp>
        <stp>MSFT US 05/15/20 C195 Equity</stp>
        <stp>OPT_IMP_VOL_NDAYS_AGO</stp>
        <stp>[tsla_calls_puts_0.xlsx]Sheet1!R56C9</stp>
        <stp>OPT_NDAYS_AGO_IMP_VOL</stp>
        <stp>7</stp>
        <tr r="I56" s="1"/>
      </tp>
      <tp>
        <v>64.259799999999998</v>
        <stp/>
        <stp>##V3_BDPV12</stp>
        <stp>MSFT US 05/15/20 C130 Equity</stp>
        <stp>OPT_IMP_VOL_NDAYS_AGO</stp>
        <stp>[tsla_calls_puts_0.xlsx]Sheet1!R43C9</stp>
        <stp>OPT_NDAYS_AGO_IMP_VOL</stp>
        <stp>7</stp>
        <tr r="I43" s="1"/>
      </tp>
      <tp>
        <v>56.754600000000003</v>
        <stp/>
        <stp>##V3_BDPV12</stp>
        <stp>MSFT US 05/15/20 C145 Equity</stp>
        <stp>OPT_IMP_VOL_NDAYS_AGO</stp>
        <stp>[tsla_calls_puts_0.xlsx]Sheet1!R46C9</stp>
        <stp>OPT_NDAYS_AGO_IMP_VOL</stp>
        <stp>7</stp>
        <tr r="I46" s="1"/>
      </tp>
      <tp>
        <v>44.586500000000001</v>
        <stp/>
        <stp>##V3_BDPV12</stp>
        <stp>MSFT US 04/17/20 C200 Equity</stp>
        <stp>OPT_IMP_VOL_NDAYS_AGO</stp>
        <stp>[tsla_calls_puts_0.xlsx]Sheet1!R31C9</stp>
        <stp>OPT_NDAYS_AGO_IMP_VOL</stp>
        <stp>7</stp>
        <tr r="I31" s="1"/>
      </tp>
      <tp t="s">
        <v>MSFT 4 C162.5</v>
        <stp/>
        <stp>##V3_BDPV12</stp>
        <stp>MSFT US 04/17/20 C162.5 Equity</stp>
        <stp>TICKER</stp>
        <stp>[tsla_calls_puts_0.xlsx]Sheet1!R20C3</stp>
        <tr r="C20" s="1"/>
      </tp>
      <tp t="s">
        <v>6/19/2020</v>
        <stp/>
        <stp>##V3_BDPV12</stp>
        <stp>MSFT US 06/19/20 C185 Equity</stp>
        <stp>OPT_EXPIRE_DT</stp>
        <stp>[tsla_calls_puts_0.xlsx]Sheet1!R83C6</stp>
        <tr r="F83" s="1"/>
      </tp>
      <tp t="s">
        <v>6/19/2020</v>
        <stp/>
        <stp>##V3_BDPV12</stp>
        <stp>MSFT US 06/19/20 C150 Equity</stp>
        <stp>OPT_EXPIRE_DT</stp>
        <stp>[tsla_calls_puts_0.xlsx]Sheet1!R76C6</stp>
        <tr r="F76" s="1"/>
      </tp>
      <tp t="s">
        <v>6/19/2020</v>
        <stp/>
        <stp>##V3_BDPV12</stp>
        <stp>MSFT US 06/19/20 C135 Equity</stp>
        <stp>OPT_EXPIRE_DT</stp>
        <stp>[tsla_calls_puts_0.xlsx]Sheet1!R73C6</stp>
        <tr r="F73" s="1"/>
      </tp>
      <tp t="s">
        <v>6/19/2020</v>
        <stp/>
        <stp>##V3_BDPV12</stp>
        <stp>MSFT US 06/19/20 C200 Equity</stp>
        <stp>OPT_EXPIRE_DT</stp>
        <stp>[tsla_calls_puts_0.xlsx]Sheet1!R86C6</stp>
        <tr r="F86" s="1"/>
      </tp>
      <tp t="s">
        <v>MSFT US</v>
        <stp/>
        <stp>##V3_BDPV12</stp>
        <stp>MSFT US 06/19/20 P125 Equity</stp>
        <stp>OPT_UNDL_TICKER</stp>
        <stp>[tsla_calls_puts_0.xlsx]Sheet1!R71C12</stp>
        <tr r="L71" s="1"/>
      </tp>
      <tp t="s">
        <v>MSFT US</v>
        <stp/>
        <stp>##V3_BDPV12</stp>
        <stp>MSFT US 06/19/20 P120 Equity</stp>
        <stp>OPT_UNDL_TICKER</stp>
        <stp>[tsla_calls_puts_0.xlsx]Sheet1!R70C12</stp>
        <tr r="L70" s="1"/>
      </tp>
      <tp t="s">
        <v>MSFT US</v>
        <stp/>
        <stp>##V3_BDPV12</stp>
        <stp>MSFT US 06/19/20 P220 Equity</stp>
        <stp>OPT_UNDL_TICKER</stp>
        <stp>[tsla_calls_puts_0.xlsx]Sheet1!R88C12</stp>
        <tr r="L88" s="1"/>
      </tp>
      <tp t="s">
        <v>MSFT US</v>
        <stp/>
        <stp>##V3_BDPV12</stp>
        <stp>MSFT US 04/17/20 P220 Equity</stp>
        <stp>OPT_UNDL_TICKER</stp>
        <stp>[tsla_calls_puts_0.xlsx]Sheet1!R33C12</stp>
        <tr r="L33" s="1"/>
      </tp>
      <tp t="s">
        <v>MSFT US</v>
        <stp/>
        <stp>##V3_BDPV12</stp>
        <stp>MSFT US 05/15/20 P220 Equity</stp>
        <stp>OPT_UNDL_TICKER</stp>
        <stp>[tsla_calls_puts_0.xlsx]Sheet1!R59C12</stp>
        <tr r="L59" s="1"/>
      </tp>
      <tp t="s">
        <v>MSFT US</v>
        <stp/>
        <stp>##V3_BDPV12</stp>
        <stp>MSFT US 05/15/20 P120 Equity</stp>
        <stp>OPT_UNDL_TICKER</stp>
        <stp>[tsla_calls_puts_0.xlsx]Sheet1!R41C12</stp>
        <tr r="L41" s="1"/>
      </tp>
      <tp t="s">
        <v>MSFT US</v>
        <stp/>
        <stp>##V3_BDPV12</stp>
        <stp>MSFT US 05/15/20 P125 Equity</stp>
        <stp>OPT_UNDL_TICKER</stp>
        <stp>[tsla_calls_puts_0.xlsx]Sheet1!R42C12</stp>
        <tr r="L42" s="1"/>
      </tp>
      <tp>
        <v>42.8429</v>
        <stp/>
        <stp>##V3_BDPV12</stp>
        <stp>MSFT US 05/15/20 C230 Equity</stp>
        <stp>OPT_IMP_VOL_NDAYS_AGO</stp>
        <stp>[tsla_calls_puts_0.xlsx]Sheet1!R60C9</stp>
        <stp>OPT_NDAYS_AGO_IMP_VOL</stp>
        <stp>7</stp>
        <tr r="I60" s="1"/>
      </tp>
      <tp>
        <v>49.601599999999998</v>
        <stp/>
        <stp>##V3_BDPV12</stp>
        <stp>MSFT US 04/17/20 C210 Equity</stp>
        <stp>OPT_IMP_VOL_NDAYS_AGO</stp>
        <stp>[tsla_calls_puts_0.xlsx]Sheet1!R32C9</stp>
        <stp>OPT_NDAYS_AGO_IMP_VOL</stp>
        <stp>7</stp>
        <tr r="I32" s="1"/>
      </tp>
      <tp>
        <v>56.967100000000002</v>
        <stp/>
        <stp>##V3_BDPV12</stp>
        <stp>MSFT US 04/17/20 C155 Equity</stp>
        <stp>OPT_IMP_VOL_NDAYS_AGO</stp>
        <stp>[tsla_calls_puts_0.xlsx]Sheet1!R17C9</stp>
        <stp>OPT_NDAYS_AGO_IMP_VOL</stp>
        <stp>7</stp>
        <tr r="I17" s="1"/>
      </tp>
      <tp>
        <v>61.901699999999998</v>
        <stp/>
        <stp>##V3_BDPV12</stp>
        <stp>MSFT US 06/19/20 C115 Equity</stp>
        <stp>OPT_IMP_VOL_NDAYS_AGO</stp>
        <stp>[tsla_calls_puts_0.xlsx]Sheet1!R69C9</stp>
        <stp>OPT_NDAYS_AGO_IMP_VOL</stp>
        <stp>7</stp>
        <tr r="I69" s="1"/>
      </tp>
      <tp>
        <v>41.869500000000002</v>
        <stp/>
        <stp>##V3_BDPV12</stp>
        <stp>MSFT US 06/19/20 C165 Equity</stp>
        <stp>OPT_IMP_VOL_NDAYS_AGO</stp>
        <stp>[tsla_calls_puts_0.xlsx]Sheet1!R79C9</stp>
        <stp>OPT_NDAYS_AGO_IMP_VOL</stp>
        <stp>7</stp>
        <tr r="I79" s="1"/>
      </tp>
      <tp t="s">
        <v>4/17/2020</v>
        <stp/>
        <stp>##V3_BDPV12</stp>
        <stp>MSFT US 04/17/20 C190 Equity</stp>
        <stp>OPT_EXPIRE_DT</stp>
        <stp>[tsla_calls_puts_0.xlsx]Sheet1!R29C6</stp>
        <tr r="F29" s="1"/>
      </tp>
      <tp t="s">
        <v>4/17/2020</v>
        <stp/>
        <stp>##V3_BDPV12</stp>
        <stp>MSFT US 04/17/20 C160 Equity</stp>
        <stp>OPT_EXPIRE_DT</stp>
        <stp>[tsla_calls_puts_0.xlsx]Sheet1!R19C6</stp>
        <tr r="F19" s="1"/>
      </tp>
      <tp t="s">
        <v>6/19/2020</v>
        <stp/>
        <stp>##V3_BDPV12</stp>
        <stp>MSFT US 06/19/20 C210 Equity</stp>
        <stp>OPT_EXPIRE_DT</stp>
        <stp>[tsla_calls_puts_0.xlsx]Sheet1!R87C6</stp>
        <tr r="F87" s="1"/>
      </tp>
      <tp t="s">
        <v>MSFT US</v>
        <stp/>
        <stp>##V3_BDPV12</stp>
        <stp>MSFT US 06/19/20 P135 Equity</stp>
        <stp>OPT_UNDL_TICKER</stp>
        <stp>[tsla_calls_puts_0.xlsx]Sheet1!R73C12</stp>
        <tr r="L73" s="1"/>
      </tp>
      <tp t="s">
        <v>MSFT US</v>
        <stp/>
        <stp>##V3_BDPV12</stp>
        <stp>MSFT US 06/19/20 P130 Equity</stp>
        <stp>OPT_UNDL_TICKER</stp>
        <stp>[tsla_calls_puts_0.xlsx]Sheet1!R72C12</stp>
        <tr r="L72" s="1"/>
      </tp>
      <tp t="s">
        <v>MSFT US</v>
        <stp/>
        <stp>##V3_BDPV12</stp>
        <stp>MSFT US 06/19/20 P230 Equity</stp>
        <stp>OPT_UNDL_TICKER</stp>
        <stp>[tsla_calls_puts_0.xlsx]Sheet1!R89C12</stp>
        <tr r="L89" s="1"/>
      </tp>
      <tp t="s">
        <v>MSFT US</v>
        <stp/>
        <stp>##V3_BDPV12</stp>
        <stp>MSFT US 05/15/20 P230 Equity</stp>
        <stp>OPT_UNDL_TICKER</stp>
        <stp>[tsla_calls_puts_0.xlsx]Sheet1!R60C12</stp>
        <tr r="L60" s="1"/>
      </tp>
      <tp t="s">
        <v>MSFT US</v>
        <stp/>
        <stp>##V3_BDPV12</stp>
        <stp>MSFT US 05/15/20 P130 Equity</stp>
        <stp>OPT_UNDL_TICKER</stp>
        <stp>[tsla_calls_puts_0.xlsx]Sheet1!R43C12</stp>
        <tr r="L43" s="1"/>
      </tp>
      <tp t="s">
        <v>MSFT US</v>
        <stp/>
        <stp>##V3_BDPV12</stp>
        <stp>MSFT US 05/15/20 P135 Equity</stp>
        <stp>OPT_UNDL_TICKER</stp>
        <stp>[tsla_calls_puts_0.xlsx]Sheet1!R44C12</stp>
        <tr r="L44" s="1"/>
      </tp>
      <tp>
        <v>45.244199999999999</v>
        <stp/>
        <stp>##V3_BDPV12</stp>
        <stp>MSFT US 05/15/20 C240 Equity</stp>
        <stp>OPT_IMP_VOL_NDAYS_AGO</stp>
        <stp>[tsla_calls_puts_0.xlsx]Sheet1!R61C9</stp>
        <stp>OPT_NDAYS_AGO_IMP_VOL</stp>
        <stp>7</stp>
        <tr r="I61" s="1"/>
      </tp>
      <tp>
        <v>39.998399999999997</v>
        <stp/>
        <stp>##V3_BDPV12</stp>
        <stp>MSFT US 05/15/20 C185 Equity</stp>
        <stp>OPT_IMP_VOL_NDAYS_AGO</stp>
        <stp>[tsla_calls_puts_0.xlsx]Sheet1!R54C9</stp>
        <stp>OPT_NDAYS_AGO_IMP_VOL</stp>
        <stp>7</stp>
        <tr r="I54" s="1"/>
      </tp>
      <tp>
        <v>61.7423</v>
        <stp/>
        <stp>##V3_BDPV12</stp>
        <stp>MSFT US 05/15/20 C135 Equity</stp>
        <stp>OPT_IMP_VOL_NDAYS_AGO</stp>
        <stp>[tsla_calls_puts_0.xlsx]Sheet1!R44C9</stp>
        <stp>OPT_NDAYS_AGO_IMP_VOL</stp>
        <stp>7</stp>
        <tr r="I44" s="1"/>
      </tp>
      <tp>
        <v>68.6006</v>
        <stp/>
        <stp>##V3_BDPV12</stp>
        <stp>MSFT US 05/15/20 C120 Equity</stp>
        <stp>OPT_IMP_VOL_NDAYS_AGO</stp>
        <stp>[tsla_calls_puts_0.xlsx]Sheet1!R41C9</stp>
        <stp>OPT_NDAYS_AGO_IMP_VOL</stp>
        <stp>7</stp>
        <tr r="I41" s="1"/>
      </tp>
      <tp>
        <v>44.967799999999997</v>
        <stp/>
        <stp>##V3_BDPV12</stp>
        <stp>MSFT US 05/15/20 C170 Equity</stp>
        <stp>OPT_IMP_VOL_NDAYS_AGO</stp>
        <stp>[tsla_calls_puts_0.xlsx]Sheet1!R51C9</stp>
        <stp>OPT_NDAYS_AGO_IMP_VOL</stp>
        <stp>7</stp>
        <tr r="I51" s="1"/>
      </tp>
      <tp>
        <v>55.339500000000001</v>
        <stp/>
        <stp>##V3_BDPV12</stp>
        <stp>MSFT US 04/17/20 C220 Equity</stp>
        <stp>OPT_IMP_VOL_NDAYS_AGO</stp>
        <stp>[tsla_calls_puts_0.xlsx]Sheet1!R33C9</stp>
        <stp>OPT_NDAYS_AGO_IMP_VOL</stp>
        <stp>7</stp>
        <tr r="I33" s="1"/>
      </tp>
      <tp>
        <v>45.860100000000003</v>
        <stp/>
        <stp>##V3_BDPV12</stp>
        <stp>MSFT US 04/17/20 C170 Equity</stp>
        <stp>OPT_IMP_VOL_NDAYS_AGO</stp>
        <stp>[tsla_calls_puts_0.xlsx]Sheet1!R23C9</stp>
        <stp>OPT_NDAYS_AGO_IMP_VOL</stp>
        <stp>7</stp>
        <tr r="I23" s="1"/>
      </tp>
      <tp t="s">
        <v>MSFT 4 C167.5</v>
        <stp/>
        <stp>##V3_BDPV12</stp>
        <stp>MSFT US 04/17/20 C167.5 Equity</stp>
        <stp>TICKER</stp>
        <stp>[tsla_calls_puts_0.xlsx]Sheet1!R22C3</stp>
        <tr r="C22" s="1"/>
      </tp>
      <tp>
        <v>165</v>
        <stp/>
        <stp>##V3_BDPV12</stp>
        <stp>MSFT US 06/19/20 C165 Equity</stp>
        <stp>OPT_STRIKE_PX</stp>
        <stp>[tsla_calls_puts_0.xlsx]Sheet1!R79C5</stp>
        <tr r="E79" s="1"/>
      </tp>
      <tp>
        <v>115</v>
        <stp/>
        <stp>##V3_BDPV12</stp>
        <stp>MSFT US 06/19/20 C115 Equity</stp>
        <stp>OPT_STRIKE_PX</stp>
        <stp>[tsla_calls_puts_0.xlsx]Sheet1!R69C5</stp>
        <tr r="E69" s="1"/>
      </tp>
      <tp>
        <v>210</v>
        <stp/>
        <stp>##V3_BDPV12</stp>
        <stp>MSFT US 04/17/20 C210 Equity</stp>
        <stp>OPT_STRIKE_PX</stp>
        <stp>[tsla_calls_puts_0.xlsx]Sheet1!R32C5</stp>
        <tr r="E32" s="1"/>
      </tp>
      <tp>
        <v>155</v>
        <stp/>
        <stp>##V3_BDPV12</stp>
        <stp>MSFT US 04/17/20 C155 Equity</stp>
        <stp>OPT_STRIKE_PX</stp>
        <stp>[tsla_calls_puts_0.xlsx]Sheet1!R17C5</stp>
        <tr r="E17" s="1"/>
      </tp>
      <tp>
        <v>230</v>
        <stp/>
        <stp>##V3_BDPV12</stp>
        <stp>MSFT US 05/15/20 C230 Equity</stp>
        <stp>OPT_STRIKE_PX</stp>
        <stp>[tsla_calls_puts_0.xlsx]Sheet1!R60C5</stp>
        <tr r="E60" s="1"/>
      </tp>
      <tp t="s">
        <v>#N/A N/A</v>
        <stp/>
        <stp>##V3_BDPV12</stp>
        <stp>MSFT US 05/15/20 C105 Equity</stp>
        <stp>OPT_IMPLIED_VOLATILITY_BST</stp>
        <stp>[tsla_calls_puts_0.xlsx]Sheet1!R38C8</stp>
        <tr r="H38" s="1"/>
      </tp>
      <tp>
        <v>46.132240000000003</v>
        <stp/>
        <stp>##V3_BDPV12</stp>
        <stp>MSFT US 05/15/20 C155 Equity</stp>
        <stp>OPT_IMPLIED_VOLATILITY_BST</stp>
        <stp>[tsla_calls_puts_0.xlsx]Sheet1!R48C8</stp>
        <tr r="H48" s="1"/>
      </tp>
      <tp>
        <v>44.526519999999998</v>
        <stp/>
        <stp>##V3_BDPV12</stp>
        <stp>MSFT US 04/17/20 C160 Equity</stp>
        <stp>OPT_IMPLIED_VOLATILITY_BST</stp>
        <stp>[tsla_calls_puts_0.xlsx]Sheet1!R19C8</stp>
        <tr r="H19" s="1"/>
      </tp>
      <tp>
        <v>42.365859999999998</v>
        <stp/>
        <stp>##V3_BDPV12</stp>
        <stp>MSFT US 04/17/20 C190 Equity</stp>
        <stp>OPT_IMPLIED_VOLATILITY_BST</stp>
        <stp>[tsla_calls_puts_0.xlsx]Sheet1!R29C8</stp>
        <tr r="H29" s="1"/>
      </tp>
      <tp>
        <v>36.83811</v>
        <stp/>
        <stp>##V3_BDPV12</stp>
        <stp>MSFT US 05/15/20 C210 Equity</stp>
        <stp>OPT_IMPLIED_VOLATILITY_BST</stp>
        <stp>[tsla_calls_puts_0.xlsx]Sheet1!R58C8</stp>
        <tr r="H58" s="1"/>
      </tp>
      <tp t="s">
        <v>Call</v>
        <stp/>
        <stp>##V3_BDPV12</stp>
        <stp>MSFT US 05/15/20 C175 Equity</stp>
        <stp>OPT_PUT_CALL</stp>
        <stp>[tsla_calls_puts_0.xlsx]Sheet1!R52C4</stp>
        <tr r="D52" s="1"/>
      </tp>
      <tp t="s">
        <v>Call</v>
        <stp/>
        <stp>##V3_BDPV12</stp>
        <stp>MSFT US 04/17/20 C146 Equity</stp>
        <stp>OPT_PUT_CALL</stp>
        <stp>[tsla_calls_puts_0.xlsx]Sheet1!R11C4</stp>
        <tr r="D11" s="1"/>
      </tp>
      <tp t="s">
        <v>Call</v>
        <stp/>
        <stp>##V3_BDPV12</stp>
        <stp>MSFT US 05/15/20 C240 Equity</stp>
        <stp>OPT_PUT_CALL</stp>
        <stp>[tsla_calls_puts_0.xlsx]Sheet1!R61C4</stp>
        <tr r="D61" s="1"/>
      </tp>
      <tp t="s">
        <v>6/19/2020</v>
        <stp/>
        <stp>##V3_BDPV12</stp>
        <stp>MSFT US 06/19/20 P250 Equity</stp>
        <stp>OPT_EXPIRE_DT</stp>
        <stp>[tsla_calls_puts_0.xlsx]Sheet1!R91C16</stp>
        <tr r="P91" s="1"/>
      </tp>
      <tp t="s">
        <v>6/19/2020</v>
        <stp/>
        <stp>##V3_BDPV12</stp>
        <stp>MSFT US 06/19/20 P240 Equity</stp>
        <stp>OPT_EXPIRE_DT</stp>
        <stp>[tsla_calls_puts_0.xlsx]Sheet1!R90C16</stp>
        <tr r="P90" s="1"/>
      </tp>
      <tp t="s">
        <v>6/19/2020</v>
        <stp/>
        <stp>##V3_BDPV12</stp>
        <stp>MSFT US 06/19/20 P220 Equity</stp>
        <stp>OPT_EXPIRE_DT</stp>
        <stp>[tsla_calls_puts_0.xlsx]Sheet1!R88C16</stp>
        <tr r="P88" s="1"/>
      </tp>
      <tp t="s">
        <v>6/19/2020</v>
        <stp/>
        <stp>##V3_BDPV12</stp>
        <stp>MSFT US 06/19/20 P230 Equity</stp>
        <stp>OPT_EXPIRE_DT</stp>
        <stp>[tsla_calls_puts_0.xlsx]Sheet1!R89C16</stp>
        <tr r="P89" s="1"/>
      </tp>
      <tp t="s">
        <v>6/19/2020</v>
        <stp/>
        <stp>##V3_BDPV12</stp>
        <stp>MSFT US 06/19/20 P200 Equity</stp>
        <stp>OPT_EXPIRE_DT</stp>
        <stp>[tsla_calls_puts_0.xlsx]Sheet1!R86C16</stp>
        <tr r="P86" s="1"/>
      </tp>
      <tp t="s">
        <v>6/19/2020</v>
        <stp/>
        <stp>##V3_BDPV12</stp>
        <stp>MSFT US 06/19/20 P210 Equity</stp>
        <stp>OPT_EXPIRE_DT</stp>
        <stp>[tsla_calls_puts_0.xlsx]Sheet1!R87C16</stp>
        <tr r="P87" s="1"/>
      </tp>
      <tp t="s">
        <v>6/19/2020</v>
        <stp/>
        <stp>##V3_BDPV12</stp>
        <stp>MSFT US 06/19/20 P170 Equity</stp>
        <stp>OPT_EXPIRE_DT</stp>
        <stp>[tsla_calls_puts_0.xlsx]Sheet1!R80C16</stp>
        <tr r="P80" s="1"/>
      </tp>
      <tp t="s">
        <v>6/19/2020</v>
        <stp/>
        <stp>##V3_BDPV12</stp>
        <stp>MSFT US 06/19/20 P175 Equity</stp>
        <stp>OPT_EXPIRE_DT</stp>
        <stp>[tsla_calls_puts_0.xlsx]Sheet1!R81C16</stp>
        <tr r="P81" s="1"/>
      </tp>
      <tp t="s">
        <v>6/19/2020</v>
        <stp/>
        <stp>##V3_BDPV12</stp>
        <stp>MSFT US 06/19/20 P105 Equity</stp>
        <stp>OPT_EXPIRE_DT</stp>
        <stp>[tsla_calls_puts_0.xlsx]Sheet1!R67C16</stp>
        <tr r="P67" s="1"/>
      </tp>
      <tp t="s">
        <v>6/19/2020</v>
        <stp/>
        <stp>##V3_BDPV12</stp>
        <stp>MSFT US 06/19/20 P110 Equity</stp>
        <stp>OPT_EXPIRE_DT</stp>
        <stp>[tsla_calls_puts_0.xlsx]Sheet1!R68C16</stp>
        <tr r="P68" s="1"/>
      </tp>
      <tp t="s">
        <v>6/19/2020</v>
        <stp/>
        <stp>##V3_BDPV12</stp>
        <stp>MSFT US 06/19/20 P115 Equity</stp>
        <stp>OPT_EXPIRE_DT</stp>
        <stp>[tsla_calls_puts_0.xlsx]Sheet1!R69C16</stp>
        <tr r="P69" s="1"/>
      </tp>
      <tp t="s">
        <v>6/19/2020</v>
        <stp/>
        <stp>##V3_BDPV12</stp>
        <stp>MSFT US 06/19/20 P130 Equity</stp>
        <stp>OPT_EXPIRE_DT</stp>
        <stp>[tsla_calls_puts_0.xlsx]Sheet1!R72C16</stp>
        <tr r="P72" s="1"/>
      </tp>
      <tp t="s">
        <v>6/19/2020</v>
        <stp/>
        <stp>##V3_BDPV12</stp>
        <stp>MSFT US 06/19/20 P135 Equity</stp>
        <stp>OPT_EXPIRE_DT</stp>
        <stp>[tsla_calls_puts_0.xlsx]Sheet1!R73C16</stp>
        <tr r="P73" s="1"/>
      </tp>
      <tp t="s">
        <v>6/19/2020</v>
        <stp/>
        <stp>##V3_BDPV12</stp>
        <stp>MSFT US 06/19/20 P120 Equity</stp>
        <stp>OPT_EXPIRE_DT</stp>
        <stp>[tsla_calls_puts_0.xlsx]Sheet1!R70C16</stp>
        <tr r="P70" s="1"/>
      </tp>
      <tp t="s">
        <v>6/19/2020</v>
        <stp/>
        <stp>##V3_BDPV12</stp>
        <stp>MSFT US 06/19/20 P125 Equity</stp>
        <stp>OPT_EXPIRE_DT</stp>
        <stp>[tsla_calls_puts_0.xlsx]Sheet1!R71C16</stp>
        <tr r="P71" s="1"/>
      </tp>
      <tp t="s">
        <v>6/19/2020</v>
        <stp/>
        <stp>##V3_BDPV12</stp>
        <stp>MSFT US 06/19/20 P155 Equity</stp>
        <stp>OPT_EXPIRE_DT</stp>
        <stp>[tsla_calls_puts_0.xlsx]Sheet1!R77C16</stp>
        <tr r="P77" s="1"/>
      </tp>
      <tp t="s">
        <v>6/19/2020</v>
        <stp/>
        <stp>##V3_BDPV12</stp>
        <stp>MSFT US 06/19/20 P150 Equity</stp>
        <stp>OPT_EXPIRE_DT</stp>
        <stp>[tsla_calls_puts_0.xlsx]Sheet1!R76C16</stp>
        <tr r="P76" s="1"/>
      </tp>
      <tp t="s">
        <v>6/19/2020</v>
        <stp/>
        <stp>##V3_BDPV12</stp>
        <stp>MSFT US 06/19/20 P145 Equity</stp>
        <stp>OPT_EXPIRE_DT</stp>
        <stp>[tsla_calls_puts_0.xlsx]Sheet1!R75C16</stp>
        <tr r="P75" s="1"/>
      </tp>
      <tp t="s">
        <v>6/19/2020</v>
        <stp/>
        <stp>##V3_BDPV12</stp>
        <stp>MSFT US 06/19/20 P140 Equity</stp>
        <stp>OPT_EXPIRE_DT</stp>
        <stp>[tsla_calls_puts_0.xlsx]Sheet1!R74C16</stp>
        <tr r="P74" s="1"/>
      </tp>
      <tp t="s">
        <v>6/19/2020</v>
        <stp/>
        <stp>##V3_BDPV12</stp>
        <stp>MSFT US 06/19/20 P180 Equity</stp>
        <stp>OPT_EXPIRE_DT</stp>
        <stp>[tsla_calls_puts_0.xlsx]Sheet1!R82C16</stp>
        <tr r="P82" s="1"/>
      </tp>
      <tp t="s">
        <v>6/19/2020</v>
        <stp/>
        <stp>##V3_BDPV12</stp>
        <stp>MSFT US 06/19/20 P185 Equity</stp>
        <stp>OPT_EXPIRE_DT</stp>
        <stp>[tsla_calls_puts_0.xlsx]Sheet1!R83C16</stp>
        <tr r="P83" s="1"/>
      </tp>
      <tp t="s">
        <v>6/19/2020</v>
        <stp/>
        <stp>##V3_BDPV12</stp>
        <stp>MSFT US 06/19/20 P160 Equity</stp>
        <stp>OPT_EXPIRE_DT</stp>
        <stp>[tsla_calls_puts_0.xlsx]Sheet1!R78C16</stp>
        <tr r="P78" s="1"/>
      </tp>
      <tp t="s">
        <v>6/19/2020</v>
        <stp/>
        <stp>##V3_BDPV12</stp>
        <stp>MSFT US 06/19/20 P165 Equity</stp>
        <stp>OPT_EXPIRE_DT</stp>
        <stp>[tsla_calls_puts_0.xlsx]Sheet1!R79C16</stp>
        <tr r="P79" s="1"/>
      </tp>
      <tp t="s">
        <v>6/19/2020</v>
        <stp/>
        <stp>##V3_BDPV12</stp>
        <stp>MSFT US 06/19/20 P195 Equity</stp>
        <stp>OPT_EXPIRE_DT</stp>
        <stp>[tsla_calls_puts_0.xlsx]Sheet1!R85C16</stp>
        <tr r="P85" s="1"/>
      </tp>
      <tp t="s">
        <v>6/19/2020</v>
        <stp/>
        <stp>##V3_BDPV12</stp>
        <stp>MSFT US 06/19/20 P190 Equity</stp>
        <stp>OPT_EXPIRE_DT</stp>
        <stp>[tsla_calls_puts_0.xlsx]Sheet1!R84C16</stp>
        <tr r="P84" s="1"/>
      </tp>
      <tp t="s">
        <v>MSFT US</v>
        <stp/>
        <stp>##V3_BDPV12</stp>
        <stp>MSFT US 04/17/20 C162.5 Equity</stp>
        <stp>OPT_UNDL_TICKER</stp>
        <stp>[tsla_calls_puts_0.xlsx]Sheet1!R20C2</stp>
        <tr r="B20" s="1"/>
      </tp>
      <tp>
        <v>220</v>
        <stp/>
        <stp>##V3_BDPV12</stp>
        <stp>MSFT US 05/15/20 P220 Equity</stp>
        <stp>OPT_STRIKE_PX</stp>
        <stp>[tsla_calls_puts_0.xlsx]Sheet1!R59C15</stp>
        <tr r="O59" s="1"/>
      </tp>
      <tp>
        <v>230</v>
        <stp/>
        <stp>##V3_BDPV12</stp>
        <stp>MSFT US 05/15/20 P230 Equity</stp>
        <stp>OPT_STRIKE_PX</stp>
        <stp>[tsla_calls_puts_0.xlsx]Sheet1!R60C15</stp>
        <tr r="O60" s="1"/>
      </tp>
      <tp>
        <v>200</v>
        <stp/>
        <stp>##V3_BDPV12</stp>
        <stp>MSFT US 05/15/20 P200 Equity</stp>
        <stp>OPT_STRIKE_PX</stp>
        <stp>[tsla_calls_puts_0.xlsx]Sheet1!R57C15</stp>
        <tr r="O57" s="1"/>
      </tp>
      <tp>
        <v>210</v>
        <stp/>
        <stp>##V3_BDPV12</stp>
        <stp>MSFT US 05/15/20 P210 Equity</stp>
        <stp>OPT_STRIKE_PX</stp>
        <stp>[tsla_calls_puts_0.xlsx]Sheet1!R58C15</stp>
        <tr r="O58" s="1"/>
      </tp>
      <tp>
        <v>250</v>
        <stp/>
        <stp>##V3_BDPV12</stp>
        <stp>MSFT US 05/15/20 P250 Equity</stp>
        <stp>OPT_STRIKE_PX</stp>
        <stp>[tsla_calls_puts_0.xlsx]Sheet1!R62C15</stp>
        <tr r="O62" s="1"/>
      </tp>
      <tp>
        <v>240</v>
        <stp/>
        <stp>##V3_BDPV12</stp>
        <stp>MSFT US 05/15/20 P240 Equity</stp>
        <stp>OPT_STRIKE_PX</stp>
        <stp>[tsla_calls_puts_0.xlsx]Sheet1!R61C15</stp>
        <tr r="O61" s="1"/>
      </tp>
      <tp>
        <v>185</v>
        <stp/>
        <stp>##V3_BDPV12</stp>
        <stp>MSFT US 05/15/20 P185 Equity</stp>
        <stp>OPT_STRIKE_PX</stp>
        <stp>[tsla_calls_puts_0.xlsx]Sheet1!R54C15</stp>
        <tr r="O54" s="1"/>
      </tp>
      <tp>
        <v>180</v>
        <stp/>
        <stp>##V3_BDPV12</stp>
        <stp>MSFT US 05/15/20 P180 Equity</stp>
        <stp>OPT_STRIKE_PX</stp>
        <stp>[tsla_calls_puts_0.xlsx]Sheet1!R53C15</stp>
        <tr r="O53" s="1"/>
      </tp>
      <tp>
        <v>195</v>
        <stp/>
        <stp>##V3_BDPV12</stp>
        <stp>MSFT US 05/15/20 P195 Equity</stp>
        <stp>OPT_STRIKE_PX</stp>
        <stp>[tsla_calls_puts_0.xlsx]Sheet1!R56C15</stp>
        <tr r="O56" s="1"/>
      </tp>
      <tp>
        <v>190</v>
        <stp/>
        <stp>##V3_BDPV12</stp>
        <stp>MSFT US 05/15/20 P190 Equity</stp>
        <stp>OPT_STRIKE_PX</stp>
        <stp>[tsla_calls_puts_0.xlsx]Sheet1!R55C15</stp>
        <tr r="O55" s="1"/>
      </tp>
      <tp>
        <v>135</v>
        <stp/>
        <stp>##V3_BDPV12</stp>
        <stp>MSFT US 05/15/20 P135 Equity</stp>
        <stp>OPT_STRIKE_PX</stp>
        <stp>[tsla_calls_puts_0.xlsx]Sheet1!R44C15</stp>
        <tr r="O44" s="1"/>
      </tp>
      <tp>
        <v>130</v>
        <stp/>
        <stp>##V3_BDPV12</stp>
        <stp>MSFT US 05/15/20 P130 Equity</stp>
        <stp>OPT_STRIKE_PX</stp>
        <stp>[tsla_calls_puts_0.xlsx]Sheet1!R43C15</stp>
        <tr r="O43" s="1"/>
      </tp>
      <tp>
        <v>120</v>
        <stp/>
        <stp>##V3_BDPV12</stp>
        <stp>MSFT US 05/15/20 P120 Equity</stp>
        <stp>OPT_STRIKE_PX</stp>
        <stp>[tsla_calls_puts_0.xlsx]Sheet1!R41C15</stp>
        <tr r="O41" s="1"/>
      </tp>
      <tp>
        <v>125</v>
        <stp/>
        <stp>##V3_BDPV12</stp>
        <stp>MSFT US 05/15/20 P125 Equity</stp>
        <stp>OPT_STRIKE_PX</stp>
        <stp>[tsla_calls_puts_0.xlsx]Sheet1!R42C15</stp>
        <tr r="O42" s="1"/>
      </tp>
      <tp>
        <v>115</v>
        <stp/>
        <stp>##V3_BDPV12</stp>
        <stp>MSFT US 05/15/20 P115 Equity</stp>
        <stp>OPT_STRIKE_PX</stp>
        <stp>[tsla_calls_puts_0.xlsx]Sheet1!R40C15</stp>
        <tr r="O40" s="1"/>
      </tp>
      <tp>
        <v>165</v>
        <stp/>
        <stp>##V3_BDPV12</stp>
        <stp>MSFT US 05/15/20 P165 Equity</stp>
        <stp>OPT_STRIKE_PX</stp>
        <stp>[tsla_calls_puts_0.xlsx]Sheet1!R50C15</stp>
        <tr r="O50" s="1"/>
      </tp>
      <tp>
        <v>105</v>
        <stp/>
        <stp>##V3_BDPV12</stp>
        <stp>MSFT US 05/15/20 P105 Equity</stp>
        <stp>OPT_STRIKE_PX</stp>
        <stp>[tsla_calls_puts_0.xlsx]Sheet1!R38C15</stp>
        <tr r="O38" s="1"/>
      </tp>
      <tp>
        <v>170</v>
        <stp/>
        <stp>##V3_BDPV12</stp>
        <stp>MSFT US 05/15/20 P170 Equity</stp>
        <stp>OPT_STRIKE_PX</stp>
        <stp>[tsla_calls_puts_0.xlsx]Sheet1!R51C15</stp>
        <tr r="O51" s="1"/>
      </tp>
      <tp>
        <v>175</v>
        <stp/>
        <stp>##V3_BDPV12</stp>
        <stp>MSFT US 05/15/20 P175 Equity</stp>
        <stp>OPT_STRIKE_PX</stp>
        <stp>[tsla_calls_puts_0.xlsx]Sheet1!R52C15</stp>
        <tr r="O52" s="1"/>
      </tp>
      <tp>
        <v>110</v>
        <stp/>
        <stp>##V3_BDPV12</stp>
        <stp>MSFT US 05/15/20 P110 Equity</stp>
        <stp>OPT_STRIKE_PX</stp>
        <stp>[tsla_calls_puts_0.xlsx]Sheet1!R39C15</stp>
        <tr r="O39" s="1"/>
      </tp>
      <tp>
        <v>160</v>
        <stp/>
        <stp>##V3_BDPV12</stp>
        <stp>MSFT US 05/15/20 P160 Equity</stp>
        <stp>OPT_STRIKE_PX</stp>
        <stp>[tsla_calls_puts_0.xlsx]Sheet1!R49C15</stp>
        <tr r="O49" s="1"/>
      </tp>
      <tp>
        <v>150</v>
        <stp/>
        <stp>##V3_BDPV12</stp>
        <stp>MSFT US 05/15/20 P150 Equity</stp>
        <stp>OPT_STRIKE_PX</stp>
        <stp>[tsla_calls_puts_0.xlsx]Sheet1!R47C15</stp>
        <tr r="O47" s="1"/>
      </tp>
      <tp>
        <v>155</v>
        <stp/>
        <stp>##V3_BDPV12</stp>
        <stp>MSFT US 05/15/20 P155 Equity</stp>
        <stp>OPT_STRIKE_PX</stp>
        <stp>[tsla_calls_puts_0.xlsx]Sheet1!R48C15</stp>
        <tr r="O48" s="1"/>
      </tp>
      <tp>
        <v>145</v>
        <stp/>
        <stp>##V3_BDPV12</stp>
        <stp>MSFT US 05/15/20 P145 Equity</stp>
        <stp>OPT_STRIKE_PX</stp>
        <stp>[tsla_calls_puts_0.xlsx]Sheet1!R46C15</stp>
        <tr r="O46" s="1"/>
      </tp>
      <tp>
        <v>140</v>
        <stp/>
        <stp>##V3_BDPV12</stp>
        <stp>MSFT US 05/15/20 P140 Equity</stp>
        <stp>OPT_STRIKE_PX</stp>
        <stp>[tsla_calls_puts_0.xlsx]Sheet1!R45C15</stp>
        <tr r="O45" s="1"/>
      </tp>
      <tp>
        <v>220</v>
        <stp/>
        <stp>##V3_BDPV12</stp>
        <stp>MSFT US 04/17/20 C220 Equity</stp>
        <stp>OPT_STRIKE_PX</stp>
        <stp>[tsla_calls_puts_0.xlsx]Sheet1!R33C5</stp>
        <tr r="E33" s="1"/>
      </tp>
      <tp>
        <v>170</v>
        <stp/>
        <stp>##V3_BDPV12</stp>
        <stp>MSFT US 04/17/20 C170 Equity</stp>
        <stp>OPT_STRIKE_PX</stp>
        <stp>[tsla_calls_puts_0.xlsx]Sheet1!R23C5</stp>
        <tr r="E23" s="1"/>
      </tp>
      <tp>
        <v>240</v>
        <stp/>
        <stp>##V3_BDPV12</stp>
        <stp>MSFT US 05/15/20 C240 Equity</stp>
        <stp>OPT_STRIKE_PX</stp>
        <stp>[tsla_calls_puts_0.xlsx]Sheet1!R61C5</stp>
        <tr r="E61" s="1"/>
      </tp>
      <tp>
        <v>185</v>
        <stp/>
        <stp>##V3_BDPV12</stp>
        <stp>MSFT US 05/15/20 C185 Equity</stp>
        <stp>OPT_STRIKE_PX</stp>
        <stp>[tsla_calls_puts_0.xlsx]Sheet1!R54C5</stp>
        <tr r="E54" s="1"/>
      </tp>
      <tp>
        <v>170</v>
        <stp/>
        <stp>##V3_BDPV12</stp>
        <stp>MSFT US 05/15/20 C170 Equity</stp>
        <stp>OPT_STRIKE_PX</stp>
        <stp>[tsla_calls_puts_0.xlsx]Sheet1!R51C5</stp>
        <tr r="E51" s="1"/>
      </tp>
      <tp>
        <v>120</v>
        <stp/>
        <stp>##V3_BDPV12</stp>
        <stp>MSFT US 05/15/20 C120 Equity</stp>
        <stp>OPT_STRIKE_PX</stp>
        <stp>[tsla_calls_puts_0.xlsx]Sheet1!R41C5</stp>
        <tr r="E41" s="1"/>
      </tp>
      <tp>
        <v>135</v>
        <stp/>
        <stp>##V3_BDPV12</stp>
        <stp>MSFT US 05/15/20 C135 Equity</stp>
        <stp>OPT_STRIKE_PX</stp>
        <stp>[tsla_calls_puts_0.xlsx]Sheet1!R44C5</stp>
        <tr r="E44" s="1"/>
      </tp>
      <tp t="s">
        <v>#N/A N/A</v>
        <stp/>
        <stp>##V3_BDPV12</stp>
        <stp>MSFT US 05/15/20 C110 Equity</stp>
        <stp>OPT_IMPLIED_VOLATILITY_BST</stp>
        <stp>[tsla_calls_puts_0.xlsx]Sheet1!R39C8</stp>
        <tr r="H39" s="1"/>
      </tp>
      <tp>
        <v>44.028100000000002</v>
        <stp/>
        <stp>##V3_BDPV12</stp>
        <stp>MSFT US 05/15/20 C160 Equity</stp>
        <stp>OPT_IMPLIED_VOLATILITY_BST</stp>
        <stp>[tsla_calls_puts_0.xlsx]Sheet1!R49C8</stp>
        <tr r="H49" s="1"/>
      </tp>
      <tp>
        <v>38.684609999999999</v>
        <stp/>
        <stp>##V3_BDPV12</stp>
        <stp>MSFT US 04/17/20 C185 Equity</stp>
        <stp>OPT_IMPLIED_VOLATILITY_BST</stp>
        <stp>[tsla_calls_puts_0.xlsx]Sheet1!R28C8</stp>
        <tr r="H28" s="1"/>
      </tp>
      <tp>
        <v>39.674599999999998</v>
        <stp/>
        <stp>##V3_BDPV12</stp>
        <stp>MSFT US 05/15/20 C220 Equity</stp>
        <stp>OPT_IMPLIED_VOLATILITY_BST</stp>
        <stp>[tsla_calls_puts_0.xlsx]Sheet1!R59C8</stp>
        <tr r="H59" s="1"/>
      </tp>
      <tp t="s">
        <v>Call</v>
        <stp/>
        <stp>##V3_BDPV12</stp>
        <stp>MSFT US 04/17/20 C145 Equity</stp>
        <stp>OPT_PUT_CALL</stp>
        <stp>[tsla_calls_puts_0.xlsx]Sheet1!R10C4</stp>
        <tr r="D10" s="1"/>
      </tp>
      <tp t="s">
        <v>Call</v>
        <stp/>
        <stp>##V3_BDPV12</stp>
        <stp>MSFT US 04/17/20 C170 Equity</stp>
        <stp>OPT_PUT_CALL</stp>
        <stp>[tsla_calls_puts_0.xlsx]Sheet1!R23C4</stp>
        <tr r="D23" s="1"/>
      </tp>
      <tp t="s">
        <v>Call</v>
        <stp/>
        <stp>##V3_BDPV12</stp>
        <stp>MSFT US 06/19/20 C240 Equity</stp>
        <stp>OPT_PUT_CALL</stp>
        <stp>[tsla_calls_puts_0.xlsx]Sheet1!R90C4</stp>
        <tr r="D90" s="1"/>
      </tp>
      <tp t="s">
        <v>Call</v>
        <stp/>
        <stp>##V3_BDPV12</stp>
        <stp>MSFT US 06/19/20 C250 Equity</stp>
        <stp>OPT_PUT_CALL</stp>
        <stp>[tsla_calls_puts_0.xlsx]Sheet1!R91C4</stp>
        <tr r="D91" s="1"/>
      </tp>
      <tp>
        <v>200</v>
        <stp/>
        <stp>##V3_BDPV12</stp>
        <stp>MSFT US 04/17/20 P200 Equity</stp>
        <stp>OPT_STRIKE_PX</stp>
        <stp>[tsla_calls_puts_0.xlsx]Sheet1!R31C15</stp>
        <tr r="O31" s="1"/>
      </tp>
      <tp>
        <v>210</v>
        <stp/>
        <stp>##V3_BDPV12</stp>
        <stp>MSFT US 04/17/20 P210 Equity</stp>
        <stp>OPT_STRIKE_PX</stp>
        <stp>[tsla_calls_puts_0.xlsx]Sheet1!R32C15</stp>
        <tr r="O32" s="1"/>
      </tp>
      <tp>
        <v>220</v>
        <stp/>
        <stp>##V3_BDPV12</stp>
        <stp>MSFT US 04/17/20 P220 Equity</stp>
        <stp>OPT_STRIKE_PX</stp>
        <stp>[tsla_calls_puts_0.xlsx]Sheet1!R33C15</stp>
        <tr r="O33" s="1"/>
      </tp>
      <tp>
        <v>190</v>
        <stp/>
        <stp>##V3_BDPV12</stp>
        <stp>MSFT US 04/17/20 P190 Equity</stp>
        <stp>OPT_STRIKE_PX</stp>
        <stp>[tsla_calls_puts_0.xlsx]Sheet1!R29C15</stp>
        <tr r="O29" s="1"/>
      </tp>
      <tp>
        <v>180</v>
        <stp/>
        <stp>##V3_BDPV12</stp>
        <stp>MSFT US 04/17/20 P180 Equity</stp>
        <stp>OPT_STRIKE_PX</stp>
        <stp>[tsla_calls_puts_0.xlsx]Sheet1!R27C15</stp>
        <tr r="O27" s="1"/>
      </tp>
      <tp>
        <v>195</v>
        <stp/>
        <stp>##V3_BDPV12</stp>
        <stp>MSFT US 04/17/20 P195 Equity</stp>
        <stp>OPT_STRIKE_PX</stp>
        <stp>[tsla_calls_puts_0.xlsx]Sheet1!R30C15</stp>
        <tr r="O30" s="1"/>
      </tp>
      <tp>
        <v>185</v>
        <stp/>
        <stp>##V3_BDPV12</stp>
        <stp>MSFT US 04/17/20 P185 Equity</stp>
        <stp>OPT_STRIKE_PX</stp>
        <stp>[tsla_calls_puts_0.xlsx]Sheet1!R28C15</stp>
        <tr r="O28" s="1"/>
      </tp>
      <tp>
        <v>160</v>
        <stp/>
        <stp>##V3_BDPV12</stp>
        <stp>MSFT US 04/17/20 P160 Equity</stp>
        <stp>OPT_STRIKE_PX</stp>
        <stp>[tsla_calls_puts_0.xlsx]Sheet1!R19C15</stp>
        <tr r="O19" s="1"/>
      </tp>
      <tp>
        <v>170</v>
        <stp/>
        <stp>##V3_BDPV12</stp>
        <stp>MSFT US 04/17/20 P170 Equity</stp>
        <stp>OPT_STRIKE_PX</stp>
        <stp>[tsla_calls_puts_0.xlsx]Sheet1!R23C15</stp>
        <tr r="O23" s="1"/>
      </tp>
      <tp>
        <v>175</v>
        <stp/>
        <stp>##V3_BDPV12</stp>
        <stp>MSFT US 04/17/20 P175 Equity</stp>
        <stp>OPT_STRIKE_PX</stp>
        <stp>[tsla_calls_puts_0.xlsx]Sheet1!R25C15</stp>
        <tr r="O25" s="1"/>
      </tp>
      <tp>
        <v>146</v>
        <stp/>
        <stp>##V3_BDPV12</stp>
        <stp>MSFT US 04/17/20 P146 Equity</stp>
        <stp>OPT_STRIKE_PX</stp>
        <stp>[tsla_calls_puts_0.xlsx]Sheet1!R11C15</stp>
        <tr r="O11" s="1"/>
      </tp>
      <tp>
        <v>145</v>
        <stp/>
        <stp>##V3_BDPV12</stp>
        <stp>MSFT US 04/17/20 P145 Equity</stp>
        <stp>OPT_STRIKE_PX</stp>
        <stp>[tsla_calls_puts_0.xlsx]Sheet1!R10C15</stp>
        <tr r="O10" s="1"/>
      </tp>
      <tp>
        <v>147</v>
        <stp/>
        <stp>##V3_BDPV12</stp>
        <stp>MSFT US 04/17/20 P147 Equity</stp>
        <stp>OPT_STRIKE_PX</stp>
        <stp>[tsla_calls_puts_0.xlsx]Sheet1!R12C15</stp>
        <tr r="O12" s="1"/>
      </tp>
      <tp>
        <v>148</v>
        <stp/>
        <stp>##V3_BDPV12</stp>
        <stp>MSFT US 04/17/20 P148 Equity</stp>
        <stp>OPT_STRIKE_PX</stp>
        <stp>[tsla_calls_puts_0.xlsx]Sheet1!R13C15</stp>
        <tr r="O13" s="1"/>
      </tp>
      <tp>
        <v>149</v>
        <stp/>
        <stp>##V3_BDPV12</stp>
        <stp>MSFT US 04/17/20 P149 Equity</stp>
        <stp>OPT_STRIKE_PX</stp>
        <stp>[tsla_calls_puts_0.xlsx]Sheet1!R14C15</stp>
        <tr r="O14" s="1"/>
      </tp>
      <tp>
        <v>155</v>
        <stp/>
        <stp>##V3_BDPV12</stp>
        <stp>MSFT US 04/17/20 P155 Equity</stp>
        <stp>OPT_STRIKE_PX</stp>
        <stp>[tsla_calls_puts_0.xlsx]Sheet1!R17C15</stp>
        <tr r="O17" s="1"/>
      </tp>
      <tp>
        <v>165</v>
        <stp/>
        <stp>##V3_BDPV12</stp>
        <stp>MSFT US 04/17/20 P165 Equity</stp>
        <stp>OPT_STRIKE_PX</stp>
        <stp>[tsla_calls_puts_0.xlsx]Sheet1!R21C15</stp>
        <tr r="O21" s="1"/>
      </tp>
      <tp>
        <v>150</v>
        <stp/>
        <stp>##V3_BDPV12</stp>
        <stp>MSFT US 04/17/20 P150 Equity</stp>
        <stp>OPT_STRIKE_PX</stp>
        <stp>[tsla_calls_puts_0.xlsx]Sheet1!R15C15</stp>
        <tr r="O15" s="1"/>
      </tp>
      <tp>
        <v>175</v>
        <stp/>
        <stp>##V3_BDPV12</stp>
        <stp>MSFT US 04/17/20 C175 Equity</stp>
        <stp>OPT_STRIKE_PX</stp>
        <stp>[tsla_calls_puts_0.xlsx]Sheet1!R25C5</stp>
        <tr r="E25" s="1"/>
      </tp>
      <tp>
        <v>250</v>
        <stp/>
        <stp>##V3_BDPV12</stp>
        <stp>MSFT US 05/15/20 C250 Equity</stp>
        <stp>OPT_STRIKE_PX</stp>
        <stp>[tsla_calls_puts_0.xlsx]Sheet1!R62C5</stp>
        <tr r="E62" s="1"/>
      </tp>
      <tp>
        <v>37.077530000000003</v>
        <stp/>
        <stp>##V3_BDPV12</stp>
        <stp>MSFT US 04/17/20 P172.5 Equity</stp>
        <stp>OPT_IMPLIED_VOLATILITY_BST</stp>
        <stp>[tsla_calls_puts_0.xlsx]Sheet1!R24C18</stp>
        <tr r="R24" s="1"/>
      </tp>
      <tp>
        <v>43.256079999999997</v>
        <stp/>
        <stp>##V3_BDPV12</stp>
        <stp>MSFT US 04/17/20 P162.5 Equity</stp>
        <stp>OPT_IMPLIED_VOLATILITY_BST</stp>
        <stp>[tsla_calls_puts_0.xlsx]Sheet1!R20C18</stp>
        <tr r="R20" s="1"/>
      </tp>
      <tp>
        <v>51.43929</v>
        <stp/>
        <stp>##V3_BDPV12</stp>
        <stp>MSFT US 04/17/20 P152.5 Equity</stp>
        <stp>OPT_IMPLIED_VOLATILITY_BST</stp>
        <stp>[tsla_calls_puts_0.xlsx]Sheet1!R16C18</stp>
        <tr r="R16" s="1"/>
      </tp>
      <tp>
        <v>39.837479999999999</v>
        <stp/>
        <stp>##V3_BDPV12</stp>
        <stp>MSFT US 06/19/20 C115 Equity</stp>
        <stp>OPT_IMPLIED_VOLATILITY_BST</stp>
        <stp>[tsla_calls_puts_0.xlsx]Sheet1!R69C8</stp>
        <tr r="H69" s="1"/>
      </tp>
      <tp>
        <v>37.30677</v>
        <stp/>
        <stp>##V3_BDPV12</stp>
        <stp>MSFT US 06/19/20 C165 Equity</stp>
        <stp>OPT_IMPLIED_VOLATILITY_BST</stp>
        <stp>[tsla_calls_puts_0.xlsx]Sheet1!R79C8</stp>
        <tr r="H79" s="1"/>
      </tp>
      <tp>
        <v>31.76136</v>
        <stp/>
        <stp>##V3_BDPV12</stp>
        <stp>MSFT US 06/19/20 C230 Equity</stp>
        <stp>OPT_IMPLIED_VOLATILITY_BST</stp>
        <stp>[tsla_calls_puts_0.xlsx]Sheet1!R89C8</stp>
        <tr r="H89" s="1"/>
      </tp>
      <tp t="s">
        <v>Call</v>
        <stp/>
        <stp>##V3_BDPV12</stp>
        <stp>MSFT US 05/15/20 C135 Equity</stp>
        <stp>OPT_PUT_CALL</stp>
        <stp>[tsla_calls_puts_0.xlsx]Sheet1!R44C4</stp>
        <tr r="D44" s="1"/>
      </tp>
      <tp t="s">
        <v>Call</v>
        <stp/>
        <stp>##V3_BDPV12</stp>
        <stp>MSFT US 04/17/20 C165 Equity</stp>
        <stp>OPT_PUT_CALL</stp>
        <stp>[tsla_calls_puts_0.xlsx]Sheet1!R21C4</stp>
        <tr r="D21" s="1"/>
      </tp>
      <tp t="s">
        <v>Call</v>
        <stp/>
        <stp>##V3_BDPV12</stp>
        <stp>MSFT US 05/15/20 C200 Equity</stp>
        <stp>OPT_PUT_CALL</stp>
        <stp>[tsla_calls_puts_0.xlsx]Sheet1!R57C4</stp>
        <tr r="D57" s="1"/>
      </tp>
      <tp t="s">
        <v>Call</v>
        <stp/>
        <stp>##V3_BDPV12</stp>
        <stp>MSFT US 05/15/20 C250 Equity</stp>
        <stp>OPT_PUT_CALL</stp>
        <stp>[tsla_calls_puts_0.xlsx]Sheet1!R62C4</stp>
        <tr r="D62" s="1"/>
      </tp>
      <tp t="s">
        <v>Call</v>
        <stp/>
        <stp>##V3_BDPV12</stp>
        <stp>MSFT US 06/19/20 C170 Equity</stp>
        <stp>OPT_PUT_CALL</stp>
        <stp>[tsla_calls_puts_0.xlsx]Sheet1!R80C4</stp>
        <tr r="D80" s="1"/>
      </tp>
      <tp t="s">
        <v>Call</v>
        <stp/>
        <stp>##V3_BDPV12</stp>
        <stp>MSFT US 06/19/20 C105 Equity</stp>
        <stp>OPT_PUT_CALL</stp>
        <stp>[tsla_calls_puts_0.xlsx]Sheet1!R67C4</stp>
        <tr r="D67" s="1"/>
      </tp>
      <tp t="s">
        <v>Call</v>
        <stp/>
        <stp>##V3_BDPV12</stp>
        <stp>MSFT US 04/17/20 C148 Equity</stp>
        <stp>OPT_PUT_CALL</stp>
        <stp>[tsla_calls_puts_0.xlsx]Sheet1!R13C4</stp>
        <tr r="D13" s="1"/>
      </tp>
      <tp t="s">
        <v>4/17/2020</v>
        <stp/>
        <stp>##V3_BDPV12</stp>
        <stp>MSFT US 04/17/20 P210 Equity</stp>
        <stp>OPT_EXPIRE_DT</stp>
        <stp>[tsla_calls_puts_0.xlsx]Sheet1!R32C16</stp>
        <tr r="P32" s="1"/>
      </tp>
      <tp t="s">
        <v>4/17/2020</v>
        <stp/>
        <stp>##V3_BDPV12</stp>
        <stp>MSFT US 04/17/20 P200 Equity</stp>
        <stp>OPT_EXPIRE_DT</stp>
        <stp>[tsla_calls_puts_0.xlsx]Sheet1!R31C16</stp>
        <tr r="P31" s="1"/>
      </tp>
      <tp t="s">
        <v>4/17/2020</v>
        <stp/>
        <stp>##V3_BDPV12</stp>
        <stp>MSFT US 04/17/20 P220 Equity</stp>
        <stp>OPT_EXPIRE_DT</stp>
        <stp>[tsla_calls_puts_0.xlsx]Sheet1!R33C16</stp>
        <tr r="P33" s="1"/>
      </tp>
      <tp t="s">
        <v>4/17/2020</v>
        <stp/>
        <stp>##V3_BDPV12</stp>
        <stp>MSFT US 04/17/20 P180 Equity</stp>
        <stp>OPT_EXPIRE_DT</stp>
        <stp>[tsla_calls_puts_0.xlsx]Sheet1!R27C16</stp>
        <tr r="P27" s="1"/>
      </tp>
      <tp t="s">
        <v>4/17/2020</v>
        <stp/>
        <stp>##V3_BDPV12</stp>
        <stp>MSFT US 04/17/20 P195 Equity</stp>
        <stp>OPT_EXPIRE_DT</stp>
        <stp>[tsla_calls_puts_0.xlsx]Sheet1!R30C16</stp>
        <tr r="P30" s="1"/>
      </tp>
      <tp t="s">
        <v>4/17/2020</v>
        <stp/>
        <stp>##V3_BDPV12</stp>
        <stp>MSFT US 04/17/20 P185 Equity</stp>
        <stp>OPT_EXPIRE_DT</stp>
        <stp>[tsla_calls_puts_0.xlsx]Sheet1!R28C16</stp>
        <tr r="P28" s="1"/>
      </tp>
      <tp t="s">
        <v>4/17/2020</v>
        <stp/>
        <stp>##V3_BDPV12</stp>
        <stp>MSFT US 04/17/20 P190 Equity</stp>
        <stp>OPT_EXPIRE_DT</stp>
        <stp>[tsla_calls_puts_0.xlsx]Sheet1!R29C16</stp>
        <tr r="P29" s="1"/>
      </tp>
      <tp t="s">
        <v>4/17/2020</v>
        <stp/>
        <stp>##V3_BDPV12</stp>
        <stp>MSFT US 04/17/20 P160 Equity</stp>
        <stp>OPT_EXPIRE_DT</stp>
        <stp>[tsla_calls_puts_0.xlsx]Sheet1!R19C16</stp>
        <tr r="P19" s="1"/>
      </tp>
      <tp t="s">
        <v>4/17/2020</v>
        <stp/>
        <stp>##V3_BDPV12</stp>
        <stp>MSFT US 04/17/20 P165 Equity</stp>
        <stp>OPT_EXPIRE_DT</stp>
        <stp>[tsla_calls_puts_0.xlsx]Sheet1!R21C16</stp>
        <tr r="P21" s="1"/>
      </tp>
      <tp t="s">
        <v>4/17/2020</v>
        <stp/>
        <stp>##V3_BDPV12</stp>
        <stp>MSFT US 04/17/20 P150 Equity</stp>
        <stp>OPT_EXPIRE_DT</stp>
        <stp>[tsla_calls_puts_0.xlsx]Sheet1!R15C16</stp>
        <tr r="P15" s="1"/>
      </tp>
      <tp t="s">
        <v>4/17/2020</v>
        <stp/>
        <stp>##V3_BDPV12</stp>
        <stp>MSFT US 04/17/20 P155 Equity</stp>
        <stp>OPT_EXPIRE_DT</stp>
        <stp>[tsla_calls_puts_0.xlsx]Sheet1!R17C16</stp>
        <tr r="P17" s="1"/>
      </tp>
      <tp t="s">
        <v>4/17/2020</v>
        <stp/>
        <stp>##V3_BDPV12</stp>
        <stp>MSFT US 04/17/20 P146 Equity</stp>
        <stp>OPT_EXPIRE_DT</stp>
        <stp>[tsla_calls_puts_0.xlsx]Sheet1!R11C16</stp>
        <tr r="P11" s="1"/>
      </tp>
      <tp t="s">
        <v>4/17/2020</v>
        <stp/>
        <stp>##V3_BDPV12</stp>
        <stp>MSFT US 04/17/20 P145 Equity</stp>
        <stp>OPT_EXPIRE_DT</stp>
        <stp>[tsla_calls_puts_0.xlsx]Sheet1!R10C16</stp>
        <tr r="P10" s="1"/>
      </tp>
      <tp t="s">
        <v>4/17/2020</v>
        <stp/>
        <stp>##V3_BDPV12</stp>
        <stp>MSFT US 04/17/20 P147 Equity</stp>
        <stp>OPT_EXPIRE_DT</stp>
        <stp>[tsla_calls_puts_0.xlsx]Sheet1!R12C16</stp>
        <tr r="P12" s="1"/>
      </tp>
      <tp t="s">
        <v>4/17/2020</v>
        <stp/>
        <stp>##V3_BDPV12</stp>
        <stp>MSFT US 04/17/20 P170 Equity</stp>
        <stp>OPT_EXPIRE_DT</stp>
        <stp>[tsla_calls_puts_0.xlsx]Sheet1!R23C16</stp>
        <tr r="P23" s="1"/>
      </tp>
      <tp t="s">
        <v>4/17/2020</v>
        <stp/>
        <stp>##V3_BDPV12</stp>
        <stp>MSFT US 04/17/20 P175 Equity</stp>
        <stp>OPT_EXPIRE_DT</stp>
        <stp>[tsla_calls_puts_0.xlsx]Sheet1!R25C16</stp>
        <tr r="P25" s="1"/>
      </tp>
      <tp t="s">
        <v>4/17/2020</v>
        <stp/>
        <stp>##V3_BDPV12</stp>
        <stp>MSFT US 04/17/20 P149 Equity</stp>
        <stp>OPT_EXPIRE_DT</stp>
        <stp>[tsla_calls_puts_0.xlsx]Sheet1!R14C16</stp>
        <tr r="P14" s="1"/>
      </tp>
      <tp t="s">
        <v>4/17/2020</v>
        <stp/>
        <stp>##V3_BDPV12</stp>
        <stp>MSFT US 04/17/20 P148 Equity</stp>
        <stp>OPT_EXPIRE_DT</stp>
        <stp>[tsla_calls_puts_0.xlsx]Sheet1!R13C16</stp>
        <tr r="P13" s="1"/>
      </tp>
      <tp>
        <v>200</v>
        <stp/>
        <stp>##V3_BDPV12</stp>
        <stp>MSFT US 04/17/20 C200 Equity</stp>
        <stp>OPT_STRIKE_PX</stp>
        <stp>[tsla_calls_puts_0.xlsx]Sheet1!R31C5</stp>
        <tr r="E31" s="1"/>
      </tp>
      <tp>
        <v>195</v>
        <stp/>
        <stp>##V3_BDPV12</stp>
        <stp>MSFT US 05/15/20 C195 Equity</stp>
        <stp>OPT_STRIKE_PX</stp>
        <stp>[tsla_calls_puts_0.xlsx]Sheet1!R56C5</stp>
        <tr r="E56" s="1"/>
      </tp>
      <tp>
        <v>180</v>
        <stp/>
        <stp>##V3_BDPV12</stp>
        <stp>MSFT US 05/15/20 C180 Equity</stp>
        <stp>OPT_STRIKE_PX</stp>
        <stp>[tsla_calls_puts_0.xlsx]Sheet1!R53C5</stp>
        <tr r="E53" s="1"/>
      </tp>
      <tp>
        <v>145</v>
        <stp/>
        <stp>##V3_BDPV12</stp>
        <stp>MSFT US 05/15/20 C145 Equity</stp>
        <stp>OPT_STRIKE_PX</stp>
        <stp>[tsla_calls_puts_0.xlsx]Sheet1!R46C5</stp>
        <tr r="E46" s="1"/>
      </tp>
      <tp>
        <v>130</v>
        <stp/>
        <stp>##V3_BDPV12</stp>
        <stp>MSFT US 05/15/20 C130 Equity</stp>
        <stp>OPT_STRIKE_PX</stp>
        <stp>[tsla_calls_puts_0.xlsx]Sheet1!R43C5</stp>
        <tr r="E43" s="1"/>
      </tp>
      <tp>
        <v>71.668109999999999</v>
        <stp/>
        <stp>##V3_BDPV12</stp>
        <stp>MSFT US 06/19/20 C110 Equity</stp>
        <stp>OPT_IMPLIED_VOLATILITY_BST</stp>
        <stp>[tsla_calls_puts_0.xlsx]Sheet1!R68C8</stp>
        <tr r="H68" s="1"/>
      </tp>
      <tp>
        <v>39.80509</v>
        <stp/>
        <stp>##V3_BDPV12</stp>
        <stp>MSFT US 06/19/20 C160 Equity</stp>
        <stp>OPT_IMPLIED_VOLATILITY_BST</stp>
        <stp>[tsla_calls_puts_0.xlsx]Sheet1!R78C8</stp>
        <tr r="H78" s="1"/>
      </tp>
      <tp>
        <v>31.83792</v>
        <stp/>
        <stp>##V3_BDPV12</stp>
        <stp>MSFT US 06/19/20 C220 Equity</stp>
        <stp>OPT_IMPLIED_VOLATILITY_BST</stp>
        <stp>[tsla_calls_puts_0.xlsx]Sheet1!R88C8</stp>
        <tr r="H88" s="1"/>
      </tp>
      <tp t="s">
        <v>Call</v>
        <stp/>
        <stp>##V3_BDPV12</stp>
        <stp>MSFT US 04/17/20 C147 Equity</stp>
        <stp>OPT_PUT_CALL</stp>
        <stp>[tsla_calls_puts_0.xlsx]Sheet1!R12C4</stp>
        <tr r="D12" s="1"/>
      </tp>
      <tp t="s">
        <v>Call</v>
        <stp/>
        <stp>##V3_BDPV12</stp>
        <stp>MSFT US 05/15/20 C165 Equity</stp>
        <stp>OPT_PUT_CALL</stp>
        <stp>[tsla_calls_puts_0.xlsx]Sheet1!R50C4</stp>
        <tr r="D50" s="1"/>
      </tp>
      <tp t="s">
        <v>Call</v>
        <stp/>
        <stp>##V3_BDPV12</stp>
        <stp>MSFT US 05/15/20 C170 Equity</stp>
        <stp>OPT_PUT_CALL</stp>
        <stp>[tsla_calls_puts_0.xlsx]Sheet1!R51C4</stp>
        <tr r="D51" s="1"/>
      </tp>
      <tp t="s">
        <v>Call</v>
        <stp/>
        <stp>##V3_BDPV12</stp>
        <stp>MSFT US 06/19/20 C200 Equity</stp>
        <stp>OPT_PUT_CALL</stp>
        <stp>[tsla_calls_puts_0.xlsx]Sheet1!R86C4</stp>
        <tr r="D86" s="1"/>
      </tp>
      <tp t="s">
        <v>Call</v>
        <stp/>
        <stp>##V3_BDPV12</stp>
        <stp>MSFT US 06/19/20 C210 Equity</stp>
        <stp>OPT_PUT_CALL</stp>
        <stp>[tsla_calls_puts_0.xlsx]Sheet1!R87C4</stp>
        <tr r="D87" s="1"/>
      </tp>
      <tp t="s">
        <v>Call</v>
        <stp/>
        <stp>##V3_BDPV12</stp>
        <stp>MSFT US 06/19/20 C175 Equity</stp>
        <stp>OPT_PUT_CALL</stp>
        <stp>[tsla_calls_puts_0.xlsx]Sheet1!R81C4</stp>
        <tr r="D81" s="1"/>
      </tp>
      <tp t="s">
        <v>5/15/2020</v>
        <stp/>
        <stp>##V3_BDPV12</stp>
        <stp>MSFT US 05/15/20 P220 Equity</stp>
        <stp>OPT_EXPIRE_DT</stp>
        <stp>[tsla_calls_puts_0.xlsx]Sheet1!R59C16</stp>
        <tr r="P59" s="1"/>
      </tp>
      <tp t="s">
        <v>5/15/2020</v>
        <stp/>
        <stp>##V3_BDPV12</stp>
        <stp>MSFT US 05/15/20 P210 Equity</stp>
        <stp>OPT_EXPIRE_DT</stp>
        <stp>[tsla_calls_puts_0.xlsx]Sheet1!R58C16</stp>
        <tr r="P58" s="1"/>
      </tp>
      <tp t="s">
        <v>5/15/2020</v>
        <stp/>
        <stp>##V3_BDPV12</stp>
        <stp>MSFT US 05/15/20 P200 Equity</stp>
        <stp>OPT_EXPIRE_DT</stp>
        <stp>[tsla_calls_puts_0.xlsx]Sheet1!R57C16</stp>
        <tr r="P57" s="1"/>
      </tp>
      <tp t="s">
        <v>5/15/2020</v>
        <stp/>
        <stp>##V3_BDPV12</stp>
        <stp>MSFT US 05/15/20 P230 Equity</stp>
        <stp>OPT_EXPIRE_DT</stp>
        <stp>[tsla_calls_puts_0.xlsx]Sheet1!R60C16</stp>
        <tr r="P60" s="1"/>
      </tp>
      <tp t="s">
        <v>5/15/2020</v>
        <stp/>
        <stp>##V3_BDPV12</stp>
        <stp>MSFT US 05/15/20 P240 Equity</stp>
        <stp>OPT_EXPIRE_DT</stp>
        <stp>[tsla_calls_puts_0.xlsx]Sheet1!R61C16</stp>
        <tr r="P61" s="1"/>
      </tp>
      <tp t="s">
        <v>5/15/2020</v>
        <stp/>
        <stp>##V3_BDPV12</stp>
        <stp>MSFT US 05/15/20 P250 Equity</stp>
        <stp>OPT_EXPIRE_DT</stp>
        <stp>[tsla_calls_puts_0.xlsx]Sheet1!R62C16</stp>
        <tr r="P62" s="1"/>
      </tp>
      <tp t="s">
        <v>5/15/2020</v>
        <stp/>
        <stp>##V3_BDPV12</stp>
        <stp>MSFT US 05/15/20 P190 Equity</stp>
        <stp>OPT_EXPIRE_DT</stp>
        <stp>[tsla_calls_puts_0.xlsx]Sheet1!R55C16</stp>
        <tr r="P55" s="1"/>
      </tp>
      <tp t="s">
        <v>5/15/2020</v>
        <stp/>
        <stp>##V3_BDPV12</stp>
        <stp>MSFT US 05/15/20 P195 Equity</stp>
        <stp>OPT_EXPIRE_DT</stp>
        <stp>[tsla_calls_puts_0.xlsx]Sheet1!R56C16</stp>
        <tr r="P56" s="1"/>
      </tp>
      <tp t="s">
        <v>5/15/2020</v>
        <stp/>
        <stp>##V3_BDPV12</stp>
        <stp>MSFT US 05/15/20 P185 Equity</stp>
        <stp>OPT_EXPIRE_DT</stp>
        <stp>[tsla_calls_puts_0.xlsx]Sheet1!R54C16</stp>
        <tr r="P54" s="1"/>
      </tp>
      <tp t="s">
        <v>5/15/2020</v>
        <stp/>
        <stp>##V3_BDPV12</stp>
        <stp>MSFT US 05/15/20 P180 Equity</stp>
        <stp>OPT_EXPIRE_DT</stp>
        <stp>[tsla_calls_puts_0.xlsx]Sheet1!R53C16</stp>
        <tr r="P53" s="1"/>
      </tp>
      <tp t="s">
        <v>5/15/2020</v>
        <stp/>
        <stp>##V3_BDPV12</stp>
        <stp>MSFT US 05/15/20 P125 Equity</stp>
        <stp>OPT_EXPIRE_DT</stp>
        <stp>[tsla_calls_puts_0.xlsx]Sheet1!R42C16</stp>
        <tr r="P42" s="1"/>
      </tp>
      <tp t="s">
        <v>5/15/2020</v>
        <stp/>
        <stp>##V3_BDPV12</stp>
        <stp>MSFT US 05/15/20 P120 Equity</stp>
        <stp>OPT_EXPIRE_DT</stp>
        <stp>[tsla_calls_puts_0.xlsx]Sheet1!R41C16</stp>
        <tr r="P41" s="1"/>
      </tp>
      <tp t="s">
        <v>5/15/2020</v>
        <stp/>
        <stp>##V3_BDPV12</stp>
        <stp>MSFT US 05/15/20 P135 Equity</stp>
        <stp>OPT_EXPIRE_DT</stp>
        <stp>[tsla_calls_puts_0.xlsx]Sheet1!R44C16</stp>
        <tr r="P44" s="1"/>
      </tp>
      <tp t="s">
        <v>5/15/2020</v>
        <stp/>
        <stp>##V3_BDPV12</stp>
        <stp>MSFT US 05/15/20 P130 Equity</stp>
        <stp>OPT_EXPIRE_DT</stp>
        <stp>[tsla_calls_puts_0.xlsx]Sheet1!R43C16</stp>
        <tr r="P43" s="1"/>
      </tp>
      <tp t="s">
        <v>5/15/2020</v>
        <stp/>
        <stp>##V3_BDPV12</stp>
        <stp>MSFT US 05/15/20 P115 Equity</stp>
        <stp>OPT_EXPIRE_DT</stp>
        <stp>[tsla_calls_puts_0.xlsx]Sheet1!R40C16</stp>
        <tr r="P40" s="1"/>
      </tp>
      <tp t="s">
        <v>5/15/2020</v>
        <stp/>
        <stp>##V3_BDPV12</stp>
        <stp>MSFT US 05/15/20 P175 Equity</stp>
        <stp>OPT_EXPIRE_DT</stp>
        <stp>[tsla_calls_puts_0.xlsx]Sheet1!R52C16</stp>
        <tr r="P52" s="1"/>
      </tp>
      <tp t="s">
        <v>5/15/2020</v>
        <stp/>
        <stp>##V3_BDPV12</stp>
        <stp>MSFT US 05/15/20 P170 Equity</stp>
        <stp>OPT_EXPIRE_DT</stp>
        <stp>[tsla_calls_puts_0.xlsx]Sheet1!R51C16</stp>
        <tr r="P51" s="1"/>
      </tp>
      <tp t="s">
        <v>5/15/2020</v>
        <stp/>
        <stp>##V3_BDPV12</stp>
        <stp>MSFT US 05/15/20 P110 Equity</stp>
        <stp>OPT_EXPIRE_DT</stp>
        <stp>[tsla_calls_puts_0.xlsx]Sheet1!R39C16</stp>
        <tr r="P39" s="1"/>
      </tp>
      <tp t="s">
        <v>5/15/2020</v>
        <stp/>
        <stp>##V3_BDPV12</stp>
        <stp>MSFT US 05/15/20 P160 Equity</stp>
        <stp>OPT_EXPIRE_DT</stp>
        <stp>[tsla_calls_puts_0.xlsx]Sheet1!R49C16</stp>
        <tr r="P49" s="1"/>
      </tp>
      <tp t="s">
        <v>5/15/2020</v>
        <stp/>
        <stp>##V3_BDPV12</stp>
        <stp>MSFT US 05/15/20 P165 Equity</stp>
        <stp>OPT_EXPIRE_DT</stp>
        <stp>[tsla_calls_puts_0.xlsx]Sheet1!R50C16</stp>
        <tr r="P50" s="1"/>
      </tp>
      <tp t="s">
        <v>5/15/2020</v>
        <stp/>
        <stp>##V3_BDPV12</stp>
        <stp>MSFT US 05/15/20 P105 Equity</stp>
        <stp>OPT_EXPIRE_DT</stp>
        <stp>[tsla_calls_puts_0.xlsx]Sheet1!R38C16</stp>
        <tr r="P38" s="1"/>
      </tp>
      <tp t="s">
        <v>5/15/2020</v>
        <stp/>
        <stp>##V3_BDPV12</stp>
        <stp>MSFT US 05/15/20 P140 Equity</stp>
        <stp>OPT_EXPIRE_DT</stp>
        <stp>[tsla_calls_puts_0.xlsx]Sheet1!R45C16</stp>
        <tr r="P45" s="1"/>
      </tp>
      <tp t="s">
        <v>5/15/2020</v>
        <stp/>
        <stp>##V3_BDPV12</stp>
        <stp>MSFT US 05/15/20 P145 Equity</stp>
        <stp>OPT_EXPIRE_DT</stp>
        <stp>[tsla_calls_puts_0.xlsx]Sheet1!R46C16</stp>
        <tr r="P46" s="1"/>
      </tp>
      <tp t="s">
        <v>5/15/2020</v>
        <stp/>
        <stp>##V3_BDPV12</stp>
        <stp>MSFT US 05/15/20 P150 Equity</stp>
        <stp>OPT_EXPIRE_DT</stp>
        <stp>[tsla_calls_puts_0.xlsx]Sheet1!R47C16</stp>
        <tr r="P47" s="1"/>
      </tp>
      <tp t="s">
        <v>5/15/2020</v>
        <stp/>
        <stp>##V3_BDPV12</stp>
        <stp>MSFT US 05/15/20 P155 Equity</stp>
        <stp>OPT_EXPIRE_DT</stp>
        <stp>[tsla_calls_puts_0.xlsx]Sheet1!R48C16</stp>
        <tr r="P48" s="1"/>
      </tp>
      <tp t="s">
        <v>MSFT US</v>
        <stp/>
        <stp>##V3_BDPV12</stp>
        <stp>MSFT US 04/17/20 C177.5 Equity</stp>
        <stp>OPT_UNDL_TICKER</stp>
        <stp>[tsla_calls_puts_0.xlsx]Sheet1!R26C2</stp>
        <tr r="B26" s="1"/>
      </tp>
      <tp>
        <v>240</v>
        <stp/>
        <stp>##V3_BDPV12</stp>
        <stp>MSFT US 06/19/20 P240 Equity</stp>
        <stp>OPT_STRIKE_PX</stp>
        <stp>[tsla_calls_puts_0.xlsx]Sheet1!R90C15</stp>
        <tr r="O90" s="1"/>
      </tp>
      <tp>
        <v>250</v>
        <stp/>
        <stp>##V3_BDPV12</stp>
        <stp>MSFT US 06/19/20 P250 Equity</stp>
        <stp>OPT_STRIKE_PX</stp>
        <stp>[tsla_calls_puts_0.xlsx]Sheet1!R91C15</stp>
        <tr r="O91" s="1"/>
      </tp>
      <tp>
        <v>230</v>
        <stp/>
        <stp>##V3_BDPV12</stp>
        <stp>MSFT US 06/19/20 P230 Equity</stp>
        <stp>OPT_STRIKE_PX</stp>
        <stp>[tsla_calls_puts_0.xlsx]Sheet1!R89C15</stp>
        <tr r="O89" s="1"/>
      </tp>
      <tp>
        <v>220</v>
        <stp/>
        <stp>##V3_BDPV12</stp>
        <stp>MSFT US 06/19/20 P220 Equity</stp>
        <stp>OPT_STRIKE_PX</stp>
        <stp>[tsla_calls_puts_0.xlsx]Sheet1!R88C15</stp>
        <tr r="O88" s="1"/>
      </tp>
      <tp>
        <v>210</v>
        <stp/>
        <stp>##V3_BDPV12</stp>
        <stp>MSFT US 06/19/20 P210 Equity</stp>
        <stp>OPT_STRIKE_PX</stp>
        <stp>[tsla_calls_puts_0.xlsx]Sheet1!R87C15</stp>
        <tr r="O87" s="1"/>
      </tp>
      <tp>
        <v>200</v>
        <stp/>
        <stp>##V3_BDPV12</stp>
        <stp>MSFT US 06/19/20 P200 Equity</stp>
        <stp>OPT_STRIKE_PX</stp>
        <stp>[tsla_calls_puts_0.xlsx]Sheet1!R86C15</stp>
        <tr r="O86" s="1"/>
      </tp>
      <tp>
        <v>175</v>
        <stp/>
        <stp>##V3_BDPV12</stp>
        <stp>MSFT US 06/19/20 P175 Equity</stp>
        <stp>OPT_STRIKE_PX</stp>
        <stp>[tsla_calls_puts_0.xlsx]Sheet1!R81C15</stp>
        <tr r="O81" s="1"/>
      </tp>
      <tp>
        <v>170</v>
        <stp/>
        <stp>##V3_BDPV12</stp>
        <stp>MSFT US 06/19/20 P170 Equity</stp>
        <stp>OPT_STRIKE_PX</stp>
        <stp>[tsla_calls_puts_0.xlsx]Sheet1!R80C15</stp>
        <tr r="O80" s="1"/>
      </tp>
      <tp>
        <v>115</v>
        <stp/>
        <stp>##V3_BDPV12</stp>
        <stp>MSFT US 06/19/20 P115 Equity</stp>
        <stp>OPT_STRIKE_PX</stp>
        <stp>[tsla_calls_puts_0.xlsx]Sheet1!R69C15</stp>
        <tr r="O69" s="1"/>
      </tp>
      <tp>
        <v>110</v>
        <stp/>
        <stp>##V3_BDPV12</stp>
        <stp>MSFT US 06/19/20 P110 Equity</stp>
        <stp>OPT_STRIKE_PX</stp>
        <stp>[tsla_calls_puts_0.xlsx]Sheet1!R68C15</stp>
        <tr r="O68" s="1"/>
      </tp>
      <tp>
        <v>105</v>
        <stp/>
        <stp>##V3_BDPV12</stp>
        <stp>MSFT US 06/19/20 P105 Equity</stp>
        <stp>OPT_STRIKE_PX</stp>
        <stp>[tsla_calls_puts_0.xlsx]Sheet1!R67C15</stp>
        <tr r="O67" s="1"/>
      </tp>
      <tp>
        <v>125</v>
        <stp/>
        <stp>##V3_BDPV12</stp>
        <stp>MSFT US 06/19/20 P125 Equity</stp>
        <stp>OPT_STRIKE_PX</stp>
        <stp>[tsla_calls_puts_0.xlsx]Sheet1!R71C15</stp>
        <tr r="O71" s="1"/>
      </tp>
      <tp>
        <v>120</v>
        <stp/>
        <stp>##V3_BDPV12</stp>
        <stp>MSFT US 06/19/20 P120 Equity</stp>
        <stp>OPT_STRIKE_PX</stp>
        <stp>[tsla_calls_puts_0.xlsx]Sheet1!R70C15</stp>
        <tr r="O70" s="1"/>
      </tp>
      <tp>
        <v>135</v>
        <stp/>
        <stp>##V3_BDPV12</stp>
        <stp>MSFT US 06/19/20 P135 Equity</stp>
        <stp>OPT_STRIKE_PX</stp>
        <stp>[tsla_calls_puts_0.xlsx]Sheet1!R73C15</stp>
        <tr r="O73" s="1"/>
      </tp>
      <tp>
        <v>130</v>
        <stp/>
        <stp>##V3_BDPV12</stp>
        <stp>MSFT US 06/19/20 P130 Equity</stp>
        <stp>OPT_STRIKE_PX</stp>
        <stp>[tsla_calls_puts_0.xlsx]Sheet1!R72C15</stp>
        <tr r="O72" s="1"/>
      </tp>
      <tp>
        <v>140</v>
        <stp/>
        <stp>##V3_BDPV12</stp>
        <stp>MSFT US 06/19/20 P140 Equity</stp>
        <stp>OPT_STRIKE_PX</stp>
        <stp>[tsla_calls_puts_0.xlsx]Sheet1!R74C15</stp>
        <tr r="O74" s="1"/>
      </tp>
      <tp>
        <v>145</v>
        <stp/>
        <stp>##V3_BDPV12</stp>
        <stp>MSFT US 06/19/20 P145 Equity</stp>
        <stp>OPT_STRIKE_PX</stp>
        <stp>[tsla_calls_puts_0.xlsx]Sheet1!R75C15</stp>
        <tr r="O75" s="1"/>
      </tp>
      <tp>
        <v>150</v>
        <stp/>
        <stp>##V3_BDPV12</stp>
        <stp>MSFT US 06/19/20 P150 Equity</stp>
        <stp>OPT_STRIKE_PX</stp>
        <stp>[tsla_calls_puts_0.xlsx]Sheet1!R76C15</stp>
        <tr r="O76" s="1"/>
      </tp>
      <tp>
        <v>155</v>
        <stp/>
        <stp>##V3_BDPV12</stp>
        <stp>MSFT US 06/19/20 P155 Equity</stp>
        <stp>OPT_STRIKE_PX</stp>
        <stp>[tsla_calls_puts_0.xlsx]Sheet1!R77C15</stp>
        <tr r="O77" s="1"/>
      </tp>
      <tp>
        <v>165</v>
        <stp/>
        <stp>##V3_BDPV12</stp>
        <stp>MSFT US 06/19/20 P165 Equity</stp>
        <stp>OPT_STRIKE_PX</stp>
        <stp>[tsla_calls_puts_0.xlsx]Sheet1!R79C15</stp>
        <tr r="O79" s="1"/>
      </tp>
      <tp>
        <v>160</v>
        <stp/>
        <stp>##V3_BDPV12</stp>
        <stp>MSFT US 06/19/20 P160 Equity</stp>
        <stp>OPT_STRIKE_PX</stp>
        <stp>[tsla_calls_puts_0.xlsx]Sheet1!R78C15</stp>
        <tr r="O78" s="1"/>
      </tp>
      <tp>
        <v>190</v>
        <stp/>
        <stp>##V3_BDPV12</stp>
        <stp>MSFT US 06/19/20 P190 Equity</stp>
        <stp>OPT_STRIKE_PX</stp>
        <stp>[tsla_calls_puts_0.xlsx]Sheet1!R84C15</stp>
        <tr r="O84" s="1"/>
      </tp>
      <tp>
        <v>195</v>
        <stp/>
        <stp>##V3_BDPV12</stp>
        <stp>MSFT US 06/19/20 P195 Equity</stp>
        <stp>OPT_STRIKE_PX</stp>
        <stp>[tsla_calls_puts_0.xlsx]Sheet1!R85C15</stp>
        <tr r="O85" s="1"/>
      </tp>
      <tp>
        <v>185</v>
        <stp/>
        <stp>##V3_BDPV12</stp>
        <stp>MSFT US 06/19/20 P185 Equity</stp>
        <stp>OPT_STRIKE_PX</stp>
        <stp>[tsla_calls_puts_0.xlsx]Sheet1!R83C15</stp>
        <tr r="O83" s="1"/>
      </tp>
      <tp>
        <v>180</v>
        <stp/>
        <stp>##V3_BDPV12</stp>
        <stp>MSFT US 06/19/20 P180 Equity</stp>
        <stp>OPT_STRIKE_PX</stp>
        <stp>[tsla_calls_puts_0.xlsx]Sheet1!R82C15</stp>
        <tr r="O82" s="1"/>
      </tp>
      <tp>
        <v>220</v>
        <stp/>
        <stp>##V3_BDPV12</stp>
        <stp>MSFT US 06/19/20 C220 Equity</stp>
        <stp>OPT_STRIKE_PX</stp>
        <stp>[tsla_calls_puts_0.xlsx]Sheet1!R88C5</stp>
        <tr r="E88" s="1"/>
      </tp>
      <tp>
        <v>160</v>
        <stp/>
        <stp>##V3_BDPV12</stp>
        <stp>MSFT US 06/19/20 C160 Equity</stp>
        <stp>OPT_STRIKE_PX</stp>
        <stp>[tsla_calls_puts_0.xlsx]Sheet1!R78C5</stp>
        <tr r="E78" s="1"/>
      </tp>
      <tp>
        <v>110</v>
        <stp/>
        <stp>##V3_BDPV12</stp>
        <stp>MSFT US 06/19/20 C110 Equity</stp>
        <stp>OPT_STRIKE_PX</stp>
        <stp>[tsla_calls_puts_0.xlsx]Sheet1!R68C5</stp>
        <tr r="E68" s="1"/>
      </tp>
      <tp t="s">
        <v>MSFT US</v>
        <stp/>
        <stp>##V3_BDPV12</stp>
        <stp>MSFT US 05/15/20 C210 Equity</stp>
        <stp>OPT_UNDL_TICKER</stp>
        <stp>[tsla_calls_puts_0.xlsx]Sheet1!R58C2</stp>
        <tr r="B58" s="1"/>
      </tp>
      <tp t="s">
        <v>MSFT US</v>
        <stp/>
        <stp>##V3_BDPV12</stp>
        <stp>MSFT US 06/19/20 C220 Equity</stp>
        <stp>OPT_UNDL_TICKER</stp>
        <stp>[tsla_calls_puts_0.xlsx]Sheet1!R88C2</stp>
        <tr r="B88" s="1"/>
      </tp>
      <tp t="s">
        <v>Call</v>
        <stp/>
        <stp>##V3_BDPV12</stp>
        <stp>MSFT US 05/15/20 C115 Equity</stp>
        <stp>OPT_PUT_CALL</stp>
        <stp>[tsla_calls_puts_0.xlsx]Sheet1!R40C4</stp>
        <tr r="D40" s="1"/>
      </tp>
      <tp t="s">
        <v>Call</v>
        <stp/>
        <stp>##V3_BDPV12</stp>
        <stp>MSFT US 05/15/20 C140 Equity</stp>
        <stp>OPT_PUT_CALL</stp>
        <stp>[tsla_calls_puts_0.xlsx]Sheet1!R45C4</stp>
        <tr r="D45" s="1"/>
      </tp>
      <tp t="s">
        <v>Call</v>
        <stp/>
        <stp>##V3_BDPV12</stp>
        <stp>MSFT US 04/17/20 C200 Equity</stp>
        <stp>OPT_PUT_CALL</stp>
        <stp>[tsla_calls_puts_0.xlsx]Sheet1!R31C4</stp>
        <tr r="D31" s="1"/>
      </tp>
      <tp t="s">
        <v>Call</v>
        <stp/>
        <stp>##V3_BDPV12</stp>
        <stp>MSFT US 04/17/20 C220 Equity</stp>
        <stp>OPT_PUT_CALL</stp>
        <stp>[tsla_calls_puts_0.xlsx]Sheet1!R33C4</stp>
        <tr r="D33" s="1"/>
      </tp>
      <tp t="s">
        <v>Call</v>
        <stp/>
        <stp>##V3_BDPV12</stp>
        <stp>MSFT US 06/19/20 C130 Equity</stp>
        <stp>OPT_PUT_CALL</stp>
        <stp>[tsla_calls_puts_0.xlsx]Sheet1!R72C4</stp>
        <tr r="D72" s="1"/>
      </tp>
      <tp t="s">
        <v>Call</v>
        <stp/>
        <stp>##V3_BDPV12</stp>
        <stp>MSFT US 06/19/20 C145 Equity</stp>
        <stp>OPT_PUT_CALL</stp>
        <stp>[tsla_calls_puts_0.xlsx]Sheet1!R75C4</stp>
        <tr r="D75" s="1"/>
      </tp>
      <tp t="s">
        <v>MSFT US</v>
        <stp/>
        <stp>##V3_BDPV12</stp>
        <stp>MSFT US 04/17/20 C172.5 Equity</stp>
        <stp>OPT_UNDL_TICKER</stp>
        <stp>[tsla_calls_puts_0.xlsx]Sheet1!R24C2</stp>
        <tr r="B24" s="1"/>
      </tp>
      <tp>
        <v>230</v>
        <stp/>
        <stp>##V3_BDPV12</stp>
        <stp>MSFT US 06/19/20 C230 Equity</stp>
        <stp>OPT_STRIKE_PX</stp>
        <stp>[tsla_calls_puts_0.xlsx]Sheet1!R89C5</stp>
        <tr r="E89" s="1"/>
      </tp>
      <tp>
        <v>180</v>
        <stp/>
        <stp>##V3_BDPV12</stp>
        <stp>MSFT US 04/17/20 C180 Equity</stp>
        <stp>OPT_STRIKE_PX</stp>
        <stp>[tsla_calls_puts_0.xlsx]Sheet1!R27C5</stp>
        <tr r="E27" s="1"/>
      </tp>
      <tp>
        <v>146</v>
        <stp/>
        <stp>##V3_BDPV12</stp>
        <stp>MSFT US 04/17/20 C146 Equity</stp>
        <stp>OPT_STRIKE_PX</stp>
        <stp>[tsla_calls_puts_0.xlsx]Sheet1!R11C5</stp>
        <tr r="E11" s="1"/>
      </tp>
      <tp>
        <v>190</v>
        <stp/>
        <stp>##V3_BDPV12</stp>
        <stp>MSFT US 05/15/20 C190 Equity</stp>
        <stp>OPT_STRIKE_PX</stp>
        <stp>[tsla_calls_puts_0.xlsx]Sheet1!R55C5</stp>
        <tr r="E55" s="1"/>
      </tp>
      <tp>
        <v>165</v>
        <stp/>
        <stp>##V3_BDPV12</stp>
        <stp>MSFT US 05/15/20 C165 Equity</stp>
        <stp>OPT_STRIKE_PX</stp>
        <stp>[tsla_calls_puts_0.xlsx]Sheet1!R50C5</stp>
        <tr r="E50" s="1"/>
      </tp>
      <tp>
        <v>140</v>
        <stp/>
        <stp>##V3_BDPV12</stp>
        <stp>MSFT US 05/15/20 C140 Equity</stp>
        <stp>OPT_STRIKE_PX</stp>
        <stp>[tsla_calls_puts_0.xlsx]Sheet1!R45C5</stp>
        <tr r="E45" s="1"/>
      </tp>
      <tp>
        <v>115</v>
        <stp/>
        <stp>##V3_BDPV12</stp>
        <stp>MSFT US 05/15/20 C115 Equity</stp>
        <stp>OPT_STRIKE_PX</stp>
        <stp>[tsla_calls_puts_0.xlsx]Sheet1!R40C5</stp>
        <tr r="E40" s="1"/>
      </tp>
      <tp t="s">
        <v>MSFT US</v>
        <stp/>
        <stp>##V3_BDPV12</stp>
        <stp>MSFT US 05/15/20 C220 Equity</stp>
        <stp>OPT_UNDL_TICKER</stp>
        <stp>[tsla_calls_puts_0.xlsx]Sheet1!R59C2</stp>
        <tr r="B59" s="1"/>
      </tp>
      <tp t="s">
        <v>MSFT US</v>
        <stp/>
        <stp>##V3_BDPV12</stp>
        <stp>MSFT US 06/19/20 C230 Equity</stp>
        <stp>OPT_UNDL_TICKER</stp>
        <stp>[tsla_calls_puts_0.xlsx]Sheet1!R89C2</stp>
        <tr r="B89" s="1"/>
      </tp>
      <tp t="s">
        <v>Call</v>
        <stp/>
        <stp>##V3_BDPV12</stp>
        <stp>MSFT US 05/15/20 C125 Equity</stp>
        <stp>OPT_PUT_CALL</stp>
        <stp>[tsla_calls_puts_0.xlsx]Sheet1!R42C4</stp>
        <tr r="D42" s="1"/>
      </tp>
      <tp t="s">
        <v>Call</v>
        <stp/>
        <stp>##V3_BDPV12</stp>
        <stp>MSFT US 04/17/20 C185 Equity</stp>
        <stp>OPT_PUT_CALL</stp>
        <stp>[tsla_calls_puts_0.xlsx]Sheet1!R28C4</stp>
        <tr r="D28" s="1"/>
      </tp>
      <tp t="s">
        <v>Call</v>
        <stp/>
        <stp>##V3_BDPV12</stp>
        <stp>MSFT US 05/15/20 C130 Equity</stp>
        <stp>OPT_PUT_CALL</stp>
        <stp>[tsla_calls_puts_0.xlsx]Sheet1!R43C4</stp>
        <tr r="D43" s="1"/>
      </tp>
      <tp t="s">
        <v>Call</v>
        <stp/>
        <stp>##V3_BDPV12</stp>
        <stp>MSFT US 04/17/20 C190 Equity</stp>
        <stp>OPT_PUT_CALL</stp>
        <stp>[tsla_calls_puts_0.xlsx]Sheet1!R29C4</stp>
        <tr r="D29" s="1"/>
      </tp>
      <tp t="s">
        <v>Call</v>
        <stp/>
        <stp>##V3_BDPV12</stp>
        <stp>MSFT US 04/17/20 C150 Equity</stp>
        <stp>OPT_PUT_CALL</stp>
        <stp>[tsla_calls_puts_0.xlsx]Sheet1!R15C4</stp>
        <tr r="D15" s="1"/>
      </tp>
      <tp t="s">
        <v>Call</v>
        <stp/>
        <stp>##V3_BDPV12</stp>
        <stp>MSFT US 06/19/20 C140 Equity</stp>
        <stp>OPT_PUT_CALL</stp>
        <stp>[tsla_calls_puts_0.xlsx]Sheet1!R74C4</stp>
        <tr r="D74" s="1"/>
      </tp>
      <tp t="s">
        <v>Call</v>
        <stp/>
        <stp>##V3_BDPV12</stp>
        <stp>MSFT US 06/19/20 C135 Equity</stp>
        <stp>OPT_PUT_CALL</stp>
        <stp>[tsla_calls_puts_0.xlsx]Sheet1!R73C4</stp>
        <tr r="D73" s="1"/>
      </tp>
      <tp t="s">
        <v>Call</v>
        <stp/>
        <stp>##V3_BDPV12</stp>
        <stp>MSFT US 04/17/20 C149 Equity</stp>
        <stp>OPT_PUT_CALL</stp>
        <stp>[tsla_calls_puts_0.xlsx]Sheet1!R14C4</stp>
        <tr r="D14" s="1"/>
      </tp>
      <tp t="s">
        <v>4/17/2020</v>
        <stp/>
        <stp>##V3_BDPV12</stp>
        <stp>MSFT US 04/17/20 C144 Equity</stp>
        <stp>OPT_EXPIRE_DT</stp>
        <stp>[tsla_calls_puts_0.xlsx]Sheet1!R9C6</stp>
        <tr r="F9" s="1"/>
      </tp>
      <tp>
        <v>165</v>
        <stp/>
        <stp>##V3_BDPV12</stp>
        <stp>MSFT US 04/17/20 C165 Equity</stp>
        <stp>OPT_STRIKE_PX</stp>
        <stp>[tsla_calls_puts_0.xlsx]Sheet1!R21C5</stp>
        <tr r="E21" s="1"/>
      </tp>
      <tp t="s">
        <v>MSFT US</v>
        <stp/>
        <stp>##V3_BDPV12</stp>
        <stp>MSFT US 04/17/20 C190 Equity</stp>
        <stp>OPT_UNDL_TICKER</stp>
        <stp>[tsla_calls_puts_0.xlsx]Sheet1!R29C2</stp>
        <tr r="B29" s="1"/>
      </tp>
      <tp t="s">
        <v>MSFT US</v>
        <stp/>
        <stp>##V3_BDPV12</stp>
        <stp>MSFT US 06/19/20 C165 Equity</stp>
        <stp>OPT_UNDL_TICKER</stp>
        <stp>[tsla_calls_puts_0.xlsx]Sheet1!R79C2</stp>
        <tr r="B79" s="1"/>
      </tp>
      <tp t="s">
        <v>MSFT US</v>
        <stp/>
        <stp>##V3_BDPV12</stp>
        <stp>MSFT US 05/15/20 C160 Equity</stp>
        <stp>OPT_UNDL_TICKER</stp>
        <stp>[tsla_calls_puts_0.xlsx]Sheet1!R49C2</stp>
        <tr r="B49" s="1"/>
      </tp>
      <tp t="s">
        <v>MSFT US</v>
        <stp/>
        <stp>##V3_BDPV12</stp>
        <stp>MSFT US 04/17/20 C160 Equity</stp>
        <stp>OPT_UNDL_TICKER</stp>
        <stp>[tsla_calls_puts_0.xlsx]Sheet1!R19C2</stp>
        <tr r="B19" s="1"/>
      </tp>
      <tp t="s">
        <v>MSFT US</v>
        <stp/>
        <stp>##V3_BDPV12</stp>
        <stp>MSFT US 06/19/20 C115 Equity</stp>
        <stp>OPT_UNDL_TICKER</stp>
        <stp>[tsla_calls_puts_0.xlsx]Sheet1!R69C2</stp>
        <tr r="B69" s="1"/>
      </tp>
      <tp t="s">
        <v>MSFT US</v>
        <stp/>
        <stp>##V3_BDPV12</stp>
        <stp>MSFT US 05/15/20 C110 Equity</stp>
        <stp>OPT_UNDL_TICKER</stp>
        <stp>[tsla_calls_puts_0.xlsx]Sheet1!R39C2</stp>
        <tr r="B39" s="1"/>
      </tp>
      <tp t="s">
        <v>Call</v>
        <stp/>
        <stp>##V3_BDPV12</stp>
        <stp>MSFT US 05/15/20 C120 Equity</stp>
        <stp>OPT_PUT_CALL</stp>
        <stp>[tsla_calls_puts_0.xlsx]Sheet1!R41C4</stp>
        <tr r="D41" s="1"/>
      </tp>
      <tp t="s">
        <v>Call</v>
        <stp/>
        <stp>##V3_BDPV12</stp>
        <stp>MSFT US 05/15/20 C230 Equity</stp>
        <stp>OPT_PUT_CALL</stp>
        <stp>[tsla_calls_puts_0.xlsx]Sheet1!R60C4</stp>
        <tr r="D60" s="1"/>
      </tp>
      <tp t="s">
        <v>Call</v>
        <stp/>
        <stp>##V3_BDPV12</stp>
        <stp>MSFT US 04/17/20 C210 Equity</stp>
        <stp>OPT_PUT_CALL</stp>
        <stp>[tsla_calls_puts_0.xlsx]Sheet1!R32C4</stp>
        <tr r="D32" s="1"/>
      </tp>
      <tp t="s">
        <v>Call</v>
        <stp/>
        <stp>##V3_BDPV12</stp>
        <stp>MSFT US 06/19/20 C150 Equity</stp>
        <stp>OPT_PUT_CALL</stp>
        <stp>[tsla_calls_puts_0.xlsx]Sheet1!R76C4</stp>
        <tr r="D76" s="1"/>
      </tp>
      <tp t="s">
        <v>Call</v>
        <stp/>
        <stp>##V3_BDPV12</stp>
        <stp>MSFT US 06/19/20 C125 Equity</stp>
        <stp>OPT_PUT_CALL</stp>
        <stp>[tsla_calls_puts_0.xlsx]Sheet1!R71C4</stp>
        <tr r="D71" s="1"/>
      </tp>
      <tp t="s">
        <v>MSFT US</v>
        <stp/>
        <stp>##V3_BDPV12</stp>
        <stp>MSFT US 04/17/20 C152.5 Equity</stp>
        <stp>OPT_UNDL_TICKER</stp>
        <stp>[tsla_calls_puts_0.xlsx]Sheet1!R16C2</stp>
        <tr r="B16" s="1"/>
      </tp>
      <tp>
        <v>195</v>
        <stp/>
        <stp>##V3_BDPV12</stp>
        <stp>MSFT US 04/17/20 C195 Equity</stp>
        <stp>OPT_STRIKE_PX</stp>
        <stp>[tsla_calls_puts_0.xlsx]Sheet1!R30C5</stp>
        <tr r="E30" s="1"/>
      </tp>
      <tp>
        <v>150</v>
        <stp/>
        <stp>##V3_BDPV12</stp>
        <stp>MSFT US 04/17/20 C150 Equity</stp>
        <stp>OPT_STRIKE_PX</stp>
        <stp>[tsla_calls_puts_0.xlsx]Sheet1!R15C5</stp>
        <tr r="E15" s="1"/>
      </tp>
      <tp>
        <v>145</v>
        <stp/>
        <stp>##V3_BDPV12</stp>
        <stp>MSFT US 04/17/20 C145 Equity</stp>
        <stp>OPT_STRIKE_PX</stp>
        <stp>[tsla_calls_puts_0.xlsx]Sheet1!R10C5</stp>
        <tr r="E10" s="1"/>
      </tp>
      <tp>
        <v>147</v>
        <stp/>
        <stp>##V3_BDPV12</stp>
        <stp>MSFT US 04/17/20 C147 Equity</stp>
        <stp>OPT_STRIKE_PX</stp>
        <stp>[tsla_calls_puts_0.xlsx]Sheet1!R12C5</stp>
        <tr r="E12" s="1"/>
      </tp>
      <tp>
        <v>200</v>
        <stp/>
        <stp>##V3_BDPV12</stp>
        <stp>MSFT US 05/15/20 C200 Equity</stp>
        <stp>OPT_STRIKE_PX</stp>
        <stp>[tsla_calls_puts_0.xlsx]Sheet1!R57C5</stp>
        <tr r="E57" s="1"/>
      </tp>
      <tp>
        <v>175</v>
        <stp/>
        <stp>##V3_BDPV12</stp>
        <stp>MSFT US 05/15/20 C175 Equity</stp>
        <stp>OPT_STRIKE_PX</stp>
        <stp>[tsla_calls_puts_0.xlsx]Sheet1!R52C5</stp>
        <tr r="E52" s="1"/>
      </tp>
      <tp>
        <v>150</v>
        <stp/>
        <stp>##V3_BDPV12</stp>
        <stp>MSFT US 05/15/20 C150 Equity</stp>
        <stp>OPT_STRIKE_PX</stp>
        <stp>[tsla_calls_puts_0.xlsx]Sheet1!R47C5</stp>
        <tr r="E47" s="1"/>
      </tp>
      <tp>
        <v>125</v>
        <stp/>
        <stp>##V3_BDPV12</stp>
        <stp>MSFT US 05/15/20 C125 Equity</stp>
        <stp>OPT_STRIKE_PX</stp>
        <stp>[tsla_calls_puts_0.xlsx]Sheet1!R42C5</stp>
        <tr r="E42" s="1"/>
      </tp>
      <tp t="s">
        <v>MSFT US</v>
        <stp/>
        <stp>##V3_BDPV12</stp>
        <stp>MSFT US 04/17/20 C185 Equity</stp>
        <stp>OPT_UNDL_TICKER</stp>
        <stp>[tsla_calls_puts_0.xlsx]Sheet1!R28C2</stp>
        <tr r="B28" s="1"/>
      </tp>
      <tp t="s">
        <v>MSFT US</v>
        <stp/>
        <stp>##V3_BDPV12</stp>
        <stp>MSFT US 05/15/20 C155 Equity</stp>
        <stp>OPT_UNDL_TICKER</stp>
        <stp>[tsla_calls_puts_0.xlsx]Sheet1!R48C2</stp>
        <tr r="B48" s="1"/>
      </tp>
      <tp t="s">
        <v>MSFT US</v>
        <stp/>
        <stp>##V3_BDPV12</stp>
        <stp>MSFT US 06/19/20 C160 Equity</stp>
        <stp>OPT_UNDL_TICKER</stp>
        <stp>[tsla_calls_puts_0.xlsx]Sheet1!R78C2</stp>
        <tr r="B78" s="1"/>
      </tp>
      <tp t="s">
        <v>MSFT US</v>
        <stp/>
        <stp>##V3_BDPV12</stp>
        <stp>MSFT US 05/15/20 C105 Equity</stp>
        <stp>OPT_UNDL_TICKER</stp>
        <stp>[tsla_calls_puts_0.xlsx]Sheet1!R38C2</stp>
        <tr r="B38" s="1"/>
      </tp>
      <tp t="s">
        <v>MSFT US</v>
        <stp/>
        <stp>##V3_BDPV12</stp>
        <stp>MSFT US 06/19/20 C110 Equity</stp>
        <stp>OPT_UNDL_TICKER</stp>
        <stp>[tsla_calls_puts_0.xlsx]Sheet1!R68C2</stp>
        <tr r="B68" s="1"/>
      </tp>
      <tp>
        <v>27.250879999999999</v>
        <stp/>
        <stp>##V3_BDPV12</stp>
        <stp>MSFT US 04/17/20 P177.5 Equity</stp>
        <stp>OPT_IMPLIED_VOLATILITY_BST</stp>
        <stp>[tsla_calls_puts_0.xlsx]Sheet1!R26C18</stp>
        <tr r="R26" s="1"/>
      </tp>
      <tp>
        <v>40.416919999999998</v>
        <stp/>
        <stp>##V3_BDPV12</stp>
        <stp>MSFT US 04/17/20 P167.5 Equity</stp>
        <stp>OPT_IMPLIED_VOLATILITY_BST</stp>
        <stp>[tsla_calls_puts_0.xlsx]Sheet1!R22C18</stp>
        <tr r="R22" s="1"/>
      </tp>
      <tp>
        <v>48.02214</v>
        <stp/>
        <stp>##V3_BDPV12</stp>
        <stp>MSFT US 04/17/20 P157.5 Equity</stp>
        <stp>OPT_IMPLIED_VOLATILITY_BST</stp>
        <stp>[tsla_calls_puts_0.xlsx]Sheet1!R18C18</stp>
        <tr r="R18" s="1"/>
      </tp>
      <tp>
        <v>21.9</v>
        <stp/>
        <stp>##V3_BDPV12</stp>
        <stp>MSFT US 04/17/20 C144 Equity</stp>
        <stp>OPT_PX</stp>
        <stp>[tsla_calls_puts_0.xlsx]Sheet1!R9C7</stp>
        <tr r="G9" s="1"/>
      </tp>
      <tp t="s">
        <v>Call</v>
        <stp/>
        <stp>##V3_BDPV12</stp>
        <stp>MSFT US 05/15/20 C145 Equity</stp>
        <stp>OPT_PUT_CALL</stp>
        <stp>[tsla_calls_puts_0.xlsx]Sheet1!R46C4</stp>
        <tr r="D46" s="1"/>
      </tp>
      <tp t="s">
        <v>Call</v>
        <stp/>
        <stp>##V3_BDPV12</stp>
        <stp>MSFT US 04/17/20 C175 Equity</stp>
        <stp>OPT_PUT_CALL</stp>
        <stp>[tsla_calls_puts_0.xlsx]Sheet1!R25C4</stp>
        <tr r="D25" s="1"/>
      </tp>
      <tp t="s">
        <v>Call</v>
        <stp/>
        <stp>##V3_BDPV12</stp>
        <stp>MSFT US 04/17/20 C155 Equity</stp>
        <stp>OPT_PUT_CALL</stp>
        <stp>[tsla_calls_puts_0.xlsx]Sheet1!R17C4</stp>
        <tr r="D17" s="1"/>
      </tp>
      <tp t="s">
        <v>Call</v>
        <stp/>
        <stp>##V3_BDPV12</stp>
        <stp>MSFT US 05/15/20 C150 Equity</stp>
        <stp>OPT_PUT_CALL</stp>
        <stp>[tsla_calls_puts_0.xlsx]Sheet1!R47C4</stp>
        <tr r="D47" s="1"/>
      </tp>
      <tp t="s">
        <v>Call</v>
        <stp/>
        <stp>##V3_BDPV12</stp>
        <stp>MSFT US 06/19/20 C120 Equity</stp>
        <stp>OPT_PUT_CALL</stp>
        <stp>[tsla_calls_puts_0.xlsx]Sheet1!R70C4</stp>
        <tr r="D70" s="1"/>
      </tp>
      <tp t="s">
        <v>Call</v>
        <stp/>
        <stp>##V3_BDPV12</stp>
        <stp>MSFT US 06/19/20 C155 Equity</stp>
        <stp>OPT_PUT_CALL</stp>
        <stp>[tsla_calls_puts_0.xlsx]Sheet1!R77C4</stp>
        <tr r="D77" s="1"/>
      </tp>
      <tp>
        <v>144</v>
        <stp/>
        <stp>##V3_BDPV12</stp>
        <stp>MSFT US 04/17/20 C144 Equity</stp>
        <stp>OPT_STRIKE_PX</stp>
        <stp>[tsla_calls_puts_0.xlsx]Sheet1!R9C5</stp>
        <tr r="E9" s="1"/>
      </tp>
      <tp t="s">
        <v>MSFT US</v>
        <stp/>
        <stp>##V3_BDPV12</stp>
        <stp>MSFT US 04/17/20 C167.5 Equity</stp>
        <stp>OPT_UNDL_TICKER</stp>
        <stp>[tsla_calls_puts_0.xlsx]Sheet1!R22C2</stp>
        <tr r="B22" s="1"/>
      </tp>
      <tp>
        <v>175</v>
        <stp/>
        <stp>##V3_BDPV12</stp>
        <stp>MSFT US 06/19/20 C175 Equity</stp>
        <stp>OPT_STRIKE_PX</stp>
        <stp>[tsla_calls_puts_0.xlsx]Sheet1!R81C5</stp>
        <tr r="E81" s="1"/>
      </tp>
      <tp>
        <v>140</v>
        <stp/>
        <stp>##V3_BDPV12</stp>
        <stp>MSFT US 06/19/20 C140 Equity</stp>
        <stp>OPT_STRIKE_PX</stp>
        <stp>[tsla_calls_puts_0.xlsx]Sheet1!R74C5</stp>
        <tr r="E74" s="1"/>
      </tp>
      <tp>
        <v>190</v>
        <stp/>
        <stp>##V3_BDPV12</stp>
        <stp>MSFT US 06/19/20 C190 Equity</stp>
        <stp>OPT_STRIKE_PX</stp>
        <stp>[tsla_calls_puts_0.xlsx]Sheet1!R84C5</stp>
        <tr r="E84" s="1"/>
      </tp>
      <tp>
        <v>125</v>
        <stp/>
        <stp>##V3_BDPV12</stp>
        <stp>MSFT US 06/19/20 C125 Equity</stp>
        <stp>OPT_STRIKE_PX</stp>
        <stp>[tsla_calls_puts_0.xlsx]Sheet1!R71C5</stp>
        <tr r="E71" s="1"/>
      </tp>
      <tp>
        <v>210</v>
        <stp/>
        <stp>##V3_BDPV12</stp>
        <stp>MSFT US 05/15/20 C210 Equity</stp>
        <stp>OPT_STRIKE_PX</stp>
        <stp>[tsla_calls_puts_0.xlsx]Sheet1!R58C5</stp>
        <tr r="E58" s="1"/>
      </tp>
      <tp t="s">
        <v>MSFT US</v>
        <stp/>
        <stp>##V3_BDPV12</stp>
        <stp>MSFT US 04/17/20 C180 Equity</stp>
        <stp>OPT_UNDL_TICKER</stp>
        <stp>[tsla_calls_puts_0.xlsx]Sheet1!R27C2</stp>
        <tr r="B27" s="1"/>
      </tp>
      <tp t="s">
        <v>MSFT US</v>
        <stp/>
        <stp>##V3_BDPV12</stp>
        <stp>MSFT US 06/19/20 C155 Equity</stp>
        <stp>OPT_UNDL_TICKER</stp>
        <stp>[tsla_calls_puts_0.xlsx]Sheet1!R77C2</stp>
        <tr r="B77" s="1"/>
      </tp>
      <tp t="s">
        <v>MSFT US</v>
        <stp/>
        <stp>##V3_BDPV12</stp>
        <stp>MSFT US 05/15/20 C150 Equity</stp>
        <stp>OPT_UNDL_TICKER</stp>
        <stp>[tsla_calls_puts_0.xlsx]Sheet1!R47C2</stp>
        <tr r="B47" s="1"/>
      </tp>
      <tp t="s">
        <v>MSFT US</v>
        <stp/>
        <stp>##V3_BDPV12</stp>
        <stp>MSFT US 04/17/20 C155 Equity</stp>
        <stp>OPT_UNDL_TICKER</stp>
        <stp>[tsla_calls_puts_0.xlsx]Sheet1!R17C2</stp>
        <tr r="B17" s="1"/>
      </tp>
      <tp t="s">
        <v>MSFT US</v>
        <stp/>
        <stp>##V3_BDPV12</stp>
        <stp>MSFT US 06/19/20 C105 Equity</stp>
        <stp>OPT_UNDL_TICKER</stp>
        <stp>[tsla_calls_puts_0.xlsx]Sheet1!R67C2</stp>
        <tr r="B67" s="1"/>
      </tp>
      <tp>
        <v>60.814979999999998</v>
        <stp/>
        <stp>##V3_BDPV12</stp>
        <stp>MSFT US 05/15/20 C115 Equity</stp>
        <stp>OPT_IMPLIED_VOLATILITY_BST</stp>
        <stp>[tsla_calls_puts_0.xlsx]Sheet1!R40C8</stp>
        <tr r="H40" s="1"/>
      </tp>
      <tp>
        <v>49.426569999999998</v>
        <stp/>
        <stp>##V3_BDPV12</stp>
        <stp>MSFT US 06/19/20 C135 Equity</stp>
        <stp>OPT_IMPLIED_VOLATILITY_BST</stp>
        <stp>[tsla_calls_puts_0.xlsx]Sheet1!R73C8</stp>
        <tr r="H73" s="1"/>
      </tp>
      <tp>
        <v>69.774370000000005</v>
        <stp/>
        <stp>##V3_BDPV12</stp>
        <stp>MSFT US 04/17/20 C146 Equity</stp>
        <stp>OPT_IMPLIED_VOLATILITY_BST</stp>
        <stp>[tsla_calls_puts_0.xlsx]Sheet1!R11C8</stp>
        <tr r="H11" s="1"/>
      </tp>
      <tp>
        <v>41.348399999999998</v>
        <stp/>
        <stp>##V3_BDPV12</stp>
        <stp>MSFT US 04/17/20 C165 Equity</stp>
        <stp>OPT_IMPLIED_VOLATILITY_BST</stp>
        <stp>[tsla_calls_puts_0.xlsx]Sheet1!R21C8</stp>
        <tr r="H21" s="1"/>
      </tp>
      <tp>
        <v>41.56176</v>
        <stp/>
        <stp>##V3_BDPV12</stp>
        <stp>MSFT US 05/15/20 C165 Equity</stp>
        <stp>OPT_IMPLIED_VOLATILITY_BST</stp>
        <stp>[tsla_calls_puts_0.xlsx]Sheet1!R50C8</stp>
        <tr r="H50" s="1"/>
      </tp>
      <tp>
        <v>32.223939999999999</v>
        <stp/>
        <stp>##V3_BDPV12</stp>
        <stp>MSFT US 06/19/20 C185 Equity</stp>
        <stp>OPT_IMPLIED_VOLATILITY_BST</stp>
        <stp>[tsla_calls_puts_0.xlsx]Sheet1!R83C8</stp>
        <tr r="H83" s="1"/>
      </tp>
      <tp>
        <v>51.570770000000003</v>
        <stp/>
        <stp>##V3_BDPV12</stp>
        <stp>MSFT US 04/17/20 C200 Equity</stp>
        <stp>OPT_IMPLIED_VOLATILITY_BST</stp>
        <stp>[tsla_calls_puts_0.xlsx]Sheet1!R31C8</stp>
        <tr r="H31" s="1"/>
      </tp>
      <tp>
        <v>42.990580000000001</v>
        <stp/>
        <stp>##V3_BDPV12</stp>
        <stp>MSFT US 05/15/20 C230 Equity</stp>
        <stp>OPT_IMPLIED_VOLATILITY_BST</stp>
        <stp>[tsla_calls_puts_0.xlsx]Sheet1!R60C8</stp>
        <tr r="H60" s="1"/>
      </tp>
      <tp t="s">
        <v>Call</v>
        <stp/>
        <stp>##V3_BDPV12</stp>
        <stp>MSFT US 05/15/20 C155 Equity</stp>
        <stp>OPT_PUT_CALL</stp>
        <stp>[tsla_calls_puts_0.xlsx]Sheet1!R48C4</stp>
        <tr r="D48" s="1"/>
      </tp>
      <tp t="s">
        <v>Call</v>
        <stp/>
        <stp>##V3_BDPV12</stp>
        <stp>MSFT US 06/19/20 C190 Equity</stp>
        <stp>OPT_PUT_CALL</stp>
        <stp>[tsla_calls_puts_0.xlsx]Sheet1!R84C4</stp>
        <tr r="D84" s="1"/>
      </tp>
      <tp>
        <v>148</v>
        <stp/>
        <stp>##V3_BDPV12</stp>
        <stp>MSFT US 04/17/20 C148 Equity</stp>
        <stp>OPT_STRIKE_PX</stp>
        <stp>[tsla_calls_puts_0.xlsx]Sheet1!R13C5</stp>
        <tr r="E13" s="1"/>
      </tp>
      <tp>
        <v>220</v>
        <stp/>
        <stp>##V3_BDPV12</stp>
        <stp>MSFT US 05/15/20 C220 Equity</stp>
        <stp>OPT_STRIKE_PX</stp>
        <stp>[tsla_calls_puts_0.xlsx]Sheet1!R59C5</stp>
        <tr r="E59" s="1"/>
      </tp>
      <tp>
        <v>110</v>
        <stp/>
        <stp>##V3_BDPV12</stp>
        <stp>MSFT US 05/15/20 C110 Equity</stp>
        <stp>OPT_STRIKE_PX</stp>
        <stp>[tsla_calls_puts_0.xlsx]Sheet1!R39C5</stp>
        <tr r="E39" s="1"/>
      </tp>
      <tp>
        <v>160</v>
        <stp/>
        <stp>##V3_BDPV12</stp>
        <stp>MSFT US 05/15/20 C160 Equity</stp>
        <stp>OPT_STRIKE_PX</stp>
        <stp>[tsla_calls_puts_0.xlsx]Sheet1!R49C5</stp>
        <tr r="E49" s="1"/>
      </tp>
      <tp t="s">
        <v>MSFT US</v>
        <stp/>
        <stp>##V3_BDPV12</stp>
        <stp>MSFT US 05/15/20 C195 Equity</stp>
        <stp>OPT_UNDL_TICKER</stp>
        <stp>[tsla_calls_puts_0.xlsx]Sheet1!R56C2</stp>
        <tr r="B56" s="1"/>
      </tp>
      <tp t="s">
        <v>MSFT US</v>
        <stp/>
        <stp>##V3_BDPV12</stp>
        <stp>MSFT US 05/15/20 C145 Equity</stp>
        <stp>OPT_UNDL_TICKER</stp>
        <stp>[tsla_calls_puts_0.xlsx]Sheet1!R46C2</stp>
        <tr r="B46" s="1"/>
      </tp>
      <tp t="s">
        <v>MSFT US</v>
        <stp/>
        <stp>##V3_BDPV12</stp>
        <stp>MSFT US 06/19/20 C150 Equity</stp>
        <stp>OPT_UNDL_TICKER</stp>
        <stp>[tsla_calls_puts_0.xlsx]Sheet1!R76C2</stp>
        <tr r="B76" s="1"/>
      </tp>
      <tp>
        <v>48.860120000000002</v>
        <stp/>
        <stp>##V3_BDPV12</stp>
        <stp>MSFT US 06/19/20 C130 Equity</stp>
        <stp>OPT_IMPLIED_VOLATILITY_BST</stp>
        <stp>[tsla_calls_puts_0.xlsx]Sheet1!R72C8</stp>
        <tr r="H72" s="1"/>
      </tp>
      <tp>
        <v>60.563020000000002</v>
        <stp/>
        <stp>##V3_BDPV12</stp>
        <stp>MSFT US 05/15/20 C120 Equity</stp>
        <stp>OPT_IMPLIED_VOLATILITY_BST</stp>
        <stp>[tsla_calls_puts_0.xlsx]Sheet1!R41C8</stp>
        <tr r="H41" s="1"/>
      </tp>
      <tp>
        <v>56.744459999999997</v>
        <stp/>
        <stp>##V3_BDPV12</stp>
        <stp>MSFT US 04/17/20 C145 Equity</stp>
        <stp>OPT_IMPLIED_VOLATILITY_BST</stp>
        <stp>[tsla_calls_puts_0.xlsx]Sheet1!R10C8</stp>
        <tr r="H10" s="1"/>
      </tp>
      <tp>
        <v>39.193390000000001</v>
        <stp/>
        <stp>##V3_BDPV12</stp>
        <stp>MSFT US 05/15/20 C170 Equity</stp>
        <stp>OPT_IMPLIED_VOLATILITY_BST</stp>
        <stp>[tsla_calls_puts_0.xlsx]Sheet1!R51C8</stp>
        <tr r="H51" s="1"/>
      </tp>
      <tp>
        <v>46.030859999999997</v>
        <stp/>
        <stp>##V3_BDPV12</stp>
        <stp>MSFT US 04/17/20 C195 Equity</stp>
        <stp>OPT_IMPLIED_VOLATILITY_BST</stp>
        <stp>[tsla_calls_puts_0.xlsx]Sheet1!R30C8</stp>
        <tr r="H30" s="1"/>
      </tp>
      <tp>
        <v>33.369790000000002</v>
        <stp/>
        <stp>##V3_BDPV12</stp>
        <stp>MSFT US 06/19/20 C180 Equity</stp>
        <stp>OPT_IMPLIED_VOLATILITY_BST</stp>
        <stp>[tsla_calls_puts_0.xlsx]Sheet1!R82C8</stp>
        <tr r="H82" s="1"/>
      </tp>
      <tp>
        <v>45.247169999999997</v>
        <stp/>
        <stp>##V3_BDPV12</stp>
        <stp>MSFT US 05/15/20 C240 Equity</stp>
        <stp>OPT_IMPLIED_VOLATILITY_BST</stp>
        <stp>[tsla_calls_puts_0.xlsx]Sheet1!R61C8</stp>
        <tr r="H61" s="1"/>
      </tp>
      <tp t="s">
        <v>Call</v>
        <stp/>
        <stp>##V3_BDPV12</stp>
        <stp>MSFT US 05/15/20 C185 Equity</stp>
        <stp>OPT_PUT_CALL</stp>
        <stp>[tsla_calls_puts_0.xlsx]Sheet1!R54C4</stp>
        <tr r="D54" s="1"/>
      </tp>
      <tp t="s">
        <v>Call</v>
        <stp/>
        <stp>##V3_BDPV12</stp>
        <stp>MSFT US 05/15/20 C190 Equity</stp>
        <stp>OPT_PUT_CALL</stp>
        <stp>[tsla_calls_puts_0.xlsx]Sheet1!R55C4</stp>
        <tr r="D55" s="1"/>
      </tp>
      <tp t="s">
        <v>Call</v>
        <stp/>
        <stp>##V3_BDPV12</stp>
        <stp>MSFT US 06/19/20 C195 Equity</stp>
        <stp>OPT_PUT_CALL</stp>
        <stp>[tsla_calls_puts_0.xlsx]Sheet1!R85C4</stp>
        <tr r="D85" s="1"/>
      </tp>
      <tp>
        <v>200</v>
        <stp/>
        <stp>##V3_BDPV12</stp>
        <stp>MSFT US 06/19/20 C200 Equity</stp>
        <stp>OPT_STRIKE_PX</stp>
        <stp>[tsla_calls_puts_0.xlsx]Sheet1!R86C5</stp>
        <tr r="E86" s="1"/>
      </tp>
      <tp>
        <v>150</v>
        <stp/>
        <stp>##V3_BDPV12</stp>
        <stp>MSFT US 06/19/20 C150 Equity</stp>
        <stp>OPT_STRIKE_PX</stp>
        <stp>[tsla_calls_puts_0.xlsx]Sheet1!R76C5</stp>
        <tr r="E76" s="1"/>
      </tp>
      <tp>
        <v>185</v>
        <stp/>
        <stp>##V3_BDPV12</stp>
        <stp>MSFT US 06/19/20 C185 Equity</stp>
        <stp>OPT_STRIKE_PX</stp>
        <stp>[tsla_calls_puts_0.xlsx]Sheet1!R83C5</stp>
        <tr r="E83" s="1"/>
      </tp>
      <tp>
        <v>135</v>
        <stp/>
        <stp>##V3_BDPV12</stp>
        <stp>MSFT US 06/19/20 C135 Equity</stp>
        <stp>OPT_STRIKE_PX</stp>
        <stp>[tsla_calls_puts_0.xlsx]Sheet1!R73C5</stp>
        <tr r="E73" s="1"/>
      </tp>
      <tp t="s">
        <v>MSFT US</v>
        <stp/>
        <stp>##V3_BDPV12</stp>
        <stp>MSFT US 06/19/20 C195 Equity</stp>
        <stp>OPT_UNDL_TICKER</stp>
        <stp>[tsla_calls_puts_0.xlsx]Sheet1!R85C2</stp>
        <tr r="B85" s="1"/>
      </tp>
      <tp t="s">
        <v>MSFT US</v>
        <stp/>
        <stp>##V3_BDPV12</stp>
        <stp>MSFT US 05/15/20 C190 Equity</stp>
        <stp>OPT_UNDL_TICKER</stp>
        <stp>[tsla_calls_puts_0.xlsx]Sheet1!R55C2</stp>
        <tr r="B55" s="1"/>
      </tp>
      <tp t="s">
        <v>MSFT US</v>
        <stp/>
        <stp>##V3_BDPV12</stp>
        <stp>MSFT US 06/19/20 C145 Equity</stp>
        <stp>OPT_UNDL_TICKER</stp>
        <stp>[tsla_calls_puts_0.xlsx]Sheet1!R75C2</stp>
        <tr r="B75" s="1"/>
      </tp>
      <tp t="s">
        <v>MSFT US</v>
        <stp/>
        <stp>##V3_BDPV12</stp>
        <stp>MSFT US 05/15/20 C140 Equity</stp>
        <stp>OPT_UNDL_TICKER</stp>
        <stp>[tsla_calls_puts_0.xlsx]Sheet1!R45C2</stp>
        <tr r="B45" s="1"/>
      </tp>
      <tp t="s">
        <v>MSFT US</v>
        <stp/>
        <stp>##V3_BDPV12</stp>
        <stp>MSFT US 04/17/20 C150 Equity</stp>
        <stp>OPT_UNDL_TICKER</stp>
        <stp>[tsla_calls_puts_0.xlsx]Sheet1!R15C2</stp>
        <tr r="B15" s="1"/>
      </tp>
      <tp t="s">
        <v>MSFT US</v>
        <stp/>
        <stp>##V3_BDPV12</stp>
        <stp>MSFT US 04/17/20 C175 Equity</stp>
        <stp>OPT_UNDL_TICKER</stp>
        <stp>[tsla_calls_puts_0.xlsx]Sheet1!R25C2</stp>
        <tr r="B25" s="1"/>
      </tp>
      <tp t="s">
        <v>MSFT US</v>
        <stp/>
        <stp>##V3_BDPV12</stp>
        <stp>MSFT US 06/19/20 C200 Equity</stp>
        <stp>OPT_UNDL_TICKER</stp>
        <stp>[tsla_calls_puts_0.xlsx]Sheet1!R86C2</stp>
        <tr r="B86" s="1"/>
      </tp>
      <tp>
        <v>53.058199999999999</v>
        <stp/>
        <stp>##V3_BDPV12</stp>
        <stp>MSFT US 06/19/20 C125 Equity</stp>
        <stp>OPT_IMPLIED_VOLATILITY_BST</stp>
        <stp>[tsla_calls_puts_0.xlsx]Sheet1!R71C8</stp>
        <tr r="H71" s="1"/>
      </tp>
      <tp>
        <v>61.611089999999997</v>
        <stp/>
        <stp>##V3_BDPV12</stp>
        <stp>MSFT US 05/15/20 C125 Equity</stp>
        <stp>OPT_IMPLIED_VOLATILITY_BST</stp>
        <stp>[tsla_calls_puts_0.xlsx]Sheet1!R42C8</stp>
        <tr r="H42" s="1"/>
      </tp>
      <tp>
        <v>52.666110000000003</v>
        <stp/>
        <stp>##V3_BDPV12</stp>
        <stp>MSFT US 04/17/20 C148 Equity</stp>
        <stp>OPT_IMPLIED_VOLATILITY_BST</stp>
        <stp>[tsla_calls_puts_0.xlsx]Sheet1!R13C8</stp>
        <tr r="H13" s="1"/>
      </tp>
      <tp>
        <v>34.665109999999999</v>
        <stp/>
        <stp>##V3_BDPV12</stp>
        <stp>MSFT US 06/19/20 C175 Equity</stp>
        <stp>OPT_IMPLIED_VOLATILITY_BST</stp>
        <stp>[tsla_calls_puts_0.xlsx]Sheet1!R81C8</stp>
        <tr r="H81" s="1"/>
      </tp>
      <tp>
        <v>37.501869999999997</v>
        <stp/>
        <stp>##V3_BDPV12</stp>
        <stp>MSFT US 04/17/20 C170 Equity</stp>
        <stp>OPT_IMPLIED_VOLATILITY_BST</stp>
        <stp>[tsla_calls_puts_0.xlsx]Sheet1!R23C8</stp>
        <tr r="H23" s="1"/>
      </tp>
      <tp>
        <v>37.156469999999999</v>
        <stp/>
        <stp>##V3_BDPV12</stp>
        <stp>MSFT US 05/15/20 C175 Equity</stp>
        <stp>OPT_IMPLIED_VOLATILITY_BST</stp>
        <stp>[tsla_calls_puts_0.xlsx]Sheet1!R52C8</stp>
        <tr r="H52" s="1"/>
      </tp>
      <tp>
        <v>63.084420000000001</v>
        <stp/>
        <stp>##V3_BDPV12</stp>
        <stp>MSFT US 04/17/20 C220 Equity</stp>
        <stp>OPT_IMPLIED_VOLATILITY_BST</stp>
        <stp>[tsla_calls_puts_0.xlsx]Sheet1!R33C8</stp>
        <tr r="H33" s="1"/>
      </tp>
      <tp>
        <v>37.106929999999998</v>
        <stp/>
        <stp>##V3_BDPV12</stp>
        <stp>MSFT US 06/19/20 C250 Equity</stp>
        <stp>OPT_IMPLIED_VOLATILITY_BST</stp>
        <stp>[tsla_calls_puts_0.xlsx]Sheet1!R91C8</stp>
        <tr r="H91" s="1"/>
      </tp>
      <tp>
        <v>49.500039999999998</v>
        <stp/>
        <stp>##V3_BDPV12</stp>
        <stp>MSFT US 05/15/20 C250 Equity</stp>
        <stp>OPT_IMPLIED_VOLATILITY_BST</stp>
        <stp>[tsla_calls_puts_0.xlsx]Sheet1!R62C8</stp>
        <tr r="H62" s="1"/>
      </tp>
      <tp t="s">
        <v>Call</v>
        <stp/>
        <stp>##V3_BDPV12</stp>
        <stp>MSFT US 05/15/20 C195 Equity</stp>
        <stp>OPT_PUT_CALL</stp>
        <stp>[tsla_calls_puts_0.xlsx]Sheet1!R56C4</stp>
        <tr r="D56" s="1"/>
      </tp>
      <tp t="s">
        <v>Call</v>
        <stp/>
        <stp>##V3_BDPV12</stp>
        <stp>MSFT US 05/15/20 C160 Equity</stp>
        <stp>OPT_PUT_CALL</stp>
        <stp>[tsla_calls_puts_0.xlsx]Sheet1!R49C4</stp>
        <tr r="D49" s="1"/>
      </tp>
      <tp t="s">
        <v>Call</v>
        <stp/>
        <stp>##V3_BDPV12</stp>
        <stp>MSFT US 04/17/20 C180 Equity</stp>
        <stp>OPT_PUT_CALL</stp>
        <stp>[tsla_calls_puts_0.xlsx]Sheet1!R27C4</stp>
        <tr r="D27" s="1"/>
      </tp>
      <tp t="s">
        <v>Call</v>
        <stp/>
        <stp>##V3_BDPV12</stp>
        <stp>MSFT US 04/17/20 C160 Equity</stp>
        <stp>OPT_PUT_CALL</stp>
        <stp>[tsla_calls_puts_0.xlsx]Sheet1!R19C4</stp>
        <tr r="D19" s="1"/>
      </tp>
      <tp t="s">
        <v>Call</v>
        <stp/>
        <stp>##V3_BDPV12</stp>
        <stp>MSFT US 06/19/20 C165 Equity</stp>
        <stp>OPT_PUT_CALL</stp>
        <stp>[tsla_calls_puts_0.xlsx]Sheet1!R79C4</stp>
        <tr r="D79" s="1"/>
      </tp>
      <tp>
        <v>210</v>
        <stp/>
        <stp>##V3_BDPV12</stp>
        <stp>MSFT US 06/19/20 C210 Equity</stp>
        <stp>OPT_STRIKE_PX</stp>
        <stp>[tsla_calls_puts_0.xlsx]Sheet1!R87C5</stp>
        <tr r="E87" s="1"/>
      </tp>
      <tp>
        <v>190</v>
        <stp/>
        <stp>##V3_BDPV12</stp>
        <stp>MSFT US 04/17/20 C190 Equity</stp>
        <stp>OPT_STRIKE_PX</stp>
        <stp>[tsla_calls_puts_0.xlsx]Sheet1!R29C5</stp>
        <tr r="E29" s="1"/>
      </tp>
      <tp>
        <v>160</v>
        <stp/>
        <stp>##V3_BDPV12</stp>
        <stp>MSFT US 04/17/20 C160 Equity</stp>
        <stp>OPT_STRIKE_PX</stp>
        <stp>[tsla_calls_puts_0.xlsx]Sheet1!R19C5</stp>
        <tr r="E19" s="1"/>
      </tp>
      <tp t="s">
        <v>MSFT US</v>
        <stp/>
        <stp>##V3_BDPV12</stp>
        <stp>MSFT US 05/15/20 C185 Equity</stp>
        <stp>OPT_UNDL_TICKER</stp>
        <stp>[tsla_calls_puts_0.xlsx]Sheet1!R54C2</stp>
        <tr r="B54" s="1"/>
      </tp>
      <tp t="s">
        <v>MSFT US</v>
        <stp/>
        <stp>##V3_BDPV12</stp>
        <stp>MSFT US 06/19/20 C190 Equity</stp>
        <stp>OPT_UNDL_TICKER</stp>
        <stp>[tsla_calls_puts_0.xlsx]Sheet1!R84C2</stp>
        <tr r="B84" s="1"/>
      </tp>
      <tp t="s">
        <v>MSFT US</v>
        <stp/>
        <stp>##V3_BDPV12</stp>
        <stp>MSFT US 04/17/20 C149 Equity</stp>
        <stp>OPT_UNDL_TICKER</stp>
        <stp>[tsla_calls_puts_0.xlsx]Sheet1!R14C2</stp>
        <tr r="B14" s="1"/>
      </tp>
      <tp t="s">
        <v>MSFT US</v>
        <stp/>
        <stp>##V3_BDPV12</stp>
        <stp>MSFT US 06/19/20 C140 Equity</stp>
        <stp>OPT_UNDL_TICKER</stp>
        <stp>[tsla_calls_puts_0.xlsx]Sheet1!R74C2</stp>
        <tr r="B74" s="1"/>
      </tp>
      <tp t="s">
        <v>MSFT US</v>
        <stp/>
        <stp>##V3_BDPV12</stp>
        <stp>MSFT US 05/15/20 C200 Equity</stp>
        <stp>OPT_UNDL_TICKER</stp>
        <stp>[tsla_calls_puts_0.xlsx]Sheet1!R57C2</stp>
        <tr r="B57" s="1"/>
      </tp>
      <tp t="s">
        <v>MSFT US</v>
        <stp/>
        <stp>##V3_BDPV12</stp>
        <stp>MSFT US 06/19/20 C210 Equity</stp>
        <stp>OPT_UNDL_TICKER</stp>
        <stp>[tsla_calls_puts_0.xlsx]Sheet1!R87C2</stp>
        <tr r="B87" s="1"/>
      </tp>
      <tp t="s">
        <v>MSFT US</v>
        <stp/>
        <stp>##V3_BDPV12</stp>
        <stp>MSFT US 05/15/20 C135 Equity</stp>
        <stp>OPT_UNDL_TICKER</stp>
        <stp>[tsla_calls_puts_0.xlsx]Sheet1!R44C2</stp>
        <tr r="B44" s="1"/>
      </tp>
      <tp>
        <v>56.335720000000002</v>
        <stp/>
        <stp>##V3_BDPV12</stp>
        <stp>MSFT US 05/15/20 C130 Equity</stp>
        <stp>OPT_IMPLIED_VOLATILITY_BST</stp>
        <stp>[tsla_calls_puts_0.xlsx]Sheet1!R43C8</stp>
        <tr r="H43" s="1"/>
      </tp>
      <tp>
        <v>54.841320000000003</v>
        <stp/>
        <stp>##V3_BDPV12</stp>
        <stp>MSFT US 06/19/20 C120 Equity</stp>
        <stp>OPT_IMPLIED_VOLATILITY_BST</stp>
        <stp>[tsla_calls_puts_0.xlsx]Sheet1!R70C8</stp>
        <tr r="H70" s="1"/>
      </tp>
      <tp>
        <v>66.411500000000004</v>
        <stp/>
        <stp>##V3_BDPV12</stp>
        <stp>MSFT US 04/17/20 C147 Equity</stp>
        <stp>OPT_IMPLIED_VOLATILITY_BST</stp>
        <stp>[tsla_calls_puts_0.xlsx]Sheet1!R12C8</stp>
        <tr r="H12" s="1"/>
      </tp>
      <tp>
        <v>36.302109999999999</v>
        <stp/>
        <stp>##V3_BDPV12</stp>
        <stp>MSFT US 06/19/20 C170 Equity</stp>
        <stp>OPT_IMPLIED_VOLATILITY_BST</stp>
        <stp>[tsla_calls_puts_0.xlsx]Sheet1!R80C8</stp>
        <tr r="H80" s="1"/>
      </tp>
      <tp>
        <v>35.407490000000003</v>
        <stp/>
        <stp>##V3_BDPV12</stp>
        <stp>MSFT US 05/15/20 C180 Equity</stp>
        <stp>OPT_IMPLIED_VOLATILITY_BST</stp>
        <stp>[tsla_calls_puts_0.xlsx]Sheet1!R53C8</stp>
        <tr r="H53" s="1"/>
      </tp>
      <tp>
        <v>58.670949999999998</v>
        <stp/>
        <stp>##V3_BDPV12</stp>
        <stp>MSFT US 04/17/20 C210 Equity</stp>
        <stp>OPT_IMPLIED_VOLATILITY_BST</stp>
        <stp>[tsla_calls_puts_0.xlsx]Sheet1!R32C8</stp>
        <tr r="H32" s="1"/>
      </tp>
      <tp>
        <v>35.553669999999997</v>
        <stp/>
        <stp>##V3_BDPV12</stp>
        <stp>MSFT US 06/19/20 C240 Equity</stp>
        <stp>OPT_IMPLIED_VOLATILITY_BST</stp>
        <stp>[tsla_calls_puts_0.xlsx]Sheet1!R90C8</stp>
        <tr r="H90" s="1"/>
      </tp>
      <tp t="s">
        <v>Call</v>
        <stp/>
        <stp>##V3_BDPV12</stp>
        <stp>MSFT US 06/19/20 C160 Equity</stp>
        <stp>OPT_PUT_CALL</stp>
        <stp>[tsla_calls_puts_0.xlsx]Sheet1!R78C4</stp>
        <tr r="D78" s="1"/>
      </tp>
      <tp>
        <v>240</v>
        <stp/>
        <stp>##V3_BDPV12</stp>
        <stp>MSFT US 06/19/20 C240 Equity</stp>
        <stp>OPT_STRIKE_PX</stp>
        <stp>[tsla_calls_puts_0.xlsx]Sheet1!R90C5</stp>
        <tr r="E90" s="1"/>
      </tp>
      <tp>
        <v>170</v>
        <stp/>
        <stp>##V3_BDPV12</stp>
        <stp>MSFT US 06/19/20 C170 Equity</stp>
        <stp>OPT_STRIKE_PX</stp>
        <stp>[tsla_calls_puts_0.xlsx]Sheet1!R80C5</stp>
        <tr r="E80" s="1"/>
      </tp>
      <tp>
        <v>145</v>
        <stp/>
        <stp>##V3_BDPV12</stp>
        <stp>MSFT US 06/19/20 C145 Equity</stp>
        <stp>OPT_STRIKE_PX</stp>
        <stp>[tsla_calls_puts_0.xlsx]Sheet1!R75C5</stp>
        <tr r="E75" s="1"/>
      </tp>
      <tp>
        <v>195</v>
        <stp/>
        <stp>##V3_BDPV12</stp>
        <stp>MSFT US 06/19/20 C195 Equity</stp>
        <stp>OPT_STRIKE_PX</stp>
        <stp>[tsla_calls_puts_0.xlsx]Sheet1!R85C5</stp>
        <tr r="E85" s="1"/>
      </tp>
      <tp>
        <v>120</v>
        <stp/>
        <stp>##V3_BDPV12</stp>
        <stp>MSFT US 06/19/20 C120 Equity</stp>
        <stp>OPT_STRIKE_PX</stp>
        <stp>[tsla_calls_puts_0.xlsx]Sheet1!R70C5</stp>
        <tr r="E70" s="1"/>
      </tp>
      <tp t="s">
        <v>MSFT US</v>
        <stp/>
        <stp>##V3_BDPV12</stp>
        <stp>MSFT US 06/19/20 C185 Equity</stp>
        <stp>OPT_UNDL_TICKER</stp>
        <stp>[tsla_calls_puts_0.xlsx]Sheet1!R83C2</stp>
        <tr r="B83" s="1"/>
      </tp>
      <tp t="s">
        <v>MSFT US</v>
        <stp/>
        <stp>##V3_BDPV12</stp>
        <stp>MSFT US 05/15/20 C180 Equity</stp>
        <stp>OPT_UNDL_TICKER</stp>
        <stp>[tsla_calls_puts_0.xlsx]Sheet1!R53C2</stp>
        <tr r="B53" s="1"/>
      </tp>
      <tp t="s">
        <v>MSFT US</v>
        <stp/>
        <stp>##V3_BDPV12</stp>
        <stp>MSFT US 04/17/20 C148 Equity</stp>
        <stp>OPT_UNDL_TICKER</stp>
        <stp>[tsla_calls_puts_0.xlsx]Sheet1!R13C2</stp>
        <tr r="B13" s="1"/>
      </tp>
      <tp t="s">
        <v>MSFT US</v>
        <stp/>
        <stp>##V3_BDPV12</stp>
        <stp>MSFT US 06/19/20 C240 Equity</stp>
        <stp>OPT_UNDL_TICKER</stp>
        <stp>[tsla_calls_puts_0.xlsx]Sheet1!R90C2</stp>
        <tr r="B90" s="1"/>
      </tp>
      <tp t="s">
        <v>MSFT US</v>
        <stp/>
        <stp>##V3_BDPV12</stp>
        <stp>MSFT US 04/17/20 C170 Equity</stp>
        <stp>OPT_UNDL_TICKER</stp>
        <stp>[tsla_calls_puts_0.xlsx]Sheet1!R23C2</stp>
        <tr r="B23" s="1"/>
      </tp>
      <tp t="s">
        <v>MSFT US</v>
        <stp/>
        <stp>##V3_BDPV12</stp>
        <stp>MSFT US 06/19/20 C135 Equity</stp>
        <stp>OPT_UNDL_TICKER</stp>
        <stp>[tsla_calls_puts_0.xlsx]Sheet1!R73C2</stp>
        <tr r="B73" s="1"/>
      </tp>
      <tp t="s">
        <v>MSFT US</v>
        <stp/>
        <stp>##V3_BDPV12</stp>
        <stp>MSFT US 05/15/20 C230 Equity</stp>
        <stp>OPT_UNDL_TICKER</stp>
        <stp>[tsla_calls_puts_0.xlsx]Sheet1!R60C2</stp>
        <tr r="B60" s="1"/>
      </tp>
      <tp t="s">
        <v>MSFT US</v>
        <stp/>
        <stp>##V3_BDPV12</stp>
        <stp>MSFT US 05/15/20 C130 Equity</stp>
        <stp>OPT_UNDL_TICKER</stp>
        <stp>[tsla_calls_puts_0.xlsx]Sheet1!R43C2</stp>
        <tr r="B43" s="1"/>
      </tp>
      <tp>
        <v>59.112690000000001</v>
        <stp/>
        <stp>##V3_BDPV12</stp>
        <stp>MSFT US 06/19/20 C105 Equity</stp>
        <stp>OPT_IMPLIED_VOLATILITY_BST</stp>
        <stp>[tsla_calls_puts_0.xlsx]Sheet1!R67C8</stp>
        <tr r="H67" s="1"/>
      </tp>
      <tp>
        <v>58.057429999999997</v>
        <stp/>
        <stp>##V3_BDPV12</stp>
        <stp>MSFT US 05/15/20 C135 Equity</stp>
        <stp>OPT_IMPLIED_VOLATILITY_BST</stp>
        <stp>[tsla_calls_puts_0.xlsx]Sheet1!R44C8</stp>
        <tr r="H44" s="1"/>
      </tp>
      <tp>
        <v>40.503030000000003</v>
        <stp/>
        <stp>##V3_BDPV12</stp>
        <stp>MSFT US 06/19/20 C155 Equity</stp>
        <stp>OPT_IMPLIED_VOLATILITY_BST</stp>
        <stp>[tsla_calls_puts_0.xlsx]Sheet1!R77C8</stp>
        <tr r="H77" s="1"/>
      </tp>
      <tp>
        <v>56.595770000000002</v>
        <stp/>
        <stp>##V3_BDPV12</stp>
        <stp>MSFT US 04/17/20 C150 Equity</stp>
        <stp>OPT_IMPLIED_VOLATILITY_BST</stp>
        <stp>[tsla_calls_puts_0.xlsx]Sheet1!R15C8</stp>
        <tr r="H15" s="1"/>
      </tp>
      <tp>
        <v>36.212899999999998</v>
        <stp/>
        <stp>##V3_BDPV12</stp>
        <stp>MSFT US 04/17/20 C175 Equity</stp>
        <stp>OPT_IMPLIED_VOLATILITY_BST</stp>
        <stp>[tsla_calls_puts_0.xlsx]Sheet1!R25C8</stp>
        <tr r="H25" s="1"/>
      </tp>
      <tp>
        <v>34.319319999999998</v>
        <stp/>
        <stp>##V3_BDPV12</stp>
        <stp>MSFT US 05/15/20 C185 Equity</stp>
        <stp>OPT_IMPLIED_VOLATILITY_BST</stp>
        <stp>[tsla_calls_puts_0.xlsx]Sheet1!R54C8</stp>
        <tr r="H54" s="1"/>
      </tp>
      <tp>
        <v>30.660019999999999</v>
        <stp/>
        <stp>##V3_BDPV12</stp>
        <stp>MSFT US 06/19/20 C210 Equity</stp>
        <stp>OPT_IMPLIED_VOLATILITY_BST</stp>
        <stp>[tsla_calls_puts_0.xlsx]Sheet1!R87C8</stp>
        <tr r="H87" s="1"/>
      </tp>
      <tp>
        <v>43.602800000000002</v>
        <stp/>
        <stp>##V3_BDPV12</stp>
        <stp>MSFT US 05/15/20 P195 Equity</stp>
        <stp>OPT_IMP_VOL_NDAYS_AGO</stp>
        <stp>[tsla_calls_puts_0.xlsx]Sheet1!R56C19</stp>
        <stp>OPT_NDAYS_AGO_IMP_VOL</stp>
        <stp>7</stp>
        <tr r="S56" s="1"/>
      </tp>
      <tp>
        <v>36.252600000000001</v>
        <stp/>
        <stp>##V3_BDPV12</stp>
        <stp>MSFT US 05/15/20 P190 Equity</stp>
        <stp>OPT_IMP_VOL_NDAYS_AGO</stp>
        <stp>[tsla_calls_puts_0.xlsx]Sheet1!R55C19</stp>
        <stp>OPT_NDAYS_AGO_IMP_VOL</stp>
        <stp>7</stp>
        <tr r="S55" s="1"/>
      </tp>
      <tp>
        <v>39.634300000000003</v>
        <stp/>
        <stp>##V3_BDPV12</stp>
        <stp>MSFT US 05/15/20 P185 Equity</stp>
        <stp>OPT_IMP_VOL_NDAYS_AGO</stp>
        <stp>[tsla_calls_puts_0.xlsx]Sheet1!R54C19</stp>
        <stp>OPT_NDAYS_AGO_IMP_VOL</stp>
        <stp>7</stp>
        <tr r="S54" s="1"/>
      </tp>
      <tp>
        <v>43.968000000000004</v>
        <stp/>
        <stp>##V3_BDPV12</stp>
        <stp>MSFT US 05/15/20 P180 Equity</stp>
        <stp>OPT_IMP_VOL_NDAYS_AGO</stp>
        <stp>[tsla_calls_puts_0.xlsx]Sheet1!R53C19</stp>
        <stp>OPT_NDAYS_AGO_IMP_VOL</stp>
        <stp>7</stp>
        <tr r="S53" s="1"/>
      </tp>
      <tp>
        <v>69.776700000000005</v>
        <stp/>
        <stp>##V3_BDPV12</stp>
        <stp>MSFT US 05/15/20 P120 Equity</stp>
        <stp>OPT_IMP_VOL_NDAYS_AGO</stp>
        <stp>[tsla_calls_puts_0.xlsx]Sheet1!R41C19</stp>
        <stp>OPT_NDAYS_AGO_IMP_VOL</stp>
        <stp>7</stp>
        <tr r="S41" s="1"/>
      </tp>
      <tp>
        <v>67.347300000000004</v>
        <stp/>
        <stp>##V3_BDPV12</stp>
        <stp>MSFT US 05/15/20 P125 Equity</stp>
        <stp>OPT_IMP_VOL_NDAYS_AGO</stp>
        <stp>[tsla_calls_puts_0.xlsx]Sheet1!R42C19</stp>
        <stp>OPT_NDAYS_AGO_IMP_VOL</stp>
        <stp>7</stp>
        <tr r="S42" s="1"/>
      </tp>
      <tp>
        <v>62.3765</v>
        <stp/>
        <stp>##V3_BDPV12</stp>
        <stp>MSFT US 05/15/20 P135 Equity</stp>
        <stp>OPT_IMP_VOL_NDAYS_AGO</stp>
        <stp>[tsla_calls_puts_0.xlsx]Sheet1!R44C19</stp>
        <stp>OPT_NDAYS_AGO_IMP_VOL</stp>
        <stp>7</stp>
        <tr r="S44" s="1"/>
      </tp>
      <tp>
        <v>64.729200000000006</v>
        <stp/>
        <stp>##V3_BDPV12</stp>
        <stp>MSFT US 05/15/20 P130 Equity</stp>
        <stp>OPT_IMP_VOL_NDAYS_AGO</stp>
        <stp>[tsla_calls_puts_0.xlsx]Sheet1!R43C19</stp>
        <stp>OPT_NDAYS_AGO_IMP_VOL</stp>
        <stp>7</stp>
        <tr r="S43" s="1"/>
      </tp>
      <tp>
        <v>72.486400000000003</v>
        <stp/>
        <stp>##V3_BDPV12</stp>
        <stp>MSFT US 05/15/20 P115 Equity</stp>
        <stp>OPT_IMP_VOL_NDAYS_AGO</stp>
        <stp>[tsla_calls_puts_0.xlsx]Sheet1!R40C19</stp>
        <stp>OPT_NDAYS_AGO_IMP_VOL</stp>
        <stp>7</stp>
        <tr r="S40" s="1"/>
      </tp>
      <tp>
        <v>74.42</v>
        <stp/>
        <stp>##V3_BDPV12</stp>
        <stp>MSFT US 05/15/20 P110 Equity</stp>
        <stp>OPT_IMP_VOL_NDAYS_AGO</stp>
        <stp>[tsla_calls_puts_0.xlsx]Sheet1!R39C19</stp>
        <stp>OPT_NDAYS_AGO_IMP_VOL</stp>
        <stp>7</stp>
        <tr r="S39" s="1"/>
      </tp>
      <tp>
        <v>49.889699999999998</v>
        <stp/>
        <stp>##V3_BDPV12</stp>
        <stp>MSFT US 05/15/20 P160 Equity</stp>
        <stp>OPT_IMP_VOL_NDAYS_AGO</stp>
        <stp>[tsla_calls_puts_0.xlsx]Sheet1!R49C19</stp>
        <stp>OPT_NDAYS_AGO_IMP_VOL</stp>
        <stp>7</stp>
        <tr r="S49" s="1"/>
      </tp>
      <tp>
        <v>45.880400000000002</v>
        <stp/>
        <stp>##V3_BDPV12</stp>
        <stp>MSFT US 05/15/20 P170 Equity</stp>
        <stp>OPT_IMP_VOL_NDAYS_AGO</stp>
        <stp>[tsla_calls_puts_0.xlsx]Sheet1!R51C19</stp>
        <stp>OPT_NDAYS_AGO_IMP_VOL</stp>
        <stp>7</stp>
        <tr r="S51" s="1"/>
      </tp>
      <tp>
        <v>43.1995</v>
        <stp/>
        <stp>##V3_BDPV12</stp>
        <stp>MSFT US 05/15/20 P175 Equity</stp>
        <stp>OPT_IMP_VOL_NDAYS_AGO</stp>
        <stp>[tsla_calls_puts_0.xlsx]Sheet1!R52C19</stp>
        <stp>OPT_NDAYS_AGO_IMP_VOL</stp>
        <stp>7</stp>
        <tr r="S52" s="1"/>
      </tp>
      <tp>
        <v>75.682199999999995</v>
        <stp/>
        <stp>##V3_BDPV12</stp>
        <stp>MSFT US 05/15/20 P105 Equity</stp>
        <stp>OPT_IMP_VOL_NDAYS_AGO</stp>
        <stp>[tsla_calls_puts_0.xlsx]Sheet1!R38C19</stp>
        <stp>OPT_NDAYS_AGO_IMP_VOL</stp>
        <stp>7</stp>
        <tr r="S38" s="1"/>
      </tp>
      <tp>
        <v>47.765900000000002</v>
        <stp/>
        <stp>##V3_BDPV12</stp>
        <stp>MSFT US 05/15/20 P165 Equity</stp>
        <stp>OPT_IMP_VOL_NDAYS_AGO</stp>
        <stp>[tsla_calls_puts_0.xlsx]Sheet1!R50C19</stp>
        <stp>OPT_NDAYS_AGO_IMP_VOL</stp>
        <stp>7</stp>
        <tr r="S50" s="1"/>
      </tp>
      <tp>
        <v>57.3611</v>
        <stp/>
        <stp>##V3_BDPV12</stp>
        <stp>MSFT US 05/15/20 P145 Equity</stp>
        <stp>OPT_IMP_VOL_NDAYS_AGO</stp>
        <stp>[tsla_calls_puts_0.xlsx]Sheet1!R46C19</stp>
        <stp>OPT_NDAYS_AGO_IMP_VOL</stp>
        <stp>7</stp>
        <tr r="S46" s="1"/>
      </tp>
      <tp>
        <v>59.914400000000001</v>
        <stp/>
        <stp>##V3_BDPV12</stp>
        <stp>MSFT US 05/15/20 P140 Equity</stp>
        <stp>OPT_IMP_VOL_NDAYS_AGO</stp>
        <stp>[tsla_calls_puts_0.xlsx]Sheet1!R45C19</stp>
        <stp>OPT_NDAYS_AGO_IMP_VOL</stp>
        <stp>7</stp>
        <tr r="S45" s="1"/>
      </tp>
      <tp>
        <v>52.327800000000003</v>
        <stp/>
        <stp>##V3_BDPV12</stp>
        <stp>MSFT US 05/15/20 P155 Equity</stp>
        <stp>OPT_IMP_VOL_NDAYS_AGO</stp>
        <stp>[tsla_calls_puts_0.xlsx]Sheet1!R48C19</stp>
        <stp>OPT_NDAYS_AGO_IMP_VOL</stp>
        <stp>7</stp>
        <tr r="S48" s="1"/>
      </tp>
      <tp>
        <v>54.703899999999997</v>
        <stp/>
        <stp>##V3_BDPV12</stp>
        <stp>MSFT US 05/15/20 P150 Equity</stp>
        <stp>OPT_IMP_VOL_NDAYS_AGO</stp>
        <stp>[tsla_calls_puts_0.xlsx]Sheet1!R47C19</stp>
        <stp>OPT_NDAYS_AGO_IMP_VOL</stp>
        <stp>7</stp>
        <tr r="S47" s="1"/>
      </tp>
      <tp t="s">
        <v>#N/A N/A</v>
        <stp/>
        <stp>##V3_BDPV12</stp>
        <stp>MSFT US 05/15/20 P220 Equity</stp>
        <stp>OPT_IMP_VOL_NDAYS_AGO</stp>
        <stp>[tsla_calls_puts_0.xlsx]Sheet1!R59C19</stp>
        <stp>OPT_NDAYS_AGO_IMP_VOL</stp>
        <stp>7</stp>
        <tr r="S59" s="1"/>
      </tp>
      <tp>
        <v>38.873800000000003</v>
        <stp/>
        <stp>##V3_BDPV12</stp>
        <stp>MSFT US 05/15/20 P210 Equity</stp>
        <stp>OPT_IMP_VOL_NDAYS_AGO</stp>
        <stp>[tsla_calls_puts_0.xlsx]Sheet1!R58C19</stp>
        <stp>OPT_NDAYS_AGO_IMP_VOL</stp>
        <stp>7</stp>
        <tr r="S58" s="1"/>
      </tp>
      <tp>
        <v>46.750799999999998</v>
        <stp/>
        <stp>##V3_BDPV12</stp>
        <stp>MSFT US 05/15/20 P230 Equity</stp>
        <stp>OPT_IMP_VOL_NDAYS_AGO</stp>
        <stp>[tsla_calls_puts_0.xlsx]Sheet1!R60C19</stp>
        <stp>OPT_NDAYS_AGO_IMP_VOL</stp>
        <stp>7</stp>
        <tr r="S60" s="1"/>
      </tp>
      <tp t="s">
        <v>#N/A N/A</v>
        <stp/>
        <stp>##V3_BDPV12</stp>
        <stp>MSFT US 05/15/20 P200 Equity</stp>
        <stp>OPT_IMP_VOL_NDAYS_AGO</stp>
        <stp>[tsla_calls_puts_0.xlsx]Sheet1!R57C19</stp>
        <stp>OPT_NDAYS_AGO_IMP_VOL</stp>
        <stp>7</stp>
        <tr r="S57" s="1"/>
      </tp>
      <tp t="s">
        <v>#N/A N/A</v>
        <stp/>
        <stp>##V3_BDPV12</stp>
        <stp>MSFT US 05/15/20 P240 Equity</stp>
        <stp>OPT_IMP_VOL_NDAYS_AGO</stp>
        <stp>[tsla_calls_puts_0.xlsx]Sheet1!R61C19</stp>
        <stp>OPT_NDAYS_AGO_IMP_VOL</stp>
        <stp>7</stp>
        <tr r="S61" s="1"/>
      </tp>
      <tp t="s">
        <v>#N/A N/A</v>
        <stp/>
        <stp>##V3_BDPV12</stp>
        <stp>MSFT US 05/15/20 P250 Equity</stp>
        <stp>OPT_IMP_VOL_NDAYS_AGO</stp>
        <stp>[tsla_calls_puts_0.xlsx]Sheet1!R62C19</stp>
        <stp>OPT_NDAYS_AGO_IMP_VOL</stp>
        <stp>7</stp>
        <tr r="S62" s="1"/>
      </tp>
      <tp t="s">
        <v>Call</v>
        <stp/>
        <stp>##V3_BDPV12</stp>
        <stp>MSFT US 04/17/20 C195 Equity</stp>
        <stp>OPT_PUT_CALL</stp>
        <stp>[tsla_calls_puts_0.xlsx]Sheet1!R30C4</stp>
        <tr r="D30" s="1"/>
      </tp>
      <tp t="s">
        <v>Call</v>
        <stp/>
        <stp>##V3_BDPV12</stp>
        <stp>MSFT US 05/15/20 C210 Equity</stp>
        <stp>OPT_PUT_CALL</stp>
        <stp>[tsla_calls_puts_0.xlsx]Sheet1!R58C4</stp>
        <tr r="D58" s="1"/>
      </tp>
      <tp t="s">
        <v>Call</v>
        <stp/>
        <stp>##V3_BDPV12</stp>
        <stp>MSFT US 06/19/20 C110 Equity</stp>
        <stp>OPT_PUT_CALL</stp>
        <stp>[tsla_calls_puts_0.xlsx]Sheet1!R68C4</stp>
        <tr r="D68" s="1"/>
      </tp>
      <tp>
        <v>250</v>
        <stp/>
        <stp>##V3_BDPV12</stp>
        <stp>MSFT US 06/19/20 C250 Equity</stp>
        <stp>OPT_STRIKE_PX</stp>
        <stp>[tsla_calls_puts_0.xlsx]Sheet1!R91C5</stp>
        <tr r="E91" s="1"/>
      </tp>
      <tp>
        <v>105</v>
        <stp/>
        <stp>##V3_BDPV12</stp>
        <stp>MSFT US 05/15/20 C105 Equity</stp>
        <stp>OPT_STRIKE_PX</stp>
        <stp>[tsla_calls_puts_0.xlsx]Sheet1!R38C5</stp>
        <tr r="E38" s="1"/>
      </tp>
      <tp>
        <v>155</v>
        <stp/>
        <stp>##V3_BDPV12</stp>
        <stp>MSFT US 05/15/20 C155 Equity</stp>
        <stp>OPT_STRIKE_PX</stp>
        <stp>[tsla_calls_puts_0.xlsx]Sheet1!R48C5</stp>
        <tr r="E48" s="1"/>
      </tp>
      <tp t="s">
        <v>MSFT US</v>
        <stp/>
        <stp>##V3_BDPV12</stp>
        <stp>MSFT US 06/19/20 C180 Equity</stp>
        <stp>OPT_UNDL_TICKER</stp>
        <stp>[tsla_calls_puts_0.xlsx]Sheet1!R82C2</stp>
        <tr r="B82" s="1"/>
      </tp>
      <tp t="s">
        <v>MSFT US</v>
        <stp/>
        <stp>##V3_BDPV12</stp>
        <stp>MSFT US 05/15/20 C240 Equity</stp>
        <stp>OPT_UNDL_TICKER</stp>
        <stp>[tsla_calls_puts_0.xlsx]Sheet1!R61C2</stp>
        <tr r="B61" s="1"/>
      </tp>
      <tp t="s">
        <v>MSFT US</v>
        <stp/>
        <stp>##V3_BDPV12</stp>
        <stp>MSFT US 04/17/20 C147 Equity</stp>
        <stp>OPT_UNDL_TICKER</stp>
        <stp>[tsla_calls_puts_0.xlsx]Sheet1!R12C2</stp>
        <tr r="B12" s="1"/>
      </tp>
      <tp t="s">
        <v>MSFT US</v>
        <stp/>
        <stp>##V3_BDPV12</stp>
        <stp>MSFT US 06/19/20 C250 Equity</stp>
        <stp>OPT_UNDL_TICKER</stp>
        <stp>[tsla_calls_puts_0.xlsx]Sheet1!R91C2</stp>
        <tr r="B91" s="1"/>
      </tp>
      <tp t="s">
        <v>MSFT US</v>
        <stp/>
        <stp>##V3_BDPV12</stp>
        <stp>MSFT US 05/15/20 C175 Equity</stp>
        <stp>OPT_UNDL_TICKER</stp>
        <stp>[tsla_calls_puts_0.xlsx]Sheet1!R52C2</stp>
        <tr r="B52" s="1"/>
      </tp>
      <tp t="s">
        <v>MSFT US</v>
        <stp/>
        <stp>##V3_BDPV12</stp>
        <stp>MSFT US 04/17/20 C200 Equity</stp>
        <stp>OPT_UNDL_TICKER</stp>
        <stp>[tsla_calls_puts_0.xlsx]Sheet1!R31C2</stp>
        <tr r="B31" s="1"/>
      </tp>
      <tp t="s">
        <v>MSFT US</v>
        <stp/>
        <stp>##V3_BDPV12</stp>
        <stp>MSFT US 05/15/20 C125 Equity</stp>
        <stp>OPT_UNDL_TICKER</stp>
        <stp>[tsla_calls_puts_0.xlsx]Sheet1!R42C2</stp>
        <tr r="B42" s="1"/>
      </tp>
      <tp t="s">
        <v>MSFT US</v>
        <stp/>
        <stp>##V3_BDPV12</stp>
        <stp>MSFT US 06/19/20 C130 Equity</stp>
        <stp>OPT_UNDL_TICKER</stp>
        <stp>[tsla_calls_puts_0.xlsx]Sheet1!R72C2</stp>
        <tr r="B72" s="1"/>
      </tp>
      <tp>
        <v>43.352809999999998</v>
        <stp/>
        <stp>##V3_BDPV12</stp>
        <stp>MSFT US 06/19/20 C150 Equity</stp>
        <stp>OPT_IMPLIED_VOLATILITY_BST</stp>
        <stp>[tsla_calls_puts_0.xlsx]Sheet1!R76C8</stp>
        <tr r="H76" s="1"/>
      </tp>
      <tp>
        <v>63.985700000000001</v>
        <stp/>
        <stp>##V3_BDPV12</stp>
        <stp>MSFT US 04/17/20 C149 Equity</stp>
        <stp>OPT_IMPLIED_VOLATILITY_BST</stp>
        <stp>[tsla_calls_puts_0.xlsx]Sheet1!R14C8</stp>
        <tr r="H14" s="1"/>
      </tp>
      <tp>
        <v>52.92454</v>
        <stp/>
        <stp>##V3_BDPV12</stp>
        <stp>MSFT US 05/15/20 C140 Equity</stp>
        <stp>OPT_IMPLIED_VOLATILITY_BST</stp>
        <stp>[tsla_calls_puts_0.xlsx]Sheet1!R45C8</stp>
        <tr r="H45" s="1"/>
      </tp>
      <tp>
        <v>33.965170000000001</v>
        <stp/>
        <stp>##V3_BDPV12</stp>
        <stp>MSFT US 05/15/20 C190 Equity</stp>
        <stp>OPT_IMPLIED_VOLATILITY_BST</stp>
        <stp>[tsla_calls_puts_0.xlsx]Sheet1!R55C8</stp>
        <tr r="H55" s="1"/>
      </tp>
      <tp>
        <v>30.570730000000001</v>
        <stp/>
        <stp>##V3_BDPV12</stp>
        <stp>MSFT US 06/19/20 C200 Equity</stp>
        <stp>OPT_IMPLIED_VOLATILITY_BST</stp>
        <stp>[tsla_calls_puts_0.xlsx]Sheet1!R86C8</stp>
        <tr r="H86" s="1"/>
      </tp>
      <tp>
        <v>45.54</v>
        <stp/>
        <stp>##V3_BDPV12</stp>
        <stp>MSFT US 04/17/20 P185 Equity</stp>
        <stp>OPT_IMP_VOL_NDAYS_AGO</stp>
        <stp>[tsla_calls_puts_0.xlsx]Sheet1!R28C19</stp>
        <stp>OPT_NDAYS_AGO_IMP_VOL</stp>
        <stp>7</stp>
        <tr r="S28" s="1"/>
      </tp>
      <tp>
        <v>45.742100000000001</v>
        <stp/>
        <stp>##V3_BDPV12</stp>
        <stp>MSFT US 04/17/20 P180 Equity</stp>
        <stp>OPT_IMP_VOL_NDAYS_AGO</stp>
        <stp>[tsla_calls_puts_0.xlsx]Sheet1!R27C19</stp>
        <stp>OPT_NDAYS_AGO_IMP_VOL</stp>
        <stp>7</stp>
        <tr r="S27" s="1"/>
      </tp>
      <tp>
        <v>40.58</v>
        <stp/>
        <stp>##V3_BDPV12</stp>
        <stp>MSFT US 04/17/20 P195 Equity</stp>
        <stp>OPT_IMP_VOL_NDAYS_AGO</stp>
        <stp>[tsla_calls_puts_0.xlsx]Sheet1!R30C19</stp>
        <stp>OPT_NDAYS_AGO_IMP_VOL</stp>
        <stp>7</stp>
        <tr r="S30" s="1"/>
      </tp>
      <tp>
        <v>53.179699999999997</v>
        <stp/>
        <stp>##V3_BDPV12</stp>
        <stp>MSFT US 04/17/20 P190 Equity</stp>
        <stp>OPT_IMP_VOL_NDAYS_AGO</stp>
        <stp>[tsla_calls_puts_0.xlsx]Sheet1!R29C19</stp>
        <stp>OPT_NDAYS_AGO_IMP_VOL</stp>
        <stp>7</stp>
        <tr r="S29" s="1"/>
      </tp>
      <tp>
        <v>53.194200000000002</v>
        <stp/>
        <stp>##V3_BDPV12</stp>
        <stp>MSFT US 04/17/20 P160 Equity</stp>
        <stp>OPT_IMP_VOL_NDAYS_AGO</stp>
        <stp>[tsla_calls_puts_0.xlsx]Sheet1!R19C19</stp>
        <stp>OPT_NDAYS_AGO_IMP_VOL</stp>
        <stp>7</stp>
        <tr r="S19" s="1"/>
      </tp>
      <tp>
        <v>57.213099999999997</v>
        <stp/>
        <stp>##V3_BDPV12</stp>
        <stp>MSFT US 04/17/20 P155 Equity</stp>
        <stp>OPT_IMP_VOL_NDAYS_AGO</stp>
        <stp>[tsla_calls_puts_0.xlsx]Sheet1!R17C19</stp>
        <stp>OPT_NDAYS_AGO_IMP_VOL</stp>
        <stp>7</stp>
        <tr r="S17" s="1"/>
      </tp>
      <tp>
        <v>61.377400000000002</v>
        <stp/>
        <stp>##V3_BDPV12</stp>
        <stp>MSFT US 04/17/20 P150 Equity</stp>
        <stp>OPT_IMP_VOL_NDAYS_AGO</stp>
        <stp>[tsla_calls_puts_0.xlsx]Sheet1!R15C19</stp>
        <stp>OPT_NDAYS_AGO_IMP_VOL</stp>
        <stp>7</stp>
        <tr r="S15" s="1"/>
      </tp>
      <tp>
        <v>49.284799999999997</v>
        <stp/>
        <stp>##V3_BDPV12</stp>
        <stp>MSFT US 04/17/20 P165 Equity</stp>
        <stp>OPT_IMP_VOL_NDAYS_AGO</stp>
        <stp>[tsla_calls_puts_0.xlsx]Sheet1!R21C19</stp>
        <stp>OPT_NDAYS_AGO_IMP_VOL</stp>
        <stp>7</stp>
        <tr r="S21" s="1"/>
      </tp>
      <tp>
        <v>63.079700000000003</v>
        <stp/>
        <stp>##V3_BDPV12</stp>
        <stp>MSFT US 04/17/20 P148 Equity</stp>
        <stp>OPT_IMP_VOL_NDAYS_AGO</stp>
        <stp>[tsla_calls_puts_0.xlsx]Sheet1!R13C19</stp>
        <stp>OPT_NDAYS_AGO_IMP_VOL</stp>
        <stp>7</stp>
        <tr r="S13" s="1"/>
      </tp>
      <tp>
        <v>62.279200000000003</v>
        <stp/>
        <stp>##V3_BDPV12</stp>
        <stp>MSFT US 04/17/20 P149 Equity</stp>
        <stp>OPT_IMP_VOL_NDAYS_AGO</stp>
        <stp>[tsla_calls_puts_0.xlsx]Sheet1!R14C19</stp>
        <stp>OPT_NDAYS_AGO_IMP_VOL</stp>
        <stp>7</stp>
        <tr r="S14" s="1"/>
      </tp>
      <tp>
        <v>45.957900000000002</v>
        <stp/>
        <stp>##V3_BDPV12</stp>
        <stp>MSFT US 04/17/20 P170 Equity</stp>
        <stp>OPT_IMP_VOL_NDAYS_AGO</stp>
        <stp>[tsla_calls_puts_0.xlsx]Sheet1!R23C19</stp>
        <stp>OPT_NDAYS_AGO_IMP_VOL</stp>
        <stp>7</stp>
        <tr r="S23" s="1"/>
      </tp>
      <tp>
        <v>46.712000000000003</v>
        <stp/>
        <stp>##V3_BDPV12</stp>
        <stp>MSFT US 04/17/20 P175 Equity</stp>
        <stp>OPT_IMP_VOL_NDAYS_AGO</stp>
        <stp>[tsla_calls_puts_0.xlsx]Sheet1!R25C19</stp>
        <stp>OPT_NDAYS_AGO_IMP_VOL</stp>
        <stp>7</stp>
        <tr r="S25" s="1"/>
      </tp>
      <tp>
        <v>64.819400000000002</v>
        <stp/>
        <stp>##V3_BDPV12</stp>
        <stp>MSFT US 04/17/20 P146 Equity</stp>
        <stp>OPT_IMP_VOL_NDAYS_AGO</stp>
        <stp>[tsla_calls_puts_0.xlsx]Sheet1!R11C19</stp>
        <stp>OPT_NDAYS_AGO_IMP_VOL</stp>
        <stp>7</stp>
        <tr r="S11" s="1"/>
      </tp>
      <tp>
        <v>65.543499999999995</v>
        <stp/>
        <stp>##V3_BDPV12</stp>
        <stp>MSFT US 04/17/20 P145 Equity</stp>
        <stp>OPT_IMP_VOL_NDAYS_AGO</stp>
        <stp>[tsla_calls_puts_0.xlsx]Sheet1!R10C19</stp>
        <stp>OPT_NDAYS_AGO_IMP_VOL</stp>
        <stp>7</stp>
        <tr r="S10" s="1"/>
      </tp>
      <tp>
        <v>63.997</v>
        <stp/>
        <stp>##V3_BDPV12</stp>
        <stp>MSFT US 04/17/20 P147 Equity</stp>
        <stp>OPT_IMP_VOL_NDAYS_AGO</stp>
        <stp>[tsla_calls_puts_0.xlsx]Sheet1!R12C19</stp>
        <stp>OPT_NDAYS_AGO_IMP_VOL</stp>
        <stp>7</stp>
        <tr r="S12" s="1"/>
      </tp>
      <tp t="s">
        <v>#N/A N/A</v>
        <stp/>
        <stp>##V3_BDPV12</stp>
        <stp>MSFT US 04/17/20 P210 Equity</stp>
        <stp>OPT_IMP_VOL_NDAYS_AGO</stp>
        <stp>[tsla_calls_puts_0.xlsx]Sheet1!R32C19</stp>
        <stp>OPT_NDAYS_AGO_IMP_VOL</stp>
        <stp>7</stp>
        <tr r="S32" s="1"/>
      </tp>
      <tp t="s">
        <v>#N/A N/A</v>
        <stp/>
        <stp>##V3_BDPV12</stp>
        <stp>MSFT US 04/17/20 P200 Equity</stp>
        <stp>OPT_IMP_VOL_NDAYS_AGO</stp>
        <stp>[tsla_calls_puts_0.xlsx]Sheet1!R31C19</stp>
        <stp>OPT_NDAYS_AGO_IMP_VOL</stp>
        <stp>7</stp>
        <tr r="S31" s="1"/>
      </tp>
      <tp t="s">
        <v>#N/A N/A</v>
        <stp/>
        <stp>##V3_BDPV12</stp>
        <stp>MSFT US 04/17/20 P220 Equity</stp>
        <stp>OPT_IMP_VOL_NDAYS_AGO</stp>
        <stp>[tsla_calls_puts_0.xlsx]Sheet1!R33C19</stp>
        <stp>OPT_NDAYS_AGO_IMP_VOL</stp>
        <stp>7</stp>
        <tr r="S33" s="1"/>
      </tp>
      <tp t="s">
        <v>Call</v>
        <stp/>
        <stp>##V3_BDPV12</stp>
        <stp>MSFT US 05/15/20 C105 Equity</stp>
        <stp>OPT_PUT_CALL</stp>
        <stp>[tsla_calls_puts_0.xlsx]Sheet1!R38C4</stp>
        <tr r="D38" s="1"/>
      </tp>
      <tp t="s">
        <v>Call</v>
        <stp/>
        <stp>##V3_BDPV12</stp>
        <stp>MSFT US 05/15/20 C110 Equity</stp>
        <stp>OPT_PUT_CALL</stp>
        <stp>[tsla_calls_puts_0.xlsx]Sheet1!R39C4</stp>
        <tr r="D39" s="1"/>
      </tp>
      <tp t="s">
        <v>Call</v>
        <stp/>
        <stp>##V3_BDPV12</stp>
        <stp>MSFT US 06/19/20 C115 Equity</stp>
        <stp>OPT_PUT_CALL</stp>
        <stp>[tsla_calls_puts_0.xlsx]Sheet1!R69C4</stp>
        <tr r="D69" s="1"/>
      </tp>
      <tp t="s">
        <v>MSFT US</v>
        <stp/>
        <stp>##V3_BDPV12</stp>
        <stp>MSFT US 04/17/20 C157.5 Equity</stp>
        <stp>OPT_UNDL_TICKER</stp>
        <stp>[tsla_calls_puts_0.xlsx]Sheet1!R18C2</stp>
        <tr r="B18" s="1"/>
      </tp>
      <tp>
        <v>30.016480000000001</v>
        <stp/>
        <stp>##V3_BDPV12</stp>
        <stp>MSFT US 05/15/20 P190 Equity</stp>
        <stp>OPT_IMPLIED_VOLATILITY_BST</stp>
        <stp>[tsla_calls_puts_0.xlsx]Sheet1!R55C18</stp>
        <tr r="R55" s="1"/>
      </tp>
      <tp>
        <v>22.87143</v>
        <stp/>
        <stp>##V3_BDPV12</stp>
        <stp>MSFT US 04/17/20 P195 Equity</stp>
        <stp>OPT_IMPLIED_VOLATILITY_BST</stp>
        <stp>[tsla_calls_puts_0.xlsx]Sheet1!R30C18</stp>
        <tr r="R30" s="1"/>
      </tp>
      <tp>
        <v>33.255870000000002</v>
        <stp/>
        <stp>##V3_BDPV12</stp>
        <stp>MSFT US 06/19/20 P190 Equity</stp>
        <stp>OPT_IMPLIED_VOLATILITY_BST</stp>
        <stp>[tsla_calls_puts_0.xlsx]Sheet1!R84C18</stp>
        <tr r="R84" s="1"/>
      </tp>
      <tp>
        <v>31.448090000000001</v>
        <stp/>
        <stp>##V3_BDPV12</stp>
        <stp>MSFT US 06/19/20 P195 Equity</stp>
        <stp>OPT_IMPLIED_VOLATILITY_BST</stp>
        <stp>[tsla_calls_puts_0.xlsx]Sheet1!R85C18</stp>
        <tr r="R85" s="1"/>
      </tp>
      <tp>
        <v>42.403559999999999</v>
        <stp/>
        <stp>##V3_BDPV12</stp>
        <stp>MSFT US 04/17/20 P190 Equity</stp>
        <stp>OPT_IMPLIED_VOLATILITY_BST</stp>
        <stp>[tsla_calls_puts_0.xlsx]Sheet1!R29C18</stp>
        <tr r="R29" s="1"/>
      </tp>
      <tp t="s">
        <v>#N/A N/A</v>
        <stp/>
        <stp>##V3_BDPV12</stp>
        <stp>MSFT US 05/15/20 P195 Equity</stp>
        <stp>OPT_IMPLIED_VOLATILITY_BST</stp>
        <stp>[tsla_calls_puts_0.xlsx]Sheet1!R56C18</stp>
        <tr r="R56" s="1"/>
      </tp>
      <tp>
        <v>37.564360000000001</v>
        <stp/>
        <stp>##V3_BDPV12</stp>
        <stp>MSFT US 04/17/20 P185 Equity</stp>
        <stp>OPT_IMPLIED_VOLATILITY_BST</stp>
        <stp>[tsla_calls_puts_0.xlsx]Sheet1!R28C18</stp>
        <tr r="R28" s="1"/>
      </tp>
      <tp>
        <v>33.202489999999997</v>
        <stp/>
        <stp>##V3_BDPV12</stp>
        <stp>MSFT US 05/15/20 P180 Equity</stp>
        <stp>OPT_IMPLIED_VOLATILITY_BST</stp>
        <stp>[tsla_calls_puts_0.xlsx]Sheet1!R53C18</stp>
        <tr r="R53" s="1"/>
      </tp>
      <tp>
        <v>32.204140000000002</v>
        <stp/>
        <stp>##V3_BDPV12</stp>
        <stp>MSFT US 06/19/20 P180 Equity</stp>
        <stp>OPT_IMPLIED_VOLATILITY_BST</stp>
        <stp>[tsla_calls_puts_0.xlsx]Sheet1!R82C18</stp>
        <tr r="R82" s="1"/>
      </tp>
      <tp>
        <v>31.848269999999999</v>
        <stp/>
        <stp>##V3_BDPV12</stp>
        <stp>MSFT US 06/19/20 P185 Equity</stp>
        <stp>OPT_IMPLIED_VOLATILITY_BST</stp>
        <stp>[tsla_calls_puts_0.xlsx]Sheet1!R83C18</stp>
        <tr r="R83" s="1"/>
      </tp>
      <tp>
        <v>38.221139999999998</v>
        <stp/>
        <stp>##V3_BDPV12</stp>
        <stp>MSFT US 04/17/20 P180 Equity</stp>
        <stp>OPT_IMPLIED_VOLATILITY_BST</stp>
        <stp>[tsla_calls_puts_0.xlsx]Sheet1!R27C18</stp>
        <tr r="R27" s="1"/>
      </tp>
      <tp>
        <v>28.194600000000001</v>
        <stp/>
        <stp>##V3_BDPV12</stp>
        <stp>MSFT US 05/15/20 P185 Equity</stp>
        <stp>OPT_IMPLIED_VOLATILITY_BST</stp>
        <stp>[tsla_calls_puts_0.xlsx]Sheet1!R54C18</stp>
        <tr r="R54" s="1"/>
      </tp>
      <tp>
        <v>65.706980000000001</v>
        <stp/>
        <stp>##V3_BDPV12</stp>
        <stp>MSFT US 05/15/20 P115 Equity</stp>
        <stp>OPT_IMPLIED_VOLATILITY_BST</stp>
        <stp>[tsla_calls_puts_0.xlsx]Sheet1!R40C18</stp>
        <tr r="R40" s="1"/>
      </tp>
      <tp>
        <v>68.53</v>
        <stp/>
        <stp>##V3_BDPV12</stp>
        <stp>MSFT US 05/15/20 P110 Equity</stp>
        <stp>OPT_IMPLIED_VOLATILITY_BST</stp>
        <stp>[tsla_calls_puts_0.xlsx]Sheet1!R39C18</stp>
        <tr r="R39" s="1"/>
      </tp>
      <tp>
        <v>57.490580000000001</v>
        <stp/>
        <stp>##V3_BDPV12</stp>
        <stp>MSFT US 06/19/20 P115 Equity</stp>
        <stp>OPT_IMPLIED_VOLATILITY_BST</stp>
        <stp>[tsla_calls_puts_0.xlsx]Sheet1!R69C18</stp>
        <tr r="R69" s="1"/>
      </tp>
      <tp>
        <v>59.82835</v>
        <stp/>
        <stp>##V3_BDPV12</stp>
        <stp>MSFT US 06/19/20 P110 Equity</stp>
        <stp>OPT_IMPLIED_VOLATILITY_BST</stp>
        <stp>[tsla_calls_puts_0.xlsx]Sheet1!R68C18</stp>
        <tr r="R68" s="1"/>
      </tp>
      <tp>
        <v>70.039529999999999</v>
        <stp/>
        <stp>##V3_BDPV12</stp>
        <stp>MSFT US 05/15/20 P105 Equity</stp>
        <stp>OPT_IMPLIED_VOLATILITY_BST</stp>
        <stp>[tsla_calls_puts_0.xlsx]Sheet1!R38C18</stp>
        <tr r="R38" s="1"/>
      </tp>
      <tp>
        <v>62.170319999999997</v>
        <stp/>
        <stp>##V3_BDPV12</stp>
        <stp>MSFT US 06/19/20 P105 Equity</stp>
        <stp>OPT_IMPLIED_VOLATILITY_BST</stp>
        <stp>[tsla_calls_puts_0.xlsx]Sheet1!R67C18</stp>
        <tr r="R67" s="1"/>
      </tp>
      <tp>
        <v>58.750480000000003</v>
        <stp/>
        <stp>##V3_BDPV12</stp>
        <stp>MSFT US 05/15/20 P130 Equity</stp>
        <stp>OPT_IMPLIED_VOLATILITY_BST</stp>
        <stp>[tsla_calls_puts_0.xlsx]Sheet1!R43C18</stp>
        <tr r="R43" s="1"/>
      </tp>
      <tp>
        <v>56.226039999999998</v>
        <stp/>
        <stp>##V3_BDPV12</stp>
        <stp>MSFT US 05/15/20 P135 Equity</stp>
        <stp>OPT_IMPLIED_VOLATILITY_BST</stp>
        <stp>[tsla_calls_puts_0.xlsx]Sheet1!R44C18</stp>
        <tr r="R44" s="1"/>
      </tp>
      <tp>
        <v>49.38523</v>
        <stp/>
        <stp>##V3_BDPV12</stp>
        <stp>MSFT US 06/19/20 P135 Equity</stp>
        <stp>OPT_IMPLIED_VOLATILITY_BST</stp>
        <stp>[tsla_calls_puts_0.xlsx]Sheet1!R73C18</stp>
        <tr r="R73" s="1"/>
      </tp>
      <tp>
        <v>51.012450000000001</v>
        <stp/>
        <stp>##V3_BDPV12</stp>
        <stp>MSFT US 06/19/20 P130 Equity</stp>
        <stp>OPT_IMPLIED_VOLATILITY_BST</stp>
        <stp>[tsla_calls_puts_0.xlsx]Sheet1!R72C18</stp>
        <tr r="R72" s="1"/>
      </tp>
      <tp>
        <v>63.223080000000003</v>
        <stp/>
        <stp>##V3_BDPV12</stp>
        <stp>MSFT US 05/15/20 P120 Equity</stp>
        <stp>OPT_IMPLIED_VOLATILITY_BST</stp>
        <stp>[tsla_calls_puts_0.xlsx]Sheet1!R41C18</stp>
        <tr r="R41" s="1"/>
      </tp>
      <tp>
        <v>61.62462</v>
        <stp/>
        <stp>##V3_BDPV12</stp>
        <stp>MSFT US 05/15/20 P125 Equity</stp>
        <stp>OPT_IMPLIED_VOLATILITY_BST</stp>
        <stp>[tsla_calls_puts_0.xlsx]Sheet1!R42C18</stp>
        <tr r="R42" s="1"/>
      </tp>
      <tp>
        <v>53.417230000000004</v>
        <stp/>
        <stp>##V3_BDPV12</stp>
        <stp>MSFT US 06/19/20 P125 Equity</stp>
        <stp>OPT_IMPLIED_VOLATILITY_BST</stp>
        <stp>[tsla_calls_puts_0.xlsx]Sheet1!R71C18</stp>
        <tr r="R71" s="1"/>
      </tp>
      <tp>
        <v>55.112670000000001</v>
        <stp/>
        <stp>##V3_BDPV12</stp>
        <stp>MSFT US 06/19/20 P120 Equity</stp>
        <stp>OPT_IMPLIED_VOLATILITY_BST</stp>
        <stp>[tsla_calls_puts_0.xlsx]Sheet1!R70C18</stp>
        <tr r="R70" s="1"/>
      </tp>
      <tp>
        <v>48.947290000000002</v>
        <stp/>
        <stp>##V3_BDPV12</stp>
        <stp>MSFT US 05/15/20 P150 Equity</stp>
        <stp>OPT_IMPLIED_VOLATILITY_BST</stp>
        <stp>[tsla_calls_puts_0.xlsx]Sheet1!R47C18</stp>
        <tr r="R47" s="1"/>
      </tp>
      <tp>
        <v>49.288110000000003</v>
        <stp/>
        <stp>##V3_BDPV12</stp>
        <stp>MSFT US 04/17/20 P155 Equity</stp>
        <stp>OPT_IMPLIED_VOLATILITY_BST</stp>
        <stp>[tsla_calls_puts_0.xlsx]Sheet1!R17C18</stp>
        <tr r="R17" s="1"/>
      </tp>
      <tp>
        <v>46.577100000000002</v>
        <stp/>
        <stp>##V3_BDPV12</stp>
        <stp>MSFT US 05/15/20 P155 Equity</stp>
        <stp>OPT_IMPLIED_VOLATILITY_BST</stp>
        <stp>[tsla_calls_puts_0.xlsx]Sheet1!R48C18</stp>
        <tr r="R48" s="1"/>
      </tp>
      <tp>
        <v>53.3949</v>
        <stp/>
        <stp>##V3_BDPV12</stp>
        <stp>MSFT US 04/17/20 P150 Equity</stp>
        <stp>OPT_IMPLIED_VOLATILITY_BST</stp>
        <stp>[tsla_calls_puts_0.xlsx]Sheet1!R15C18</stp>
        <tr r="R15" s="1"/>
      </tp>
      <tp>
        <v>40.657580000000003</v>
        <stp/>
        <stp>##V3_BDPV12</stp>
        <stp>MSFT US 06/19/20 P155 Equity</stp>
        <stp>OPT_IMPLIED_VOLATILITY_BST</stp>
        <stp>[tsla_calls_puts_0.xlsx]Sheet1!R77C18</stp>
        <tr r="R77" s="1"/>
      </tp>
      <tp>
        <v>43.314329999999998</v>
        <stp/>
        <stp>##V3_BDPV12</stp>
        <stp>MSFT US 06/19/20 P150 Equity</stp>
        <stp>OPT_IMPLIED_VOLATILITY_BST</stp>
        <stp>[tsla_calls_puts_0.xlsx]Sheet1!R76C18</stp>
        <tr r="R76" s="1"/>
      </tp>
      <tp>
        <v>56.128329999999998</v>
        <stp/>
        <stp>##V3_BDPV12</stp>
        <stp>MSFT US 04/17/20 P146 Equity</stp>
        <stp>OPT_IMPLIED_VOLATILITY_BST</stp>
        <stp>[tsla_calls_puts_0.xlsx]Sheet1!R11C18</stp>
        <tr r="R11" s="1"/>
      </tp>
      <tp>
        <v>55.035530000000001</v>
        <stp/>
        <stp>##V3_BDPV12</stp>
        <stp>MSFT US 04/17/20 P147 Equity</stp>
        <stp>OPT_IMPLIED_VOLATILITY_BST</stp>
        <stp>[tsla_calls_puts_0.xlsx]Sheet1!R12C18</stp>
        <tr r="R12" s="1"/>
      </tp>
      <tp>
        <v>53.67069</v>
        <stp/>
        <stp>##V3_BDPV12</stp>
        <stp>MSFT US 05/15/20 P140 Equity</stp>
        <stp>OPT_IMPLIED_VOLATILITY_BST</stp>
        <stp>[tsla_calls_puts_0.xlsx]Sheet1!R45C18</stp>
        <tr r="R45" s="1"/>
      </tp>
      <tp>
        <v>56.814549999999997</v>
        <stp/>
        <stp>##V3_BDPV12</stp>
        <stp>MSFT US 04/17/20 P145 Equity</stp>
        <stp>OPT_IMPLIED_VOLATILITY_BST</stp>
        <stp>[tsla_calls_puts_0.xlsx]Sheet1!R10C18</stp>
        <tr r="R10" s="1"/>
      </tp>
      <tp>
        <v>51.569980000000001</v>
        <stp/>
        <stp>##V3_BDPV12</stp>
        <stp>MSFT US 05/15/20 P145 Equity</stp>
        <stp>OPT_IMPLIED_VOLATILITY_BST</stp>
        <stp>[tsla_calls_puts_0.xlsx]Sheet1!R46C18</stp>
        <tr r="R46" s="1"/>
      </tp>
      <tp>
        <v>45.245429999999999</v>
        <stp/>
        <stp>##V3_BDPV12</stp>
        <stp>MSFT US 06/19/20 P145 Equity</stp>
        <stp>OPT_IMPLIED_VOLATILITY_BST</stp>
        <stp>[tsla_calls_puts_0.xlsx]Sheet1!R75C18</stp>
        <tr r="R75" s="1"/>
      </tp>
      <tp>
        <v>54.812559999999998</v>
        <stp/>
        <stp>##V3_BDPV12</stp>
        <stp>MSFT US 04/17/20 P148 Equity</stp>
        <stp>OPT_IMPLIED_VOLATILITY_BST</stp>
        <stp>[tsla_calls_puts_0.xlsx]Sheet1!R13C18</stp>
        <tr r="R13" s="1"/>
      </tp>
      <tp>
        <v>46.957360000000001</v>
        <stp/>
        <stp>##V3_BDPV12</stp>
        <stp>MSFT US 06/19/20 P140 Equity</stp>
        <stp>OPT_IMPLIED_VOLATILITY_BST</stp>
        <stp>[tsla_calls_puts_0.xlsx]Sheet1!R74C18</stp>
        <tr r="R74" s="1"/>
      </tp>
      <tp>
        <v>53.92944</v>
        <stp/>
        <stp>##V3_BDPV12</stp>
        <stp>MSFT US 04/17/20 P149 Equity</stp>
        <stp>OPT_IMPLIED_VOLATILITY_BST</stp>
        <stp>[tsla_calls_puts_0.xlsx]Sheet1!R14C18</stp>
        <tr r="R14" s="1"/>
      </tp>
      <tp>
        <v>39.049999999999997</v>
        <stp/>
        <stp>##V3_BDPV12</stp>
        <stp>MSFT US 05/15/20 P170 Equity</stp>
        <stp>OPT_IMPLIED_VOLATILITY_BST</stp>
        <stp>[tsla_calls_puts_0.xlsx]Sheet1!R51C18</stp>
        <tr r="R51" s="1"/>
      </tp>
      <tp>
        <v>27.880949999999999</v>
        <stp/>
        <stp>##V3_BDPV12</stp>
        <stp>MSFT US 04/17/20 P175 Equity</stp>
        <stp>OPT_IMPLIED_VOLATILITY_BST</stp>
        <stp>[tsla_calls_puts_0.xlsx]Sheet1!R25C18</stp>
        <tr r="R25" s="1"/>
      </tp>
      <tp>
        <v>35.009059999999998</v>
        <stp/>
        <stp>##V3_BDPV12</stp>
        <stp>MSFT US 06/19/20 P170 Equity</stp>
        <stp>OPT_IMPLIED_VOLATILITY_BST</stp>
        <stp>[tsla_calls_puts_0.xlsx]Sheet1!R80C18</stp>
        <tr r="R80" s="1"/>
      </tp>
      <tp>
        <v>35.778019999999998</v>
        <stp/>
        <stp>##V3_BDPV12</stp>
        <stp>MSFT US 06/19/20 P175 Equity</stp>
        <stp>OPT_IMPLIED_VOLATILITY_BST</stp>
        <stp>[tsla_calls_puts_0.xlsx]Sheet1!R81C18</stp>
        <tr r="R81" s="1"/>
      </tp>
      <tp>
        <v>36.338920000000002</v>
        <stp/>
        <stp>##V3_BDPV12</stp>
        <stp>MSFT US 04/17/20 P170 Equity</stp>
        <stp>OPT_IMPLIED_VOLATILITY_BST</stp>
        <stp>[tsla_calls_puts_0.xlsx]Sheet1!R23C18</stp>
        <tr r="R23" s="1"/>
      </tp>
      <tp>
        <v>37.657220000000002</v>
        <stp/>
        <stp>##V3_BDPV12</stp>
        <stp>MSFT US 05/15/20 P175 Equity</stp>
        <stp>OPT_IMPLIED_VOLATILITY_BST</stp>
        <stp>[tsla_calls_puts_0.xlsx]Sheet1!R52C18</stp>
        <tr r="R52" s="1"/>
      </tp>
      <tp>
        <v>41.118000000000002</v>
        <stp/>
        <stp>##V3_BDPV12</stp>
        <stp>MSFT US 04/17/20 P165 Equity</stp>
        <stp>OPT_IMPLIED_VOLATILITY_BST</stp>
        <stp>[tsla_calls_puts_0.xlsx]Sheet1!R21C18</stp>
        <tr r="R21" s="1"/>
      </tp>
      <tp>
        <v>44.430399999999999</v>
        <stp/>
        <stp>##V3_BDPV12</stp>
        <stp>MSFT US 05/15/20 P160 Equity</stp>
        <stp>OPT_IMPLIED_VOLATILITY_BST</stp>
        <stp>[tsla_calls_puts_0.xlsx]Sheet1!R49C18</stp>
        <tr r="R49" s="1"/>
      </tp>
      <tp>
        <v>42.09769</v>
        <stp/>
        <stp>##V3_BDPV12</stp>
        <stp>MSFT US 05/15/20 P165 Equity</stp>
        <stp>OPT_IMPLIED_VOLATILITY_BST</stp>
        <stp>[tsla_calls_puts_0.xlsx]Sheet1!R50C18</stp>
        <tr r="R50" s="1"/>
      </tp>
      <tp>
        <v>45.335340000000002</v>
        <stp/>
        <stp>##V3_BDPV12</stp>
        <stp>MSFT US 04/17/20 P160 Equity</stp>
        <stp>OPT_IMPLIED_VOLATILITY_BST</stp>
        <stp>[tsla_calls_puts_0.xlsx]Sheet1!R19C18</stp>
        <tr r="R19" s="1"/>
      </tp>
      <tp>
        <v>37.637639999999998</v>
        <stp/>
        <stp>##V3_BDPV12</stp>
        <stp>MSFT US 06/19/20 P165 Equity</stp>
        <stp>OPT_IMPLIED_VOLATILITY_BST</stp>
        <stp>[tsla_calls_puts_0.xlsx]Sheet1!R79C18</stp>
        <tr r="R79" s="1"/>
      </tp>
      <tp>
        <v>39.398910000000001</v>
        <stp/>
        <stp>##V3_BDPV12</stp>
        <stp>MSFT US 06/19/20 P160 Equity</stp>
        <stp>OPT_IMPLIED_VOLATILITY_BST</stp>
        <stp>[tsla_calls_puts_0.xlsx]Sheet1!R78C18</stp>
        <tr r="R78" s="1"/>
      </tp>
      <tp>
        <v>155</v>
        <stp/>
        <stp>##V3_BDPV12</stp>
        <stp>MSFT US 06/19/20 C155 Equity</stp>
        <stp>OPT_STRIKE_PX</stp>
        <stp>[tsla_calls_puts_0.xlsx]Sheet1!R77C5</stp>
        <tr r="E77" s="1"/>
      </tp>
      <tp>
        <v>180</v>
        <stp/>
        <stp>##V3_BDPV12</stp>
        <stp>MSFT US 06/19/20 C180 Equity</stp>
        <stp>OPT_STRIKE_PX</stp>
        <stp>[tsla_calls_puts_0.xlsx]Sheet1!R82C5</stp>
        <tr r="E82" s="1"/>
      </tp>
      <tp>
        <v>105</v>
        <stp/>
        <stp>##V3_BDPV12</stp>
        <stp>MSFT US 06/19/20 C105 Equity</stp>
        <stp>OPT_STRIKE_PX</stp>
        <stp>[tsla_calls_puts_0.xlsx]Sheet1!R67C5</stp>
        <tr r="E67" s="1"/>
      </tp>
      <tp>
        <v>130</v>
        <stp/>
        <stp>##V3_BDPV12</stp>
        <stp>MSFT US 06/19/20 C130 Equity</stp>
        <stp>OPT_STRIKE_PX</stp>
        <stp>[tsla_calls_puts_0.xlsx]Sheet1!R72C5</stp>
        <tr r="E72" s="1"/>
      </tp>
      <tp t="s">
        <v>MSFT US</v>
        <stp/>
        <stp>##V3_BDPV12</stp>
        <stp>MSFT US 04/17/20 C146 Equity</stp>
        <stp>OPT_UNDL_TICKER</stp>
        <stp>[tsla_calls_puts_0.xlsx]Sheet1!R11C2</stp>
        <tr r="B11" s="1"/>
      </tp>
      <tp t="s">
        <v>MSFT US</v>
        <stp/>
        <stp>##V3_BDPV12</stp>
        <stp>MSFT US 05/15/20 C250 Equity</stp>
        <stp>OPT_UNDL_TICKER</stp>
        <stp>[tsla_calls_puts_0.xlsx]Sheet1!R62C2</stp>
        <tr r="B62" s="1"/>
      </tp>
      <tp t="s">
        <v>MSFT US</v>
        <stp/>
        <stp>##V3_BDPV12</stp>
        <stp>MSFT US 04/17/20 C165 Equity</stp>
        <stp>OPT_UNDL_TICKER</stp>
        <stp>[tsla_calls_puts_0.xlsx]Sheet1!R21C2</stp>
        <tr r="B21" s="1"/>
      </tp>
      <tp t="s">
        <v>MSFT US</v>
        <stp/>
        <stp>##V3_BDPV12</stp>
        <stp>MSFT US 06/19/20 C175 Equity</stp>
        <stp>OPT_UNDL_TICKER</stp>
        <stp>[tsla_calls_puts_0.xlsx]Sheet1!R81C2</stp>
        <tr r="B81" s="1"/>
      </tp>
      <tp t="s">
        <v>MSFT US</v>
        <stp/>
        <stp>##V3_BDPV12</stp>
        <stp>MSFT US 05/15/20 C170 Equity</stp>
        <stp>OPT_UNDL_TICKER</stp>
        <stp>[tsla_calls_puts_0.xlsx]Sheet1!R51C2</stp>
        <tr r="B51" s="1"/>
      </tp>
      <tp t="s">
        <v>MSFT US</v>
        <stp/>
        <stp>##V3_BDPV12</stp>
        <stp>MSFT US 04/17/20 C210 Equity</stp>
        <stp>OPT_UNDL_TICKER</stp>
        <stp>[tsla_calls_puts_0.xlsx]Sheet1!R32C2</stp>
        <tr r="B32" s="1"/>
      </tp>
      <tp t="s">
        <v>MSFT US</v>
        <stp/>
        <stp>##V3_BDPV12</stp>
        <stp>MSFT US 06/19/20 C125 Equity</stp>
        <stp>OPT_UNDL_TICKER</stp>
        <stp>[tsla_calls_puts_0.xlsx]Sheet1!R71C2</stp>
        <tr r="B71" s="1"/>
      </tp>
      <tp t="s">
        <v>MSFT US</v>
        <stp/>
        <stp>##V3_BDPV12</stp>
        <stp>MSFT US 05/15/20 C120 Equity</stp>
        <stp>OPT_UNDL_TICKER</stp>
        <stp>[tsla_calls_puts_0.xlsx]Sheet1!R41C2</stp>
        <tr r="B41" s="1"/>
      </tp>
      <tp>
        <v>46.540619999999997</v>
        <stp/>
        <stp>##V3_BDPV12</stp>
        <stp>MSFT US 04/17/20 C155 Equity</stp>
        <stp>OPT_IMPLIED_VOLATILITY_BST</stp>
        <stp>[tsla_calls_puts_0.xlsx]Sheet1!R17C8</stp>
        <tr r="H17" s="1"/>
      </tp>
      <tp>
        <v>45.554549999999999</v>
        <stp/>
        <stp>##V3_BDPV12</stp>
        <stp>MSFT US 06/19/20 C145 Equity</stp>
        <stp>OPT_IMPLIED_VOLATILITY_BST</stp>
        <stp>[tsla_calls_puts_0.xlsx]Sheet1!R75C8</stp>
        <tr r="H75" s="1"/>
      </tp>
      <tp>
        <v>51.122419999999998</v>
        <stp/>
        <stp>##V3_BDPV12</stp>
        <stp>MSFT US 05/15/20 C145 Equity</stp>
        <stp>OPT_IMPLIED_VOLATILITY_BST</stp>
        <stp>[tsla_calls_puts_0.xlsx]Sheet1!R46C8</stp>
        <tr r="H46" s="1"/>
      </tp>
      <tp>
        <v>30.907990000000002</v>
        <stp/>
        <stp>##V3_BDPV12</stp>
        <stp>MSFT US 06/19/20 C195 Equity</stp>
        <stp>OPT_IMPLIED_VOLATILITY_BST</stp>
        <stp>[tsla_calls_puts_0.xlsx]Sheet1!R85C8</stp>
        <tr r="H85" s="1"/>
      </tp>
      <tp>
        <v>33.872959999999999</v>
        <stp/>
        <stp>##V3_BDPV12</stp>
        <stp>MSFT US 05/15/20 C195 Equity</stp>
        <stp>OPT_IMPLIED_VOLATILITY_BST</stp>
        <stp>[tsla_calls_puts_0.xlsx]Sheet1!R56C8</stp>
        <tr r="H56" s="1"/>
      </tp>
      <tp>
        <v>36.86403</v>
        <stp/>
        <stp>##V3_BDPV12</stp>
        <stp>MSFT US 04/17/20 C180 Equity</stp>
        <stp>OPT_IMPLIED_VOLATILITY_BST</stp>
        <stp>[tsla_calls_puts_0.xlsx]Sheet1!R27C8</stp>
        <tr r="H27" s="1"/>
      </tp>
      <tp t="s">
        <v>Call</v>
        <stp/>
        <stp>##V3_BDPV12</stp>
        <stp>MSFT US 05/15/20 C220 Equity</stp>
        <stp>OPT_PUT_CALL</stp>
        <stp>[tsla_calls_puts_0.xlsx]Sheet1!R59C4</stp>
        <tr r="D59" s="1"/>
      </tp>
      <tp t="s">
        <v>Call</v>
        <stp/>
        <stp>##V3_BDPV12</stp>
        <stp>MSFT US 05/15/20 C180 Equity</stp>
        <stp>OPT_PUT_CALL</stp>
        <stp>[tsla_calls_puts_0.xlsx]Sheet1!R53C4</stp>
        <tr r="D53" s="1"/>
      </tp>
      <tp t="s">
        <v>Call</v>
        <stp/>
        <stp>##V3_BDPV12</stp>
        <stp>MSFT US 06/19/20 C185 Equity</stp>
        <stp>OPT_PUT_CALL</stp>
        <stp>[tsla_calls_puts_0.xlsx]Sheet1!R83C4</stp>
        <tr r="D83" s="1"/>
      </tp>
      <tp>
        <v>38.778359999999999</v>
        <stp/>
        <stp>##V3_BDPV12</stp>
        <stp>MSFT US 05/15/20 P210 Equity</stp>
        <stp>OPT_IMPLIED_VOLATILITY_BST</stp>
        <stp>[tsla_calls_puts_0.xlsx]Sheet1!R58C18</stp>
        <tr r="R58" s="1"/>
      </tp>
      <tp>
        <v>41.135530000000003</v>
        <stp/>
        <stp>##V3_BDPV12</stp>
        <stp>MSFT US 06/19/20 P210 Equity</stp>
        <stp>OPT_IMPLIED_VOLATILITY_BST</stp>
        <stp>[tsla_calls_puts_0.xlsx]Sheet1!R87C18</stp>
        <tr r="R87" s="1"/>
      </tp>
      <tp>
        <v>111.712</v>
        <stp/>
        <stp>##V3_BDPV12</stp>
        <stp>MSFT US 04/17/20 P210 Equity</stp>
        <stp>OPT_IMPLIED_VOLATILITY_BST</stp>
        <stp>[tsla_calls_puts_0.xlsx]Sheet1!R32C18</stp>
        <tr r="R32" s="1"/>
      </tp>
      <tp>
        <v>48.378689999999999</v>
        <stp/>
        <stp>##V3_BDPV12</stp>
        <stp>MSFT US 05/15/20 P200 Equity</stp>
        <stp>OPT_IMPLIED_VOLATILITY_BST</stp>
        <stp>[tsla_calls_puts_0.xlsx]Sheet1!R57C18</stp>
        <tr r="R57" s="1"/>
      </tp>
      <tp>
        <v>19.378730000000001</v>
        <stp/>
        <stp>##V3_BDPV12</stp>
        <stp>MSFT US 06/19/20 P200 Equity</stp>
        <stp>OPT_IMPLIED_VOLATILITY_BST</stp>
        <stp>[tsla_calls_puts_0.xlsx]Sheet1!R86C18</stp>
        <tr r="R86" s="1"/>
      </tp>
      <tp>
        <v>59.803820000000002</v>
        <stp/>
        <stp>##V3_BDPV12</stp>
        <stp>MSFT US 04/17/20 P200 Equity</stp>
        <stp>OPT_IMPLIED_VOLATILITY_BST</stp>
        <stp>[tsla_calls_puts_0.xlsx]Sheet1!R31C18</stp>
        <tr r="R31" s="1"/>
      </tp>
      <tp>
        <v>49.254330000000003</v>
        <stp/>
        <stp>##V3_BDPV12</stp>
        <stp>MSFT US 06/19/20 P230 Equity</stp>
        <stp>OPT_IMPLIED_VOLATILITY_BST</stp>
        <stp>[tsla_calls_puts_0.xlsx]Sheet1!R89C18</stp>
        <tr r="R89" s="1"/>
      </tp>
      <tp t="s">
        <v>#N/A N/A</v>
        <stp/>
        <stp>##V3_BDPV12</stp>
        <stp>MSFT US 05/15/20 P230 Equity</stp>
        <stp>OPT_IMPLIED_VOLATILITY_BST</stp>
        <stp>[tsla_calls_puts_0.xlsx]Sheet1!R60C18</stp>
        <tr r="R60" s="1"/>
      </tp>
      <tp t="s">
        <v>#N/A N/A</v>
        <stp/>
        <stp>##V3_BDPV12</stp>
        <stp>MSFT US 05/15/20 P220 Equity</stp>
        <stp>OPT_IMPLIED_VOLATILITY_BST</stp>
        <stp>[tsla_calls_puts_0.xlsx]Sheet1!R59C18</stp>
        <tr r="R59" s="1"/>
      </tp>
      <tp>
        <v>44.041040000000002</v>
        <stp/>
        <stp>##V3_BDPV12</stp>
        <stp>MSFT US 06/19/20 P220 Equity</stp>
        <stp>OPT_IMPLIED_VOLATILITY_BST</stp>
        <stp>[tsla_calls_puts_0.xlsx]Sheet1!R88C18</stp>
        <tr r="R88" s="1"/>
      </tp>
      <tp t="s">
        <v>#N/A N/A</v>
        <stp/>
        <stp>##V3_BDPV12</stp>
        <stp>MSFT US 04/17/20 P220 Equity</stp>
        <stp>OPT_IMPLIED_VOLATILITY_BST</stp>
        <stp>[tsla_calls_puts_0.xlsx]Sheet1!R33C18</stp>
        <tr r="R33" s="1"/>
      </tp>
      <tp>
        <v>56.28295</v>
        <stp/>
        <stp>##V3_BDPV12</stp>
        <stp>MSFT US 06/19/20 P250 Equity</stp>
        <stp>OPT_IMPLIED_VOLATILITY_BST</stp>
        <stp>[tsla_calls_puts_0.xlsx]Sheet1!R91C18</stp>
        <tr r="R91" s="1"/>
      </tp>
      <tp>
        <v>72.448899999999995</v>
        <stp/>
        <stp>##V3_BDPV12</stp>
        <stp>MSFT US 05/15/20 P250 Equity</stp>
        <stp>OPT_IMPLIED_VOLATILITY_BST</stp>
        <stp>[tsla_calls_puts_0.xlsx]Sheet1!R62C18</stp>
        <tr r="R62" s="1"/>
      </tp>
      <tp>
        <v>52.444650000000003</v>
        <stp/>
        <stp>##V3_BDPV12</stp>
        <stp>MSFT US 06/19/20 P240 Equity</stp>
        <stp>OPT_IMPLIED_VOLATILITY_BST</stp>
        <stp>[tsla_calls_puts_0.xlsx]Sheet1!R90C18</stp>
        <tr r="R90" s="1"/>
      </tp>
      <tp t="s">
        <v>#N/A N/A</v>
        <stp/>
        <stp>##V3_BDPV12</stp>
        <stp>MSFT US 05/15/20 P240 Equity</stp>
        <stp>OPT_IMPLIED_VOLATILITY_BST</stp>
        <stp>[tsla_calls_puts_0.xlsx]Sheet1!R61C18</stp>
        <tr r="R61" s="1"/>
      </tp>
      <tp>
        <v>185</v>
        <stp/>
        <stp>##V3_BDPV12</stp>
        <stp>MSFT US 04/17/20 C185 Equity</stp>
        <stp>OPT_STRIKE_PX</stp>
        <stp>[tsla_calls_puts_0.xlsx]Sheet1!R28C5</stp>
        <tr r="E28" s="1"/>
      </tp>
      <tp>
        <v>149</v>
        <stp/>
        <stp>##V3_BDPV12</stp>
        <stp>MSFT US 04/17/20 C149 Equity</stp>
        <stp>OPT_STRIKE_PX</stp>
        <stp>[tsla_calls_puts_0.xlsx]Sheet1!R14C5</stp>
        <tr r="E14" s="1"/>
      </tp>
      <tp t="s">
        <v>MSFT US</v>
        <stp/>
        <stp>##V3_BDPV12</stp>
        <stp>MSFT US 04/17/20 C195 Equity</stp>
        <stp>OPT_UNDL_TICKER</stp>
        <stp>[tsla_calls_puts_0.xlsx]Sheet1!R30C2</stp>
        <tr r="B30" s="1"/>
      </tp>
      <tp t="s">
        <v>MSFT US</v>
        <stp/>
        <stp>##V3_BDPV12</stp>
        <stp>MSFT US 04/17/20 C145 Equity</stp>
        <stp>OPT_UNDL_TICKER</stp>
        <stp>[tsla_calls_puts_0.xlsx]Sheet1!R10C2</stp>
        <tr r="B10" s="1"/>
      </tp>
      <tp t="s">
        <v>MSFT US</v>
        <stp/>
        <stp>##V3_BDPV12</stp>
        <stp>MSFT US 05/15/20 C165 Equity</stp>
        <stp>OPT_UNDL_TICKER</stp>
        <stp>[tsla_calls_puts_0.xlsx]Sheet1!R50C2</stp>
        <tr r="B50" s="1"/>
      </tp>
      <tp t="s">
        <v>MSFT US</v>
        <stp/>
        <stp>##V3_BDPV12</stp>
        <stp>MSFT US 06/19/20 C170 Equity</stp>
        <stp>OPT_UNDL_TICKER</stp>
        <stp>[tsla_calls_puts_0.xlsx]Sheet1!R80C2</stp>
        <tr r="B80" s="1"/>
      </tp>
      <tp t="s">
        <v>MSFT US</v>
        <stp/>
        <stp>##V3_BDPV12</stp>
        <stp>MSFT US 05/15/20 C115 Equity</stp>
        <stp>OPT_UNDL_TICKER</stp>
        <stp>[tsla_calls_puts_0.xlsx]Sheet1!R40C2</stp>
        <tr r="B40" s="1"/>
      </tp>
      <tp t="s">
        <v>MSFT US</v>
        <stp/>
        <stp>##V3_BDPV12</stp>
        <stp>MSFT US 06/19/20 C120 Equity</stp>
        <stp>OPT_UNDL_TICKER</stp>
        <stp>[tsla_calls_puts_0.xlsx]Sheet1!R70C2</stp>
        <tr r="B70" s="1"/>
      </tp>
      <tp t="s">
        <v>MSFT US</v>
        <stp/>
        <stp>##V3_BDPV12</stp>
        <stp>MSFT US 04/17/20 C220 Equity</stp>
        <stp>OPT_UNDL_TICKER</stp>
        <stp>[tsla_calls_puts_0.xlsx]Sheet1!R33C2</stp>
        <tr r="B33" s="1"/>
      </tp>
      <tp>
        <v>48.403689999999997</v>
        <stp/>
        <stp>##V3_BDPV12</stp>
        <stp>MSFT US 05/15/20 C150 Equity</stp>
        <stp>OPT_IMPLIED_VOLATILITY_BST</stp>
        <stp>[tsla_calls_puts_0.xlsx]Sheet1!R47C8</stp>
        <tr r="H47" s="1"/>
      </tp>
      <tp>
        <v>49.674190000000003</v>
        <stp/>
        <stp>##V3_BDPV12</stp>
        <stp>MSFT US 06/19/20 C140 Equity</stp>
        <stp>OPT_IMPLIED_VOLATILITY_BST</stp>
        <stp>[tsla_calls_puts_0.xlsx]Sheet1!R74C8</stp>
        <tr r="H74" s="1"/>
      </tp>
      <tp>
        <v>31.481159999999999</v>
        <stp/>
        <stp>##V3_BDPV12</stp>
        <stp>MSFT US 06/19/20 C190 Equity</stp>
        <stp>OPT_IMPLIED_VOLATILITY_BST</stp>
        <stp>[tsla_calls_puts_0.xlsx]Sheet1!R84C8</stp>
        <tr r="H84" s="1"/>
      </tp>
      <tp>
        <v>34.710970000000003</v>
        <stp/>
        <stp>##V3_BDPV12</stp>
        <stp>MSFT US 05/15/20 C200 Equity</stp>
        <stp>OPT_IMPLIED_VOLATILITY_BST</stp>
        <stp>[tsla_calls_puts_0.xlsx]Sheet1!R57C8</stp>
        <tr r="H57" s="1"/>
      </tp>
      <tp>
        <v>38.382599999999996</v>
        <stp/>
        <stp>##V3_BDPV12</stp>
        <stp>MSFT US 06/19/20 P175 Equity</stp>
        <stp>OPT_IMP_VOL_NDAYS_AGO</stp>
        <stp>[tsla_calls_puts_0.xlsx]Sheet1!R81C19</stp>
        <stp>OPT_NDAYS_AGO_IMP_VOL</stp>
        <stp>7</stp>
        <tr r="S81" s="1"/>
      </tp>
      <tp>
        <v>40.405000000000001</v>
        <stp/>
        <stp>##V3_BDPV12</stp>
        <stp>MSFT US 06/19/20 P170 Equity</stp>
        <stp>OPT_IMP_VOL_NDAYS_AGO</stp>
        <stp>[tsla_calls_puts_0.xlsx]Sheet1!R80C19</stp>
        <stp>OPT_NDAYS_AGO_IMP_VOL</stp>
        <stp>7</stp>
        <tr r="S80" s="1"/>
      </tp>
      <tp>
        <v>65.128799999999998</v>
        <stp/>
        <stp>##V3_BDPV12</stp>
        <stp>MSFT US 06/19/20 P105 Equity</stp>
        <stp>OPT_IMP_VOL_NDAYS_AGO</stp>
        <stp>[tsla_calls_puts_0.xlsx]Sheet1!R67C19</stp>
        <stp>OPT_NDAYS_AGO_IMP_VOL</stp>
        <stp>7</stp>
        <tr r="S67" s="1"/>
      </tp>
      <tp>
        <v>61.179699999999997</v>
        <stp/>
        <stp>##V3_BDPV12</stp>
        <stp>MSFT US 06/19/20 P115 Equity</stp>
        <stp>OPT_IMP_VOL_NDAYS_AGO</stp>
        <stp>[tsla_calls_puts_0.xlsx]Sheet1!R69C19</stp>
        <stp>OPT_NDAYS_AGO_IMP_VOL</stp>
        <stp>7</stp>
        <tr r="S69" s="1"/>
      </tp>
      <tp>
        <v>62.893099999999997</v>
        <stp/>
        <stp>##V3_BDPV12</stp>
        <stp>MSFT US 06/19/20 P110 Equity</stp>
        <stp>OPT_IMP_VOL_NDAYS_AGO</stp>
        <stp>[tsla_calls_puts_0.xlsx]Sheet1!R68C19</stp>
        <stp>OPT_NDAYS_AGO_IMP_VOL</stp>
        <stp>7</stp>
        <tr r="S68" s="1"/>
      </tp>
      <tp>
        <v>52.403599999999997</v>
        <stp/>
        <stp>##V3_BDPV12</stp>
        <stp>MSFT US 06/19/20 P135 Equity</stp>
        <stp>OPT_IMP_VOL_NDAYS_AGO</stp>
        <stp>[tsla_calls_puts_0.xlsx]Sheet1!R73C19</stp>
        <stp>OPT_NDAYS_AGO_IMP_VOL</stp>
        <stp>7</stp>
        <tr r="S73" s="1"/>
      </tp>
      <tp>
        <v>54.061999999999998</v>
        <stp/>
        <stp>##V3_BDPV12</stp>
        <stp>MSFT US 06/19/20 P130 Equity</stp>
        <stp>OPT_IMP_VOL_NDAYS_AGO</stp>
        <stp>[tsla_calls_puts_0.xlsx]Sheet1!R72C19</stp>
        <stp>OPT_NDAYS_AGO_IMP_VOL</stp>
        <stp>7</stp>
        <tr r="S72" s="1"/>
      </tp>
      <tp>
        <v>56.712299999999999</v>
        <stp/>
        <stp>##V3_BDPV12</stp>
        <stp>MSFT US 06/19/20 P125 Equity</stp>
        <stp>OPT_IMP_VOL_NDAYS_AGO</stp>
        <stp>[tsla_calls_puts_0.xlsx]Sheet1!R71C19</stp>
        <stp>OPT_NDAYS_AGO_IMP_VOL</stp>
        <stp>7</stp>
        <tr r="S71" s="1"/>
      </tp>
      <tp>
        <v>57.954700000000003</v>
        <stp/>
        <stp>##V3_BDPV12</stp>
        <stp>MSFT US 06/19/20 P120 Equity</stp>
        <stp>OPT_IMP_VOL_NDAYS_AGO</stp>
        <stp>[tsla_calls_puts_0.xlsx]Sheet1!R70C19</stp>
        <stp>OPT_NDAYS_AGO_IMP_VOL</stp>
        <stp>7</stp>
        <tr r="S70" s="1"/>
      </tp>
      <tp>
        <v>47.225999999999999</v>
        <stp/>
        <stp>##V3_BDPV12</stp>
        <stp>MSFT US 06/19/20 P150 Equity</stp>
        <stp>OPT_IMP_VOL_NDAYS_AGO</stp>
        <stp>[tsla_calls_puts_0.xlsx]Sheet1!R76C19</stp>
        <stp>OPT_NDAYS_AGO_IMP_VOL</stp>
        <stp>7</stp>
        <tr r="S76" s="1"/>
      </tp>
      <tp>
        <v>45.272100000000002</v>
        <stp/>
        <stp>##V3_BDPV12</stp>
        <stp>MSFT US 06/19/20 P155 Equity</stp>
        <stp>OPT_IMP_VOL_NDAYS_AGO</stp>
        <stp>[tsla_calls_puts_0.xlsx]Sheet1!R77C19</stp>
        <stp>OPT_NDAYS_AGO_IMP_VOL</stp>
        <stp>7</stp>
        <tr r="S77" s="1"/>
      </tp>
      <tp>
        <v>50.540100000000002</v>
        <stp/>
        <stp>##V3_BDPV12</stp>
        <stp>MSFT US 06/19/20 P140 Equity</stp>
        <stp>OPT_IMP_VOL_NDAYS_AGO</stp>
        <stp>[tsla_calls_puts_0.xlsx]Sheet1!R74C19</stp>
        <stp>OPT_NDAYS_AGO_IMP_VOL</stp>
        <stp>7</stp>
        <tr r="S74" s="1"/>
      </tp>
      <tp>
        <v>48.726199999999999</v>
        <stp/>
        <stp>##V3_BDPV12</stp>
        <stp>MSFT US 06/19/20 P145 Equity</stp>
        <stp>OPT_IMP_VOL_NDAYS_AGO</stp>
        <stp>[tsla_calls_puts_0.xlsx]Sheet1!R75C19</stp>
        <stp>OPT_NDAYS_AGO_IMP_VOL</stp>
        <stp>7</stp>
        <tr r="S75" s="1"/>
      </tp>
      <tp>
        <v>34.953299999999999</v>
        <stp/>
        <stp>##V3_BDPV12</stp>
        <stp>MSFT US 06/19/20 P185 Equity</stp>
        <stp>OPT_IMP_VOL_NDAYS_AGO</stp>
        <stp>[tsla_calls_puts_0.xlsx]Sheet1!R83C19</stp>
        <stp>OPT_NDAYS_AGO_IMP_VOL</stp>
        <stp>7</stp>
        <tr r="S83" s="1"/>
      </tp>
      <tp>
        <v>36.795400000000001</v>
        <stp/>
        <stp>##V3_BDPV12</stp>
        <stp>MSFT US 06/19/20 P180 Equity</stp>
        <stp>OPT_IMP_VOL_NDAYS_AGO</stp>
        <stp>[tsla_calls_puts_0.xlsx]Sheet1!R82C19</stp>
        <stp>OPT_NDAYS_AGO_IMP_VOL</stp>
        <stp>7</stp>
        <tr r="S82" s="1"/>
      </tp>
      <tp>
        <v>33.841900000000003</v>
        <stp/>
        <stp>##V3_BDPV12</stp>
        <stp>MSFT US 06/19/20 P190 Equity</stp>
        <stp>OPT_IMP_VOL_NDAYS_AGO</stp>
        <stp>[tsla_calls_puts_0.xlsx]Sheet1!R84C19</stp>
        <stp>OPT_NDAYS_AGO_IMP_VOL</stp>
        <stp>7</stp>
        <tr r="S84" s="1"/>
      </tp>
      <tp>
        <v>31.447199999999999</v>
        <stp/>
        <stp>##V3_BDPV12</stp>
        <stp>MSFT US 06/19/20 P195 Equity</stp>
        <stp>OPT_IMP_VOL_NDAYS_AGO</stp>
        <stp>[tsla_calls_puts_0.xlsx]Sheet1!R85C19</stp>
        <stp>OPT_NDAYS_AGO_IMP_VOL</stp>
        <stp>7</stp>
        <tr r="S85" s="1"/>
      </tp>
      <tp>
        <v>41.831400000000002</v>
        <stp/>
        <stp>##V3_BDPV12</stp>
        <stp>MSFT US 06/19/20 P165 Equity</stp>
        <stp>OPT_IMP_VOL_NDAYS_AGO</stp>
        <stp>[tsla_calls_puts_0.xlsx]Sheet1!R79C19</stp>
        <stp>OPT_NDAYS_AGO_IMP_VOL</stp>
        <stp>7</stp>
        <tr r="S79" s="1"/>
      </tp>
      <tp>
        <v>43.2378</v>
        <stp/>
        <stp>##V3_BDPV12</stp>
        <stp>MSFT US 06/19/20 P160 Equity</stp>
        <stp>OPT_IMP_VOL_NDAYS_AGO</stp>
        <stp>[tsla_calls_puts_0.xlsx]Sheet1!R78C19</stp>
        <stp>OPT_NDAYS_AGO_IMP_VOL</stp>
        <stp>7</stp>
        <tr r="S78" s="1"/>
      </tp>
      <tp>
        <v>32.6753</v>
        <stp/>
        <stp>##V3_BDPV12</stp>
        <stp>MSFT US 06/19/20 P250 Equity</stp>
        <stp>OPT_IMP_VOL_NDAYS_AGO</stp>
        <stp>[tsla_calls_puts_0.xlsx]Sheet1!R91C19</stp>
        <stp>OPT_NDAYS_AGO_IMP_VOL</stp>
        <stp>7</stp>
        <tr r="S91" s="1"/>
      </tp>
      <tp>
        <v>52.826900000000002</v>
        <stp/>
        <stp>##V3_BDPV12</stp>
        <stp>MSFT US 06/19/20 P240 Equity</stp>
        <stp>OPT_IMP_VOL_NDAYS_AGO</stp>
        <stp>[tsla_calls_puts_0.xlsx]Sheet1!R90C19</stp>
        <stp>OPT_NDAYS_AGO_IMP_VOL</stp>
        <stp>7</stp>
        <tr r="S90" s="1"/>
      </tp>
      <tp>
        <v>42.174300000000002</v>
        <stp/>
        <stp>##V3_BDPV12</stp>
        <stp>MSFT US 06/19/20 P220 Equity</stp>
        <stp>OPT_IMP_VOL_NDAYS_AGO</stp>
        <stp>[tsla_calls_puts_0.xlsx]Sheet1!R88C19</stp>
        <stp>OPT_NDAYS_AGO_IMP_VOL</stp>
        <stp>7</stp>
        <tr r="S88" s="1"/>
      </tp>
      <tp>
        <v>33.853099999999998</v>
        <stp/>
        <stp>##V3_BDPV12</stp>
        <stp>MSFT US 06/19/20 P230 Equity</stp>
        <stp>OPT_IMP_VOL_NDAYS_AGO</stp>
        <stp>[tsla_calls_puts_0.xlsx]Sheet1!R89C19</stp>
        <stp>OPT_NDAYS_AGO_IMP_VOL</stp>
        <stp>7</stp>
        <tr r="S89" s="1"/>
      </tp>
      <tp>
        <v>35.939399999999999</v>
        <stp/>
        <stp>##V3_BDPV12</stp>
        <stp>MSFT US 06/19/20 P200 Equity</stp>
        <stp>OPT_IMP_VOL_NDAYS_AGO</stp>
        <stp>[tsla_calls_puts_0.xlsx]Sheet1!R86C19</stp>
        <stp>OPT_NDAYS_AGO_IMP_VOL</stp>
        <stp>7</stp>
        <tr r="S86" s="1"/>
      </tp>
      <tp>
        <v>38.155000000000001</v>
        <stp/>
        <stp>##V3_BDPV12</stp>
        <stp>MSFT US 06/19/20 P210 Equity</stp>
        <stp>OPT_IMP_VOL_NDAYS_AGO</stp>
        <stp>[tsla_calls_puts_0.xlsx]Sheet1!R87C19</stp>
        <stp>OPT_NDAYS_AGO_IMP_VOL</stp>
        <stp>7</stp>
        <tr r="S87" s="1"/>
      </tp>
      <tp t="s">
        <v>Call</v>
        <stp/>
        <stp>##V3_BDPV12</stp>
        <stp>MSFT US 06/19/20 C220 Equity</stp>
        <stp>OPT_PUT_CALL</stp>
        <stp>[tsla_calls_puts_0.xlsx]Sheet1!R88C4</stp>
        <tr r="D88" s="1"/>
      </tp>
      <tp t="s">
        <v>Call</v>
        <stp/>
        <stp>##V3_BDPV12</stp>
        <stp>MSFT US 06/19/20 C230 Equity</stp>
        <stp>OPT_PUT_CALL</stp>
        <stp>[tsla_calls_puts_0.xlsx]Sheet1!R89C4</stp>
        <tr r="D89" s="1"/>
      </tp>
      <tp t="s">
        <v>Call</v>
        <stp/>
        <stp>##V3_BDPV12</stp>
        <stp>MSFT US 06/19/20 C180 Equity</stp>
        <stp>OPT_PUT_CALL</stp>
        <stp>[tsla_calls_puts_0.xlsx]Sheet1!R82C4</stp>
        <tr r="D82" s="1"/>
      </tp>
    </main>
    <main first="bloomberg.rtd">
      <tp t="s">
        <v>MSFT 4 P144</v>
        <stp/>
        <stp>##V3_BDPV12</stp>
        <stp>MSFT US 04/17/20 P144 Equity</stp>
        <stp>TICKER</stp>
        <stp>[tsla_calls_puts_0.xlsx]Sheet1!R9C13</stp>
        <tr r="M9" s="1"/>
      </tp>
      <tp>
        <v>157.5</v>
        <stp/>
        <stp>##V3_BDPV12</stp>
        <stp>MSFT US 04/17/20 C157.5 Equity</stp>
        <stp>OPT_STRIKE_PX</stp>
        <stp>[tsla_calls_puts_0.xlsx]Sheet1!R18C5</stp>
        <tr r="E18" s="1"/>
      </tp>
      <tp>
        <v>167.5</v>
        <stp/>
        <stp>##V3_BDPV12</stp>
        <stp>MSFT US 04/17/20 C167.5 Equity</stp>
        <stp>OPT_STRIKE_PX</stp>
        <stp>[tsla_calls_puts_0.xlsx]Sheet1!R22C5</stp>
        <tr r="E22" s="1"/>
      </tp>
      <tp>
        <v>162.5</v>
        <stp/>
        <stp>##V3_BDPV12</stp>
        <stp>MSFT US 04/17/20 C162.5 Equity</stp>
        <stp>OPT_STRIKE_PX</stp>
        <stp>[tsla_calls_puts_0.xlsx]Sheet1!R20C5</stp>
        <tr r="E20" s="1"/>
      </tp>
      <tp>
        <v>0.4</v>
        <stp/>
        <stp>##V3_BDPV12</stp>
        <stp>MSFT US 04/17/20 P144 Equity</stp>
        <stp>OPT_PX</stp>
        <stp>[tsla_calls_puts_0.xlsx]Sheet1!R9C17</stp>
        <tr r="Q9" s="1"/>
      </tp>
      <tp>
        <v>177.5</v>
        <stp/>
        <stp>##V3_BDPV12</stp>
        <stp>MSFT US 04/17/20 C177.5 Equity</stp>
        <stp>OPT_STRIKE_PX</stp>
        <stp>[tsla_calls_puts_0.xlsx]Sheet1!R26C5</stp>
        <tr r="E26" s="1"/>
      </tp>
      <tp>
        <v>152.5</v>
        <stp/>
        <stp>##V3_BDPV12</stp>
        <stp>MSFT US 04/17/20 C152.5 Equity</stp>
        <stp>OPT_STRIKE_PX</stp>
        <stp>[tsla_calls_puts_0.xlsx]Sheet1!R16C5</stp>
        <tr r="E16" s="1"/>
      </tp>
      <tp>
        <v>172.5</v>
        <stp/>
        <stp>##V3_BDPV12</stp>
        <stp>MSFT US 04/17/20 C172.5 Equity</stp>
        <stp>OPT_STRIKE_PX</stp>
        <stp>[tsla_calls_puts_0.xlsx]Sheet1!R24C5</stp>
        <tr r="E24" s="1"/>
      </tp>
      <tp t="s">
        <v>#N/A N/A</v>
        <stp/>
        <stp>##V3_BDPV12</stp>
        <stp>MSFT US 04/17/20 C172.5 Equity</stp>
        <stp>OPT_IMP_VOL_NDAYS_AGO</stp>
        <stp>[tsla_calls_puts_0.xlsx]Sheet1!R24C9</stp>
        <stp>OPT_NDAYS_AGO_IMP_VOL</stp>
        <stp>7</stp>
        <tr r="I24" s="1"/>
      </tp>
      <tp>
        <v>59.102499999999999</v>
        <stp/>
        <stp>##V3_BDPV12</stp>
        <stp>MSFT US 04/17/20 C152.5 Equity</stp>
        <stp>OPT_IMP_VOL_NDAYS_AGO</stp>
        <stp>[tsla_calls_puts_0.xlsx]Sheet1!R16C9</stp>
        <stp>OPT_NDAYS_AGO_IMP_VOL</stp>
        <stp>7</stp>
        <tr r="I16" s="1"/>
      </tp>
      <tp t="s">
        <v>#N/A N/A</v>
        <stp/>
        <stp>##V3_BDPV12</stp>
        <stp>MSFT US 04/17/20 C177.5 Equity</stp>
        <stp>OPT_IMP_VOL_NDAYS_AGO</stp>
        <stp>[tsla_calls_puts_0.xlsx]Sheet1!R26C9</stp>
        <stp>OPT_NDAYS_AGO_IMP_VOL</stp>
        <stp>7</stp>
        <tr r="I26" s="1"/>
      </tp>
      <tp>
        <v>50.815800000000003</v>
        <stp/>
        <stp>##V3_BDPV12</stp>
        <stp>MSFT US 04/17/20 C162.5 Equity</stp>
        <stp>OPT_IMP_VOL_NDAYS_AGO</stp>
        <stp>[tsla_calls_puts_0.xlsx]Sheet1!R20C9</stp>
        <stp>OPT_NDAYS_AGO_IMP_VOL</stp>
        <stp>7</stp>
        <tr r="I20" s="1"/>
      </tp>
      <tp t="s">
        <v>#N/A N/A</v>
        <stp/>
        <stp>##V3_BDPV12</stp>
        <stp>MSFT US 04/17/20 C167.5 Equity</stp>
        <stp>OPT_IMP_VOL_NDAYS_AGO</stp>
        <stp>[tsla_calls_puts_0.xlsx]Sheet1!R22C9</stp>
        <stp>OPT_NDAYS_AGO_IMP_VOL</stp>
        <stp>7</stp>
        <tr r="I22" s="1"/>
      </tp>
      <tp t="s">
        <v>4/17/2020</v>
        <stp/>
        <stp>##V3_BDPV12</stp>
        <stp>MSFT US 04/17/20 C157.5 Equity</stp>
        <stp>OPT_EXPIRE_DT</stp>
        <stp>[tsla_calls_puts_0.xlsx]Sheet1!R18C6</stp>
        <tr r="F18" s="1"/>
      </tp>
      <tp t="s">
        <v>4/17/2020</v>
        <stp/>
        <stp>##V3_BDPV12</stp>
        <stp>MSFT US 04/17/20 C152.5 Equity</stp>
        <stp>OPT_EXPIRE_DT</stp>
        <stp>[tsla_calls_puts_0.xlsx]Sheet1!R16C6</stp>
        <tr r="F16" s="1"/>
      </tp>
      <tp t="s">
        <v>4/17/2020</v>
        <stp/>
        <stp>##V3_BDPV12</stp>
        <stp>MSFT US 04/17/20 C177.5 Equity</stp>
        <stp>OPT_EXPIRE_DT</stp>
        <stp>[tsla_calls_puts_0.xlsx]Sheet1!R26C6</stp>
        <tr r="F26" s="1"/>
      </tp>
      <tp t="s">
        <v>4/17/2020</v>
        <stp/>
        <stp>##V3_BDPV12</stp>
        <stp>MSFT US 04/17/20 C172.5 Equity</stp>
        <stp>OPT_EXPIRE_DT</stp>
        <stp>[tsla_calls_puts_0.xlsx]Sheet1!R24C6</stp>
        <tr r="F24" s="1"/>
      </tp>
    </main>
    <main first="bloomberg.rtd">
      <tp>
        <v>54.816000000000003</v>
        <stp/>
        <stp>##V3_BDPV12</stp>
        <stp>MSFT US 04/17/20 C157.5 Equity</stp>
        <stp>OPT_IMP_VOL_NDAYS_AGO</stp>
        <stp>[tsla_calls_puts_0.xlsx]Sheet1!R18C9</stp>
        <stp>OPT_NDAYS_AGO_IMP_VOL</stp>
        <stp>7</stp>
        <tr r="I18" s="1"/>
      </tp>
      <tp t="s">
        <v>4/17/2020</v>
        <stp/>
        <stp>##V3_BDPV12</stp>
        <stp>MSFT US 04/17/20 C167.5 Equity</stp>
        <stp>OPT_EXPIRE_DT</stp>
        <stp>[tsla_calls_puts_0.xlsx]Sheet1!R22C6</stp>
        <tr r="F22" s="1"/>
      </tp>
      <tp t="s">
        <v>4/17/2020</v>
        <stp/>
        <stp>##V3_BDPV12</stp>
        <stp>MSFT US 04/17/20 C162.5 Equity</stp>
        <stp>OPT_EXPIRE_DT</stp>
        <stp>[tsla_calls_puts_0.xlsx]Sheet1!R20C6</stp>
        <tr r="F20" s="1"/>
      </tp>
      <tp t="s">
        <v>Put</v>
        <stp/>
        <stp>##V3_BDPV12</stp>
        <stp>MSFT US 05/15/20 P105 Equity</stp>
        <stp>OPT_PUT_CALL</stp>
        <stp>[tsla_calls_puts_0.xlsx]Sheet1!R38C14</stp>
        <tr r="N38" s="1"/>
      </tp>
      <tp t="s">
        <v>Put</v>
        <stp/>
        <stp>##V3_BDPV12</stp>
        <stp>MSFT US 05/15/20 P135 Equity</stp>
        <stp>OPT_PUT_CALL</stp>
        <stp>[tsla_calls_puts_0.xlsx]Sheet1!R44C14</stp>
        <tr r="N44" s="1"/>
      </tp>
      <tp t="s">
        <v>Put</v>
        <stp/>
        <stp>##V3_BDPV12</stp>
        <stp>MSFT US 05/15/20 P115 Equity</stp>
        <stp>OPT_PUT_CALL</stp>
        <stp>[tsla_calls_puts_0.xlsx]Sheet1!R40C14</stp>
        <tr r="N40" s="1"/>
      </tp>
      <tp t="s">
        <v>Put</v>
        <stp/>
        <stp>##V3_BDPV12</stp>
        <stp>MSFT US 05/15/20 P125 Equity</stp>
        <stp>OPT_PUT_CALL</stp>
        <stp>[tsla_calls_puts_0.xlsx]Sheet1!R42C14</stp>
        <tr r="N42" s="1"/>
      </tp>
      <tp t="s">
        <v>Put</v>
        <stp/>
        <stp>##V3_BDPV12</stp>
        <stp>MSFT US 05/15/20 P145 Equity</stp>
        <stp>OPT_PUT_CALL</stp>
        <stp>[tsla_calls_puts_0.xlsx]Sheet1!R46C14</stp>
        <tr r="N46" s="1"/>
      </tp>
      <tp t="s">
        <v>Put</v>
        <stp/>
        <stp>##V3_BDPV12</stp>
        <stp>MSFT US 05/15/20 P155 Equity</stp>
        <stp>OPT_PUT_CALL</stp>
        <stp>[tsla_calls_puts_0.xlsx]Sheet1!R48C14</stp>
        <tr r="N48" s="1"/>
      </tp>
      <tp t="s">
        <v>Put</v>
        <stp/>
        <stp>##V3_BDPV12</stp>
        <stp>MSFT US 05/15/20 P175 Equity</stp>
        <stp>OPT_PUT_CALL</stp>
        <stp>[tsla_calls_puts_0.xlsx]Sheet1!R52C14</stp>
        <tr r="N52" s="1"/>
      </tp>
      <tp t="s">
        <v>Put</v>
        <stp/>
        <stp>##V3_BDPV12</stp>
        <stp>MSFT US 05/15/20 P165 Equity</stp>
        <stp>OPT_PUT_CALL</stp>
        <stp>[tsla_calls_puts_0.xlsx]Sheet1!R50C14</stp>
        <tr r="N50" s="1"/>
      </tp>
      <tp t="s">
        <v>Put</v>
        <stp/>
        <stp>##V3_BDPV12</stp>
        <stp>MSFT US 05/15/20 P185 Equity</stp>
        <stp>OPT_PUT_CALL</stp>
        <stp>[tsla_calls_puts_0.xlsx]Sheet1!R54C14</stp>
        <tr r="N54" s="1"/>
      </tp>
      <tp t="s">
        <v>Put</v>
        <stp/>
        <stp>##V3_BDPV12</stp>
        <stp>MSFT US 05/15/20 P195 Equity</stp>
        <stp>OPT_PUT_CALL</stp>
        <stp>[tsla_calls_puts_0.xlsx]Sheet1!R56C14</stp>
        <tr r="N56" s="1"/>
      </tp>
      <tp t="s">
        <v>#N/A N/A</v>
        <stp/>
        <stp>##V3_BDPV12</stp>
        <stp>MSFT US 04/17/20 P172.5 Equity</stp>
        <stp>OPT_IMP_VOL_NDAYS_AGO</stp>
        <stp>[tsla_calls_puts_0.xlsx]Sheet1!R24C19</stp>
        <stp>OPT_NDAYS_AGO_IMP_VOL</stp>
        <stp>7</stp>
        <tr r="S24" s="1"/>
      </tp>
      <tp t="s">
        <v>Put</v>
        <stp/>
        <stp>##V3_BDPV12</stp>
        <stp>MSFT US 04/17/20 P147 Equity</stp>
        <stp>OPT_PUT_CALL</stp>
        <stp>[tsla_calls_puts_0.xlsx]Sheet1!R12C14</stp>
        <tr r="N12" s="1"/>
      </tp>
      <tp t="s">
        <v>#N/A N/A</v>
        <stp/>
        <stp>##V3_BDPV12</stp>
        <stp>MSFT US 04/17/20 P177.5 Equity</stp>
        <stp>OPT_IMP_VOL_NDAYS_AGO</stp>
        <stp>[tsla_calls_puts_0.xlsx]Sheet1!R26C19</stp>
        <stp>OPT_NDAYS_AGO_IMP_VOL</stp>
        <stp>7</stp>
        <tr r="S26" s="1"/>
      </tp>
      <tp t="s">
        <v>MSFT 6 C170</v>
        <stp/>
        <stp>##V3_BDPV12</stp>
        <stp>MSFT US 06/19/20 C170 Equity</stp>
        <stp>TICKER</stp>
        <stp>[tsla_calls_puts_0.xlsx]Sheet1!R80C3</stp>
        <tr r="C80" s="1"/>
      </tp>
      <tp t="s">
        <v>MSFT 4 C147</v>
        <stp/>
        <stp>##V3_BDPV12</stp>
        <stp>MSFT US 04/17/20 C147 Equity</stp>
        <stp>TICKER</stp>
        <stp>[tsla_calls_puts_0.xlsx]Sheet1!R12C3</stp>
        <tr r="C12" s="1"/>
      </tp>
      <tp t="s">
        <v>MSFT 6 C120</v>
        <stp/>
        <stp>##V3_BDPV12</stp>
        <stp>MSFT US 06/19/20 C120 Equity</stp>
        <stp>TICKER</stp>
        <stp>[tsla_calls_puts_0.xlsx]Sheet1!R70C3</stp>
        <tr r="C70" s="1"/>
      </tp>
      <tp t="s">
        <v>MSFT 5 C130</v>
        <stp/>
        <stp>##V3_BDPV12</stp>
        <stp>MSFT US 05/15/20 C130 Equity</stp>
        <stp>TICKER</stp>
        <stp>[tsla_calls_puts_0.xlsx]Sheet1!R43C3</stp>
        <tr r="C43" s="1"/>
      </tp>
      <tp t="s">
        <v>MSFT 5 C180</v>
        <stp/>
        <stp>##V3_BDPV12</stp>
        <stp>MSFT US 05/15/20 C180 Equity</stp>
        <stp>TICKER</stp>
        <stp>[tsla_calls_puts_0.xlsx]Sheet1!R53C3</stp>
        <tr r="C53" s="1"/>
      </tp>
      <tp t="s">
        <v>MSFT 6 C240</v>
        <stp/>
        <stp>##V3_BDPV12</stp>
        <stp>MSFT US 06/19/20 C240 Equity</stp>
        <stp>TICKER</stp>
        <stp>[tsla_calls_puts_0.xlsx]Sheet1!R90C3</stp>
        <tr r="C90" s="1"/>
      </tp>
      <tp t="s">
        <v>MSFT 4 C210</v>
        <stp/>
        <stp>##V3_BDPV12</stp>
        <stp>MSFT US 04/17/20 C210 Equity</stp>
        <stp>TICKER</stp>
        <stp>[tsla_calls_puts_0.xlsx]Sheet1!R32C3</stp>
        <tr r="C32" s="1"/>
      </tp>
      <tp>
        <v>51.108800000000002</v>
        <stp/>
        <stp>##V3_BDPV12</stp>
        <stp>MSFT US 04/17/20 P162.5 Equity</stp>
        <stp>OPT_IMP_VOL_NDAYS_AGO</stp>
        <stp>[tsla_calls_puts_0.xlsx]Sheet1!R20C19</stp>
        <stp>OPT_NDAYS_AGO_IMP_VOL</stp>
        <stp>7</stp>
        <tr r="S20" s="1"/>
      </tp>
      <tp t="s">
        <v>Put</v>
        <stp/>
        <stp>##V3_BDPV12</stp>
        <stp>MSFT US 04/17/20 P146 Equity</stp>
        <stp>OPT_PUT_CALL</stp>
        <stp>[tsla_calls_puts_0.xlsx]Sheet1!R11C14</stp>
        <tr r="N11" s="1"/>
      </tp>
      <tp t="s">
        <v>#N/A N/A</v>
        <stp/>
        <stp>##V3_BDPV12</stp>
        <stp>MSFT US 04/17/20 P167.5 Equity</stp>
        <stp>OPT_IMP_VOL_NDAYS_AGO</stp>
        <stp>[tsla_calls_puts_0.xlsx]Sheet1!R22C19</stp>
        <stp>OPT_NDAYS_AGO_IMP_VOL</stp>
        <stp>7</stp>
        <tr r="S22" s="1"/>
      </tp>
      <tp t="s">
        <v>MSFT 4 C170</v>
        <stp/>
        <stp>##V3_BDPV12</stp>
        <stp>MSFT US 04/17/20 C170 Equity</stp>
        <stp>TICKER</stp>
        <stp>[tsla_calls_puts_0.xlsx]Sheet1!R23C3</stp>
        <tr r="C23" s="1"/>
      </tp>
      <tp t="s">
        <v>MSFT 5 C175</v>
        <stp/>
        <stp>##V3_BDPV12</stp>
        <stp>MSFT US 05/15/20 C175 Equity</stp>
        <stp>TICKER</stp>
        <stp>[tsla_calls_puts_0.xlsx]Sheet1!R52C3</stp>
        <tr r="C52" s="1"/>
      </tp>
      <tp t="s">
        <v>MSFT 6 C175</v>
        <stp/>
        <stp>##V3_BDPV12</stp>
        <stp>MSFT US 06/19/20 C175 Equity</stp>
        <stp>TICKER</stp>
        <stp>[tsla_calls_puts_0.xlsx]Sheet1!R81C3</stp>
        <tr r="C81" s="1"/>
      </tp>
      <tp t="s">
        <v>MSFT 4 C148</v>
        <stp/>
        <stp>##V3_BDPV12</stp>
        <stp>MSFT US 04/17/20 C148 Equity</stp>
        <stp>TICKER</stp>
        <stp>[tsla_calls_puts_0.xlsx]Sheet1!R13C3</stp>
        <tr r="C13" s="1"/>
      </tp>
      <tp t="s">
        <v>MSFT 6 C125</v>
        <stp/>
        <stp>##V3_BDPV12</stp>
        <stp>MSFT US 06/19/20 C125 Equity</stp>
        <stp>TICKER</stp>
        <stp>[tsla_calls_puts_0.xlsx]Sheet1!R71C3</stp>
        <tr r="C71" s="1"/>
      </tp>
      <tp t="s">
        <v>MSFT 5 C125</v>
        <stp/>
        <stp>##V3_BDPV12</stp>
        <stp>MSFT US 05/15/20 C125 Equity</stp>
        <stp>TICKER</stp>
        <stp>[tsla_calls_puts_0.xlsx]Sheet1!R42C3</stp>
        <tr r="C42" s="1"/>
      </tp>
      <tp t="s">
        <v>MSFT 6 C250</v>
        <stp/>
        <stp>##V3_BDPV12</stp>
        <stp>MSFT US 06/19/20 C250 Equity</stp>
        <stp>TICKER</stp>
        <stp>[tsla_calls_puts_0.xlsx]Sheet1!R91C3</stp>
        <tr r="C91" s="1"/>
      </tp>
      <tp t="s">
        <v>MSFT 5 C250</v>
        <stp/>
        <stp>##V3_BDPV12</stp>
        <stp>MSFT US 05/15/20 C250 Equity</stp>
        <stp>TICKER</stp>
        <stp>[tsla_calls_puts_0.xlsx]Sheet1!R62C3</stp>
        <tr r="C62" s="1"/>
      </tp>
      <tp t="s">
        <v>MSFT 4 C220</v>
        <stp/>
        <stp>##V3_BDPV12</stp>
        <stp>MSFT US 04/17/20 C220 Equity</stp>
        <stp>TICKER</stp>
        <stp>[tsla_calls_puts_0.xlsx]Sheet1!R33C3</stp>
        <tr r="C33" s="1"/>
      </tp>
      <tp>
        <v>59.367899999999999</v>
        <stp/>
        <stp>##V3_BDPV12</stp>
        <stp>MSFT US 04/17/20 P152.5 Equity</stp>
        <stp>OPT_IMP_VOL_NDAYS_AGO</stp>
        <stp>[tsla_calls_puts_0.xlsx]Sheet1!R16C19</stp>
        <stp>OPT_NDAYS_AGO_IMP_VOL</stp>
        <stp>7</stp>
        <tr r="S16" s="1"/>
      </tp>
      <tp t="s">
        <v>Put</v>
        <stp/>
        <stp>##V3_BDPV12</stp>
        <stp>MSFT US 04/17/20 P165 Equity</stp>
        <stp>OPT_PUT_CALL</stp>
        <stp>[tsla_calls_puts_0.xlsx]Sheet1!R21C14</stp>
        <tr r="N21" s="1"/>
      </tp>
      <tp t="s">
        <v>Put</v>
        <stp/>
        <stp>##V3_BDPV12</stp>
        <stp>MSFT US 04/17/20 P185 Equity</stp>
        <stp>OPT_PUT_CALL</stp>
        <stp>[tsla_calls_puts_0.xlsx]Sheet1!R28C14</stp>
        <tr r="N28" s="1"/>
      </tp>
      <tp t="s">
        <v>Put</v>
        <stp/>
        <stp>##V3_BDPV12</stp>
        <stp>MSFT US 04/17/20 P175 Equity</stp>
        <stp>OPT_PUT_CALL</stp>
        <stp>[tsla_calls_puts_0.xlsx]Sheet1!R25C14</stp>
        <tr r="N25" s="1"/>
      </tp>
      <tp t="s">
        <v>Put</v>
        <stp/>
        <stp>##V3_BDPV12</stp>
        <stp>MSFT US 04/17/20 P195 Equity</stp>
        <stp>OPT_PUT_CALL</stp>
        <stp>[tsla_calls_puts_0.xlsx]Sheet1!R30C14</stp>
        <tr r="N30" s="1"/>
      </tp>
      <tp t="s">
        <v>Put</v>
        <stp/>
        <stp>##V3_BDPV12</stp>
        <stp>MSFT US 04/17/20 P145 Equity</stp>
        <stp>OPT_PUT_CALL</stp>
        <stp>[tsla_calls_puts_0.xlsx]Sheet1!R10C14</stp>
        <tr r="N10" s="1"/>
      </tp>
      <tp t="s">
        <v>Put</v>
        <stp/>
        <stp>##V3_BDPV12</stp>
        <stp>MSFT US 04/17/20 P155 Equity</stp>
        <stp>OPT_PUT_CALL</stp>
        <stp>[tsla_calls_puts_0.xlsx]Sheet1!R17C14</stp>
        <tr r="N17" s="1"/>
      </tp>
      <tp>
        <v>55.081000000000003</v>
        <stp/>
        <stp>##V3_BDPV12</stp>
        <stp>MSFT US 04/17/20 P157.5 Equity</stp>
        <stp>OPT_IMP_VOL_NDAYS_AGO</stp>
        <stp>[tsla_calls_puts_0.xlsx]Sheet1!R18C19</stp>
        <stp>OPT_NDAYS_AGO_IMP_VOL</stp>
        <stp>7</stp>
        <tr r="S18" s="1"/>
      </tp>
      <tp t="s">
        <v>MSFT 5 C170</v>
        <stp/>
        <stp>##V3_BDPV12</stp>
        <stp>MSFT US 05/15/20 C170 Equity</stp>
        <stp>TICKER</stp>
        <stp>[tsla_calls_puts_0.xlsx]Sheet1!R51C3</stp>
        <tr r="C51" s="1"/>
      </tp>
      <tp t="s">
        <v>MSFT 4 C145</v>
        <stp/>
        <stp>##V3_BDPV12</stp>
        <stp>MSFT US 04/17/20 C145 Equity</stp>
        <stp>TICKER</stp>
        <stp>[tsla_calls_puts_0.xlsx]Sheet1!R10C3</stp>
        <tr r="C10" s="1"/>
      </tp>
      <tp t="s">
        <v>MSFT 5 C120</v>
        <stp/>
        <stp>##V3_BDPV12</stp>
        <stp>MSFT US 05/15/20 C120 Equity</stp>
        <stp>TICKER</stp>
        <stp>[tsla_calls_puts_0.xlsx]Sheet1!R41C3</stp>
        <tr r="C41" s="1"/>
      </tp>
      <tp t="s">
        <v>MSFT 6 C130</v>
        <stp/>
        <stp>##V3_BDPV12</stp>
        <stp>MSFT US 06/19/20 C130 Equity</stp>
        <stp>TICKER</stp>
        <stp>[tsla_calls_puts_0.xlsx]Sheet1!R72C3</stp>
        <tr r="C72" s="1"/>
      </tp>
      <tp t="s">
        <v>MSFT 6 C180</v>
        <stp/>
        <stp>##V3_BDPV12</stp>
        <stp>MSFT US 06/19/20 C180 Equity</stp>
        <stp>TICKER</stp>
        <stp>[tsla_calls_puts_0.xlsx]Sheet1!R82C3</stp>
        <tr r="C82" s="1"/>
      </tp>
      <tp t="s">
        <v>MSFT 4 C195</v>
        <stp/>
        <stp>##V3_BDPV12</stp>
        <stp>MSFT US 04/17/20 C195 Equity</stp>
        <stp>TICKER</stp>
        <stp>[tsla_calls_puts_0.xlsx]Sheet1!R30C3</stp>
        <tr r="C30" s="1"/>
      </tp>
      <tp t="s">
        <v>MSFT 5 C240</v>
        <stp/>
        <stp>##V3_BDPV12</stp>
        <stp>MSFT US 05/15/20 C240 Equity</stp>
        <stp>TICKER</stp>
        <stp>[tsla_calls_puts_0.xlsx]Sheet1!R61C3</stp>
        <tr r="C61" s="1"/>
      </tp>
      <tp t="s">
        <v>MSFT 4 C165</v>
        <stp/>
        <stp>##V3_BDPV12</stp>
        <stp>MSFT US 04/17/20 C165 Equity</stp>
        <stp>TICKER</stp>
        <stp>[tsla_calls_puts_0.xlsx]Sheet1!R21C3</stp>
        <tr r="C21" s="1"/>
      </tp>
      <tp t="s">
        <v>MSFT 5 C165</v>
        <stp/>
        <stp>##V3_BDPV12</stp>
        <stp>MSFT US 05/15/20 C165 Equity</stp>
        <stp>TICKER</stp>
        <stp>[tsla_calls_puts_0.xlsx]Sheet1!R50C3</stp>
        <tr r="C50" s="1"/>
      </tp>
      <tp t="s">
        <v>MSFT 4 C146</v>
        <stp/>
        <stp>##V3_BDPV12</stp>
        <stp>MSFT US 04/17/20 C146 Equity</stp>
        <stp>TICKER</stp>
        <stp>[tsla_calls_puts_0.xlsx]Sheet1!R11C3</stp>
        <tr r="C11" s="1"/>
      </tp>
      <tp t="s">
        <v>MSFT 6 C135</v>
        <stp/>
        <stp>##V3_BDPV12</stp>
        <stp>MSFT US 06/19/20 C135 Equity</stp>
        <stp>TICKER</stp>
        <stp>[tsla_calls_puts_0.xlsx]Sheet1!R73C3</stp>
        <tr r="C73" s="1"/>
      </tp>
      <tp t="s">
        <v>MSFT 5 C115</v>
        <stp/>
        <stp>##V3_BDPV12</stp>
        <stp>MSFT US 05/15/20 C115 Equity</stp>
        <stp>TICKER</stp>
        <stp>[tsla_calls_puts_0.xlsx]Sheet1!R40C3</stp>
        <tr r="C40" s="1"/>
      </tp>
      <tp t="s">
        <v>MSFT 6 C185</v>
        <stp/>
        <stp>##V3_BDPV12</stp>
        <stp>MSFT US 06/19/20 C185 Equity</stp>
        <stp>TICKER</stp>
        <stp>[tsla_calls_puts_0.xlsx]Sheet1!R83C3</stp>
        <tr r="C83" s="1"/>
      </tp>
      <tp t="s">
        <v>MSFT 5 C230</v>
        <stp/>
        <stp>##V3_BDPV12</stp>
        <stp>MSFT US 05/15/20 C230 Equity</stp>
        <stp>TICKER</stp>
        <stp>[tsla_calls_puts_0.xlsx]Sheet1!R60C3</stp>
        <tr r="C60" s="1"/>
      </tp>
      <tp t="s">
        <v>MSFT 4 C200</v>
        <stp/>
        <stp>##V3_BDPV12</stp>
        <stp>MSFT US 04/17/20 C200 Equity</stp>
        <stp>TICKER</stp>
        <stp>[tsla_calls_puts_0.xlsx]Sheet1!R31C3</stp>
        <tr r="C31" s="1"/>
      </tp>
      <tp>
        <v>0.1</v>
        <stp/>
        <stp>##V3_BDPV12</stp>
        <stp>MSFT US 05/15/20 C220 Equity</stp>
        <stp>OPT_PX</stp>
        <stp>[tsla_calls_puts_0.xlsx]Sheet1!R59C7</stp>
        <tr r="G59" s="1"/>
      </tp>
      <tp>
        <v>11.7</v>
        <stp/>
        <stp>##V3_BDPV12</stp>
        <stp>MSFT US 05/15/20 C160 Equity</stp>
        <stp>OPT_PX</stp>
        <stp>[tsla_calls_puts_0.xlsx]Sheet1!R49C7</stp>
        <tr r="G49" s="1"/>
      </tp>
      <tp>
        <v>53.6</v>
        <stp/>
        <stp>##V3_BDPV12</stp>
        <stp>MSFT US 05/15/20 C110 Equity</stp>
        <stp>OPT_PX</stp>
        <stp>[tsla_calls_puts_0.xlsx]Sheet1!R39C7</stp>
        <tr r="G39" s="1"/>
      </tp>
      <tp>
        <v>0.11</v>
        <stp/>
        <stp>##V3_BDPV12</stp>
        <stp>MSFT US 04/17/20 C185 Equity</stp>
        <stp>OPT_PX</stp>
        <stp>[tsla_calls_puts_0.xlsx]Sheet1!R28C7</stp>
        <tr r="G28" s="1"/>
      </tp>
      <tp t="s">
        <v>MSFT 6 C140</v>
        <stp/>
        <stp>##V3_BDPV12</stp>
        <stp>MSFT US 06/19/20 C140 Equity</stp>
        <stp>TICKER</stp>
        <stp>[tsla_calls_puts_0.xlsx]Sheet1!R74C3</stp>
        <tr r="C74" s="1"/>
      </tp>
      <tp t="s">
        <v>MSFT 5 C150</v>
        <stp/>
        <stp>##V3_BDPV12</stp>
        <stp>MSFT US 05/15/20 C150 Equity</stp>
        <stp>TICKER</stp>
        <stp>[tsla_calls_puts_0.xlsx]Sheet1!R47C3</stp>
        <tr r="C47" s="1"/>
      </tp>
      <tp t="s">
        <v>MSFT 6 C190</v>
        <stp/>
        <stp>##V3_BDPV12</stp>
        <stp>MSFT US 06/19/20 C190 Equity</stp>
        <stp>TICKER</stp>
        <stp>[tsla_calls_puts_0.xlsx]Sheet1!R84C3</stp>
        <tr r="C84" s="1"/>
      </tp>
      <tp t="s">
        <v>MSFT 5 C200</v>
        <stp/>
        <stp>##V3_BDPV12</stp>
        <stp>MSFT US 05/15/20 C200 Equity</stp>
        <stp>TICKER</stp>
        <stp>[tsla_calls_puts_0.xlsx]Sheet1!R57C3</stp>
        <tr r="C57" s="1"/>
      </tp>
      <tp t="s">
        <v>Put</v>
        <stp/>
        <stp>##V3_BDPV12</stp>
        <stp>MSFT US 05/15/20 P110 Equity</stp>
        <stp>OPT_PUT_CALL</stp>
        <stp>[tsla_calls_puts_0.xlsx]Sheet1!R39C14</stp>
        <tr r="N39" s="1"/>
      </tp>
      <tp t="s">
        <v>Put</v>
        <stp/>
        <stp>##V3_BDPV12</stp>
        <stp>MSFT US 05/15/20 P200 Equity</stp>
        <stp>OPT_PUT_CALL</stp>
        <stp>[tsla_calls_puts_0.xlsx]Sheet1!R57C14</stp>
        <tr r="N57" s="1"/>
      </tp>
      <tp t="s">
        <v>Put</v>
        <stp/>
        <stp>##V3_BDPV12</stp>
        <stp>MSFT US 05/15/20 P210 Equity</stp>
        <stp>OPT_PUT_CALL</stp>
        <stp>[tsla_calls_puts_0.xlsx]Sheet1!R58C14</stp>
        <tr r="N58" s="1"/>
      </tp>
      <tp t="s">
        <v>Put</v>
        <stp/>
        <stp>##V3_BDPV12</stp>
        <stp>MSFT US 05/15/20 P220 Equity</stp>
        <stp>OPT_PUT_CALL</stp>
        <stp>[tsla_calls_puts_0.xlsx]Sheet1!R59C14</stp>
        <tr r="N59" s="1"/>
      </tp>
      <tp t="s">
        <v>Put</v>
        <stp/>
        <stp>##V3_BDPV12</stp>
        <stp>MSFT US 05/15/20 P140 Equity</stp>
        <stp>OPT_PUT_CALL</stp>
        <stp>[tsla_calls_puts_0.xlsx]Sheet1!R45C14</stp>
        <tr r="N45" s="1"/>
      </tp>
      <tp t="s">
        <v>Put</v>
        <stp/>
        <stp>##V3_BDPV12</stp>
        <stp>MSFT US 05/15/20 P130 Equity</stp>
        <stp>OPT_PUT_CALL</stp>
        <stp>[tsla_calls_puts_0.xlsx]Sheet1!R43C14</stp>
        <tr r="N43" s="1"/>
      </tp>
      <tp t="s">
        <v>Put</v>
        <stp/>
        <stp>##V3_BDPV12</stp>
        <stp>MSFT US 05/15/20 P120 Equity</stp>
        <stp>OPT_PUT_CALL</stp>
        <stp>[tsla_calls_puts_0.xlsx]Sheet1!R41C14</stp>
        <tr r="N41" s="1"/>
      </tp>
      <tp t="s">
        <v>Put</v>
        <stp/>
        <stp>##V3_BDPV12</stp>
        <stp>MSFT US 05/15/20 P150 Equity</stp>
        <stp>OPT_PUT_CALL</stp>
        <stp>[tsla_calls_puts_0.xlsx]Sheet1!R47C14</stp>
        <tr r="N47" s="1"/>
      </tp>
      <tp t="s">
        <v>Put</v>
        <stp/>
        <stp>##V3_BDPV12</stp>
        <stp>MSFT US 05/15/20 P160 Equity</stp>
        <stp>OPT_PUT_CALL</stp>
        <stp>[tsla_calls_puts_0.xlsx]Sheet1!R49C14</stp>
        <tr r="N49" s="1"/>
      </tp>
      <tp t="s">
        <v>Put</v>
        <stp/>
        <stp>##V3_BDPV12</stp>
        <stp>MSFT US 05/15/20 P240 Equity</stp>
        <stp>OPT_PUT_CALL</stp>
        <stp>[tsla_calls_puts_0.xlsx]Sheet1!R61C14</stp>
        <tr r="N61" s="1"/>
      </tp>
      <tp t="s">
        <v>Put</v>
        <stp/>
        <stp>##V3_BDPV12</stp>
        <stp>MSFT US 05/15/20 P250 Equity</stp>
        <stp>OPT_PUT_CALL</stp>
        <stp>[tsla_calls_puts_0.xlsx]Sheet1!R62C14</stp>
        <tr r="N62" s="1"/>
      </tp>
      <tp t="s">
        <v>Put</v>
        <stp/>
        <stp>##V3_BDPV12</stp>
        <stp>MSFT US 05/15/20 P170 Equity</stp>
        <stp>OPT_PUT_CALL</stp>
        <stp>[tsla_calls_puts_0.xlsx]Sheet1!R51C14</stp>
        <tr r="N51" s="1"/>
      </tp>
      <tp t="s">
        <v>Put</v>
        <stp/>
        <stp>##V3_BDPV12</stp>
        <stp>MSFT US 05/15/20 P230 Equity</stp>
        <stp>OPT_PUT_CALL</stp>
        <stp>[tsla_calls_puts_0.xlsx]Sheet1!R60C14</stp>
        <tr r="N60" s="1"/>
      </tp>
      <tp t="s">
        <v>Put</v>
        <stp/>
        <stp>##V3_BDPV12</stp>
        <stp>MSFT US 05/15/20 P190 Equity</stp>
        <stp>OPT_PUT_CALL</stp>
        <stp>[tsla_calls_puts_0.xlsx]Sheet1!R55C14</stp>
        <tr r="N55" s="1"/>
      </tp>
      <tp t="s">
        <v>Put</v>
        <stp/>
        <stp>##V3_BDPV12</stp>
        <stp>MSFT US 05/15/20 P180 Equity</stp>
        <stp>OPT_PUT_CALL</stp>
        <stp>[tsla_calls_puts_0.xlsx]Sheet1!R53C14</stp>
        <tr r="N53" s="1"/>
      </tp>
      <tp>
        <v>54.45</v>
        <stp/>
        <stp>##V3_BDPV12</stp>
        <stp>MSFT US 05/15/20 P220 Equity</stp>
        <stp>OPT_PX</stp>
        <stp>[tsla_calls_puts_0.xlsx]Sheet1!R59C17</stp>
        <tr r="Q59" s="1"/>
      </tp>
      <tp>
        <v>56.55</v>
        <stp/>
        <stp>##V3_BDPV12</stp>
        <stp>MSFT US 06/19/20 P220 Equity</stp>
        <stp>OPT_PX</stp>
        <stp>[tsla_calls_puts_0.xlsx]Sheet1!R88C17</stp>
        <tr r="Q88" s="1"/>
      </tp>
      <tp>
        <v>52.6</v>
        <stp/>
        <stp>##V3_BDPV12</stp>
        <stp>MSFT US 04/17/20 P220 Equity</stp>
        <stp>OPT_PX</stp>
        <stp>[tsla_calls_puts_0.xlsx]Sheet1!R33C17</stp>
        <tr r="Q33" s="1"/>
      </tp>
      <tp>
        <v>65.349999999999994</v>
        <stp/>
        <stp>##V3_BDPV12</stp>
        <stp>MSFT US 05/15/20 P230 Equity</stp>
        <stp>OPT_PX</stp>
        <stp>[tsla_calls_puts_0.xlsx]Sheet1!R60C17</stp>
        <tr r="Q60" s="1"/>
      </tp>
      <tp>
        <v>66.3</v>
        <stp/>
        <stp>##V3_BDPV12</stp>
        <stp>MSFT US 06/19/20 P230 Equity</stp>
        <stp>OPT_PX</stp>
        <stp>[tsla_calls_puts_0.xlsx]Sheet1!R89C17</stp>
        <tr r="Q89" s="1"/>
      </tp>
      <tp>
        <v>36.15</v>
        <stp/>
        <stp>##V3_BDPV12</stp>
        <stp>MSFT US 05/15/20 P200 Equity</stp>
        <stp>OPT_PX</stp>
        <stp>[tsla_calls_puts_0.xlsx]Sheet1!R57C17</stp>
        <tr r="Q57" s="1"/>
      </tp>
      <tp>
        <v>35.35</v>
        <stp/>
        <stp>##V3_BDPV12</stp>
        <stp>MSFT US 06/19/20 P200 Equity</stp>
        <stp>OPT_PX</stp>
        <stp>[tsla_calls_puts_0.xlsx]Sheet1!R86C17</stp>
        <tr r="Q86" s="1"/>
      </tp>
      <tp>
        <v>35.6</v>
        <stp/>
        <stp>##V3_BDPV12</stp>
        <stp>MSFT US 04/17/20 P200 Equity</stp>
        <stp>OPT_PX</stp>
        <stp>[tsla_calls_puts_0.xlsx]Sheet1!R31C17</stp>
        <tr r="Q31" s="1"/>
      </tp>
      <tp>
        <v>45.44</v>
        <stp/>
        <stp>##V3_BDPV12</stp>
        <stp>MSFT US 05/15/20 P210 Equity</stp>
        <stp>OPT_PX</stp>
        <stp>[tsla_calls_puts_0.xlsx]Sheet1!R58C17</stp>
        <tr r="Q58" s="1"/>
      </tp>
      <tp>
        <v>46.75</v>
        <stp/>
        <stp>##V3_BDPV12</stp>
        <stp>MSFT US 06/19/20 P210 Equity</stp>
        <stp>OPT_PX</stp>
        <stp>[tsla_calls_puts_0.xlsx]Sheet1!R87C17</stp>
        <tr r="Q87" s="1"/>
      </tp>
      <tp>
        <v>46.1</v>
        <stp/>
        <stp>##V3_BDPV12</stp>
        <stp>MSFT US 04/17/20 P210 Equity</stp>
        <stp>OPT_PX</stp>
        <stp>[tsla_calls_puts_0.xlsx]Sheet1!R32C17</stp>
        <tr r="Q32" s="1"/>
      </tp>
      <tp>
        <v>73.75</v>
        <stp/>
        <stp>##V3_BDPV12</stp>
        <stp>MSFT US 05/15/20 P240 Equity</stp>
        <stp>OPT_PX</stp>
        <stp>[tsla_calls_puts_0.xlsx]Sheet1!R61C17</stp>
        <tr r="Q61" s="1"/>
      </tp>
      <tp>
        <v>76.2</v>
        <stp/>
        <stp>##V3_BDPV12</stp>
        <stp>MSFT US 06/19/20 P240 Equity</stp>
        <stp>OPT_PX</stp>
        <stp>[tsla_calls_puts_0.xlsx]Sheet1!R90C17</stp>
        <tr r="Q90" s="1"/>
      </tp>
      <tp>
        <v>85.35</v>
        <stp/>
        <stp>##V3_BDPV12</stp>
        <stp>MSFT US 05/15/20 P250 Equity</stp>
        <stp>OPT_PX</stp>
        <stp>[tsla_calls_puts_0.xlsx]Sheet1!R62C17</stp>
        <tr r="Q62" s="1"/>
      </tp>
      <tp>
        <v>86.15</v>
        <stp/>
        <stp>##V3_BDPV12</stp>
        <stp>MSFT US 06/19/20 P250 Equity</stp>
        <stp>OPT_PX</stp>
        <stp>[tsla_calls_puts_0.xlsx]Sheet1!R91C17</stp>
        <tr r="Q91" s="1"/>
      </tp>
      <tp>
        <v>0.15</v>
        <stp/>
        <stp>##V3_BDPV12</stp>
        <stp>MSFT US 05/15/20 C210 Equity</stp>
        <stp>OPT_PX</stp>
        <stp>[tsla_calls_puts_0.xlsx]Sheet1!R58C7</stp>
        <tr r="G58" s="1"/>
      </tp>
      <tp>
        <v>15.2</v>
        <stp/>
        <stp>##V3_BDPV12</stp>
        <stp>MSFT US 05/15/20 C155 Equity</stp>
        <stp>OPT_PX</stp>
        <stp>[tsla_calls_puts_0.xlsx]Sheet1!R48C7</stp>
        <tr r="G48" s="1"/>
      </tp>
      <tp>
        <v>7.4</v>
        <stp/>
        <stp>##V3_BDPV12</stp>
        <stp>MSFT US 04/17/20 C160 Equity</stp>
        <stp>OPT_PX</stp>
        <stp>[tsla_calls_puts_0.xlsx]Sheet1!R19C7</stp>
        <tr r="G19" s="1"/>
      </tp>
      <tp>
        <v>59.2</v>
        <stp/>
        <stp>##V3_BDPV12</stp>
        <stp>MSFT US 05/15/20 C105 Equity</stp>
        <stp>OPT_PX</stp>
        <stp>[tsla_calls_puts_0.xlsx]Sheet1!R38C7</stp>
        <tr r="G38" s="1"/>
      </tp>
      <tp>
        <v>0.06</v>
        <stp/>
        <stp>##V3_BDPV12</stp>
        <stp>MSFT US 04/17/20 C190 Equity</stp>
        <stp>OPT_PX</stp>
        <stp>[tsla_calls_puts_0.xlsx]Sheet1!R29C7</stp>
        <tr r="G29" s="1"/>
      </tp>
      <tp t="s">
        <v>MSFT 6 C145</v>
        <stp/>
        <stp>##V3_BDPV12</stp>
        <stp>MSFT US 06/19/20 C145 Equity</stp>
        <stp>TICKER</stp>
        <stp>[tsla_calls_puts_0.xlsx]Sheet1!R75C3</stp>
        <tr r="C75" s="1"/>
      </tp>
      <tp t="s">
        <v>MSFT 5 C145</v>
        <stp/>
        <stp>##V3_BDPV12</stp>
        <stp>MSFT US 05/15/20 C145 Equity</stp>
        <stp>TICKER</stp>
        <stp>[tsla_calls_puts_0.xlsx]Sheet1!R46C3</stp>
        <tr r="C46" s="1"/>
      </tp>
      <tp t="s">
        <v>MSFT 4 C155</v>
        <stp/>
        <stp>##V3_BDPV12</stp>
        <stp>MSFT US 04/17/20 C155 Equity</stp>
        <stp>TICKER</stp>
        <stp>[tsla_calls_puts_0.xlsx]Sheet1!R17C3</stp>
        <tr r="C17" s="1"/>
      </tp>
      <tp t="s">
        <v>MSFT 4 C180</v>
        <stp/>
        <stp>##V3_BDPV12</stp>
        <stp>MSFT US 04/17/20 C180 Equity</stp>
        <stp>TICKER</stp>
        <stp>[tsla_calls_puts_0.xlsx]Sheet1!R27C3</stp>
        <tr r="C27" s="1"/>
      </tp>
      <tp t="s">
        <v>MSFT 5 C195</v>
        <stp/>
        <stp>##V3_BDPV12</stp>
        <stp>MSFT US 05/15/20 C195 Equity</stp>
        <stp>TICKER</stp>
        <stp>[tsla_calls_puts_0.xlsx]Sheet1!R56C3</stp>
        <tr r="C56" s="1"/>
      </tp>
      <tp t="s">
        <v>MSFT 6 C195</v>
        <stp/>
        <stp>##V3_BDPV12</stp>
        <stp>MSFT US 06/19/20 C195 Equity</stp>
        <stp>TICKER</stp>
        <stp>[tsla_calls_puts_0.xlsx]Sheet1!R85C3</stp>
        <tr r="C85" s="1"/>
      </tp>
      <tp>
        <v>2.13</v>
        <stp/>
        <stp>##V3_BDPV12</stp>
        <stp>MSFT US 06/19/20 P125 Equity</stp>
        <stp>OPT_PX</stp>
        <stp>[tsla_calls_puts_0.xlsx]Sheet1!R71C17</stp>
        <tr r="Q71" s="1"/>
      </tp>
      <tp>
        <v>1.56</v>
        <stp/>
        <stp>##V3_BDPV12</stp>
        <stp>MSFT US 06/19/20 P120 Equity</stp>
        <stp>OPT_PX</stp>
        <stp>[tsla_calls_puts_0.xlsx]Sheet1!R70C17</stp>
        <tr r="Q70" s="1"/>
      </tp>
      <tp>
        <v>0.68</v>
        <stp/>
        <stp>##V3_BDPV12</stp>
        <stp>MSFT US 05/15/20 P120 Equity</stp>
        <stp>OPT_PX</stp>
        <stp>[tsla_calls_puts_0.xlsx]Sheet1!R41C17</stp>
        <tr r="Q41" s="1"/>
      </tp>
      <tp>
        <v>0.98</v>
        <stp/>
        <stp>##V3_BDPV12</stp>
        <stp>MSFT US 05/15/20 P125 Equity</stp>
        <stp>OPT_PX</stp>
        <stp>[tsla_calls_puts_0.xlsx]Sheet1!R42C17</stp>
        <tr r="Q42" s="1"/>
      </tp>
      <tp>
        <v>3.2</v>
        <stp/>
        <stp>##V3_BDPV12</stp>
        <stp>MSFT US 06/19/20 P135 Equity</stp>
        <stp>OPT_PX</stp>
        <stp>[tsla_calls_puts_0.xlsx]Sheet1!R73C17</stp>
        <tr r="Q73" s="1"/>
      </tp>
      <tp>
        <v>2.54</v>
        <stp/>
        <stp>##V3_BDPV12</stp>
        <stp>MSFT US 06/19/20 P130 Equity</stp>
        <stp>OPT_PX</stp>
        <stp>[tsla_calls_puts_0.xlsx]Sheet1!R72C17</stp>
        <tr r="Q72" s="1"/>
      </tp>
      <tp>
        <v>1.3</v>
        <stp/>
        <stp>##V3_BDPV12</stp>
        <stp>MSFT US 05/15/20 P130 Equity</stp>
        <stp>OPT_PX</stp>
        <stp>[tsla_calls_puts_0.xlsx]Sheet1!R43C17</stp>
        <tr r="Q43" s="1"/>
      </tp>
      <tp>
        <v>1.72</v>
        <stp/>
        <stp>##V3_BDPV12</stp>
        <stp>MSFT US 05/15/20 P135 Equity</stp>
        <stp>OPT_PX</stp>
        <stp>[tsla_calls_puts_0.xlsx]Sheet1!R44C17</stp>
        <tr r="Q44" s="1"/>
      </tp>
      <tp>
        <v>0.81</v>
        <stp/>
        <stp>##V3_BDPV12</stp>
        <stp>MSFT US 06/19/20 P105 Equity</stp>
        <stp>OPT_PX</stp>
        <stp>[tsla_calls_puts_0.xlsx]Sheet1!R67C17</stp>
        <tr r="Q67" s="1"/>
      </tp>
      <tp>
        <v>0.23</v>
        <stp/>
        <stp>##V3_BDPV12</stp>
        <stp>MSFT US 05/15/20 P105 Equity</stp>
        <stp>OPT_PX</stp>
        <stp>[tsla_calls_puts_0.xlsx]Sheet1!R38C17</stp>
        <tr r="Q38" s="1"/>
      </tp>
      <tp>
        <v>1.29</v>
        <stp/>
        <stp>##V3_BDPV12</stp>
        <stp>MSFT US 06/19/20 P115 Equity</stp>
        <stp>OPT_PX</stp>
        <stp>[tsla_calls_puts_0.xlsx]Sheet1!R69C17</stp>
        <tr r="Q69" s="1"/>
      </tp>
      <tp>
        <v>1.05</v>
        <stp/>
        <stp>##V3_BDPV12</stp>
        <stp>MSFT US 06/19/20 P110 Equity</stp>
        <stp>OPT_PX</stp>
        <stp>[tsla_calls_puts_0.xlsx]Sheet1!R68C17</stp>
        <tr r="Q68" s="1"/>
      </tp>
      <tp>
        <v>0.34</v>
        <stp/>
        <stp>##V3_BDPV12</stp>
        <stp>MSFT US 05/15/20 P110 Equity</stp>
        <stp>OPT_PX</stp>
        <stp>[tsla_calls_puts_0.xlsx]Sheet1!R39C17</stp>
        <tr r="Q39" s="1"/>
      </tp>
      <tp>
        <v>0.48</v>
        <stp/>
        <stp>##V3_BDPV12</stp>
        <stp>MSFT US 05/15/20 P115 Equity</stp>
        <stp>OPT_PX</stp>
        <stp>[tsla_calls_puts_0.xlsx]Sheet1!R40C17</stp>
        <tr r="Q40" s="1"/>
      </tp>
      <tp>
        <v>11.25</v>
        <stp/>
        <stp>##V3_BDPV12</stp>
        <stp>MSFT US 06/19/20 P165 Equity</stp>
        <stp>OPT_PX</stp>
        <stp>[tsla_calls_puts_0.xlsx]Sheet1!R79C17</stp>
        <tr r="Q79" s="1"/>
      </tp>
      <tp>
        <v>9.25</v>
        <stp/>
        <stp>##V3_BDPV12</stp>
        <stp>MSFT US 06/19/20 P160 Equity</stp>
        <stp>OPT_PX</stp>
        <stp>[tsla_calls_puts_0.xlsx]Sheet1!R78C17</stp>
        <tr r="Q78" s="1"/>
      </tp>
      <tp>
        <v>4.0999999999999996</v>
        <stp/>
        <stp>##V3_BDPV12</stp>
        <stp>MSFT US 04/17/20 P165 Equity</stp>
        <stp>OPT_PX</stp>
        <stp>[tsla_calls_puts_0.xlsx]Sheet1!R21C17</stp>
        <tr r="Q21" s="1"/>
      </tp>
      <tp>
        <v>6.8</v>
        <stp/>
        <stp>##V3_BDPV12</stp>
        <stp>MSFT US 05/15/20 P160 Equity</stp>
        <stp>OPT_PX</stp>
        <stp>[tsla_calls_puts_0.xlsx]Sheet1!R49C17</stp>
        <tr r="Q49" s="1"/>
      </tp>
      <tp>
        <v>2.42</v>
        <stp/>
        <stp>##V3_BDPV12</stp>
        <stp>MSFT US 04/17/20 P160 Equity</stp>
        <stp>OPT_PX</stp>
        <stp>[tsla_calls_puts_0.xlsx]Sheet1!R19C17</stp>
        <tr r="Q19" s="1"/>
      </tp>
      <tp>
        <v>8.61</v>
        <stp/>
        <stp>##V3_BDPV12</stp>
        <stp>MSFT US 05/15/20 P165 Equity</stp>
        <stp>OPT_PX</stp>
        <stp>[tsla_calls_puts_0.xlsx]Sheet1!R50C17</stp>
        <tr r="Q50" s="1"/>
      </tp>
      <tp>
        <v>10.15</v>
        <stp/>
        <stp>##V3_BDPV12</stp>
        <stp>MSFT US 04/17/20 P175 Equity</stp>
        <stp>OPT_PX</stp>
        <stp>[tsla_calls_puts_0.xlsx]Sheet1!R25C17</stp>
        <tr r="Q25" s="1"/>
      </tp>
      <tp>
        <v>11</v>
        <stp/>
        <stp>##V3_BDPV12</stp>
        <stp>MSFT US 05/15/20 P170 Equity</stp>
        <stp>OPT_PX</stp>
        <stp>[tsla_calls_puts_0.xlsx]Sheet1!R51C17</stp>
        <tr r="Q51" s="1"/>
      </tp>
      <tp>
        <v>13.2</v>
        <stp/>
        <stp>##V3_BDPV12</stp>
        <stp>MSFT US 06/19/20 P170 Equity</stp>
        <stp>OPT_PX</stp>
        <stp>[tsla_calls_puts_0.xlsx]Sheet1!R80C17</stp>
        <tr r="Q80" s="1"/>
      </tp>
      <tp>
        <v>16.75</v>
        <stp/>
        <stp>##V3_BDPV12</stp>
        <stp>MSFT US 06/19/20 P175 Equity</stp>
        <stp>OPT_PX</stp>
        <stp>[tsla_calls_puts_0.xlsx]Sheet1!R81C17</stp>
        <tr r="Q81" s="1"/>
      </tp>
      <tp>
        <v>7</v>
        <stp/>
        <stp>##V3_BDPV12</stp>
        <stp>MSFT US 04/17/20 P170 Equity</stp>
        <stp>OPT_PX</stp>
        <stp>[tsla_calls_puts_0.xlsx]Sheet1!R23C17</stp>
        <tr r="Q23" s="1"/>
      </tp>
      <tp>
        <v>14.35</v>
        <stp/>
        <stp>##V3_BDPV12</stp>
        <stp>MSFT US 05/15/20 P175 Equity</stp>
        <stp>OPT_PX</stp>
        <stp>[tsla_calls_puts_0.xlsx]Sheet1!R52C17</stp>
        <tr r="Q52" s="1"/>
      </tp>
      <tp>
        <v>5.1100000000000003</v>
        <stp/>
        <stp>##V3_BDPV12</stp>
        <stp>MSFT US 06/19/20 P145 Equity</stp>
        <stp>OPT_PX</stp>
        <stp>[tsla_calls_puts_0.xlsx]Sheet1!R75C17</stp>
        <tr r="Q75" s="1"/>
      </tp>
      <tp>
        <v>4.01</v>
        <stp/>
        <stp>##V3_BDPV12</stp>
        <stp>MSFT US 06/19/20 P140 Equity</stp>
        <stp>OPT_PX</stp>
        <stp>[tsla_calls_puts_0.xlsx]Sheet1!R74C17</stp>
        <tr r="Q74" s="1"/>
      </tp>
      <tp>
        <v>0.57999999999999996</v>
        <stp/>
        <stp>##V3_BDPV12</stp>
        <stp>MSFT US 04/17/20 P148 Equity</stp>
        <stp>OPT_PX</stp>
        <stp>[tsla_calls_puts_0.xlsx]Sheet1!R13C17</stp>
        <tr r="Q13" s="1"/>
      </tp>
      <tp>
        <v>0.8</v>
        <stp/>
        <stp>##V3_BDPV12</stp>
        <stp>MSFT US 04/17/20 P149 Equity</stp>
        <stp>OPT_PX</stp>
        <stp>[tsla_calls_puts_0.xlsx]Sheet1!R14C17</stp>
        <tr r="Q14" s="1"/>
      </tp>
      <tp>
        <v>0.45</v>
        <stp/>
        <stp>##V3_BDPV12</stp>
        <stp>MSFT US 04/17/20 P145 Equity</stp>
        <stp>OPT_PX</stp>
        <stp>[tsla_calls_puts_0.xlsx]Sheet1!R10C17</stp>
        <tr r="Q10" s="1"/>
      </tp>
      <tp>
        <v>0.48</v>
        <stp/>
        <stp>##V3_BDPV12</stp>
        <stp>MSFT US 04/17/20 P146 Equity</stp>
        <stp>OPT_PX</stp>
        <stp>[tsla_calls_puts_0.xlsx]Sheet1!R11C17</stp>
        <tr r="Q11" s="1"/>
      </tp>
      <tp>
        <v>2.31</v>
        <stp/>
        <stp>##V3_BDPV12</stp>
        <stp>MSFT US 05/15/20 P140 Equity</stp>
        <stp>OPT_PX</stp>
        <stp>[tsla_calls_puts_0.xlsx]Sheet1!R45C17</stp>
        <tr r="Q45" s="1"/>
      </tp>
      <tp>
        <v>0.62</v>
        <stp/>
        <stp>##V3_BDPV12</stp>
        <stp>MSFT US 04/17/20 P147 Equity</stp>
        <stp>OPT_PX</stp>
        <stp>[tsla_calls_puts_0.xlsx]Sheet1!R12C17</stp>
        <tr r="Q12" s="1"/>
      </tp>
      <tp>
        <v>3.05</v>
        <stp/>
        <stp>##V3_BDPV12</stp>
        <stp>MSFT US 05/15/20 P145 Equity</stp>
        <stp>OPT_PX</stp>
        <stp>[tsla_calls_puts_0.xlsx]Sheet1!R46C17</stp>
        <tr r="Q46" s="1"/>
      </tp>
      <tp>
        <v>7.59</v>
        <stp/>
        <stp>##V3_BDPV12</stp>
        <stp>MSFT US 06/19/20 P155 Equity</stp>
        <stp>OPT_PX</stp>
        <stp>[tsla_calls_puts_0.xlsx]Sheet1!R77C17</stp>
        <tr r="Q77" s="1"/>
      </tp>
      <tp>
        <v>6.2</v>
        <stp/>
        <stp>##V3_BDPV12</stp>
        <stp>MSFT US 06/19/20 P150 Equity</stp>
        <stp>OPT_PX</stp>
        <stp>[tsla_calls_puts_0.xlsx]Sheet1!R76C17</stp>
        <tr r="Q76" s="1"/>
      </tp>
      <tp>
        <v>1.47</v>
        <stp/>
        <stp>##V3_BDPV12</stp>
        <stp>MSFT US 04/17/20 P155 Equity</stp>
        <stp>OPT_PX</stp>
        <stp>[tsla_calls_puts_0.xlsx]Sheet1!R17C17</stp>
        <tr r="Q17" s="1"/>
      </tp>
      <tp>
        <v>4</v>
        <stp/>
        <stp>##V3_BDPV12</stp>
        <stp>MSFT US 05/15/20 P150 Equity</stp>
        <stp>OPT_PX</stp>
        <stp>[tsla_calls_puts_0.xlsx]Sheet1!R47C17</stp>
        <tr r="Q47" s="1"/>
      </tp>
      <tp>
        <v>0.85</v>
        <stp/>
        <stp>##V3_BDPV12</stp>
        <stp>MSFT US 04/17/20 P150 Equity</stp>
        <stp>OPT_PX</stp>
        <stp>[tsla_calls_puts_0.xlsx]Sheet1!R15C17</stp>
        <tr r="Q15" s="1"/>
      </tp>
      <tp>
        <v>5.1100000000000003</v>
        <stp/>
        <stp>##V3_BDPV12</stp>
        <stp>MSFT US 05/15/20 P155 Equity</stp>
        <stp>OPT_PX</stp>
        <stp>[tsla_calls_puts_0.xlsx]Sheet1!R48C17</stp>
        <tr r="Q48" s="1"/>
      </tp>
      <tp>
        <v>20.11</v>
        <stp/>
        <stp>##V3_BDPV12</stp>
        <stp>MSFT US 04/17/20 P185 Equity</stp>
        <stp>OPT_PX</stp>
        <stp>[tsla_calls_puts_0.xlsx]Sheet1!R28C17</stp>
        <tr r="Q28" s="1"/>
      </tp>
      <tp>
        <v>17.149999999999999</v>
        <stp/>
        <stp>##V3_BDPV12</stp>
        <stp>MSFT US 05/15/20 P180 Equity</stp>
        <stp>OPT_PX</stp>
        <stp>[tsla_calls_puts_0.xlsx]Sheet1!R53C17</stp>
        <tr r="Q53" s="1"/>
      </tp>
      <tp>
        <v>20.07</v>
        <stp/>
        <stp>##V3_BDPV12</stp>
        <stp>MSFT US 06/19/20 P180 Equity</stp>
        <stp>OPT_PX</stp>
        <stp>[tsla_calls_puts_0.xlsx]Sheet1!R82C17</stp>
        <tr r="Q82" s="1"/>
      </tp>
      <tp>
        <v>23</v>
        <stp/>
        <stp>##V3_BDPV12</stp>
        <stp>MSFT US 06/19/20 P185 Equity</stp>
        <stp>OPT_PX</stp>
        <stp>[tsla_calls_puts_0.xlsx]Sheet1!R83C17</stp>
        <tr r="Q83" s="1"/>
      </tp>
      <tp>
        <v>15.78</v>
        <stp/>
        <stp>##V3_BDPV12</stp>
        <stp>MSFT US 04/17/20 P180 Equity</stp>
        <stp>OPT_PX</stp>
        <stp>[tsla_calls_puts_0.xlsx]Sheet1!R27C17</stp>
        <tr r="Q27" s="1"/>
      </tp>
      <tp>
        <v>20.8</v>
        <stp/>
        <stp>##V3_BDPV12</stp>
        <stp>MSFT US 05/15/20 P185 Equity</stp>
        <stp>OPT_PX</stp>
        <stp>[tsla_calls_puts_0.xlsx]Sheet1!R54C17</stp>
        <tr r="Q54" s="1"/>
      </tp>
      <tp>
        <v>25.25</v>
        <stp/>
        <stp>##V3_BDPV12</stp>
        <stp>MSFT US 05/15/20 P190 Equity</stp>
        <stp>OPT_PX</stp>
        <stp>[tsla_calls_puts_0.xlsx]Sheet1!R55C17</stp>
        <tr r="Q55" s="1"/>
      </tp>
      <tp>
        <v>27.8</v>
        <stp/>
        <stp>##V3_BDPV12</stp>
        <stp>MSFT US 06/19/20 P190 Equity</stp>
        <stp>OPT_PX</stp>
        <stp>[tsla_calls_puts_0.xlsx]Sheet1!R84C17</stp>
        <tr r="Q84" s="1"/>
      </tp>
      <tp>
        <v>30.87</v>
        <stp/>
        <stp>##V3_BDPV12</stp>
        <stp>MSFT US 04/17/20 P195 Equity</stp>
        <stp>OPT_PX</stp>
        <stp>[tsla_calls_puts_0.xlsx]Sheet1!R30C17</stp>
        <tr r="Q30" s="1"/>
      </tp>
      <tp>
        <v>30.9</v>
        <stp/>
        <stp>##V3_BDPV12</stp>
        <stp>MSFT US 06/19/20 P195 Equity</stp>
        <stp>OPT_PX</stp>
        <stp>[tsla_calls_puts_0.xlsx]Sheet1!R85C17</stp>
        <tr r="Q85" s="1"/>
      </tp>
      <tp>
        <v>25.51</v>
        <stp/>
        <stp>##V3_BDPV12</stp>
        <stp>MSFT US 04/17/20 P190 Equity</stp>
        <stp>OPT_PX</stp>
        <stp>[tsla_calls_puts_0.xlsx]Sheet1!R29C17</stp>
        <tr r="Q29" s="1"/>
      </tp>
      <tp>
        <v>29.65</v>
        <stp/>
        <stp>##V3_BDPV12</stp>
        <stp>MSFT US 05/15/20 P195 Equity</stp>
        <stp>OPT_PX</stp>
        <stp>[tsla_calls_puts_0.xlsx]Sheet1!R56C17</stp>
        <tr r="Q56" s="1"/>
      </tp>
      <tp>
        <v>0.22</v>
        <stp/>
        <stp>##V3_BDPV12</stp>
        <stp>MSFT US 06/19/20 C220 Equity</stp>
        <stp>OPT_PX</stp>
        <stp>[tsla_calls_puts_0.xlsx]Sheet1!R88C7</stp>
        <tr r="G88" s="1"/>
      </tp>
      <tp>
        <v>13.85</v>
        <stp/>
        <stp>##V3_BDPV12</stp>
        <stp>MSFT US 06/19/20 C160 Equity</stp>
        <stp>OPT_PX</stp>
        <stp>[tsla_calls_puts_0.xlsx]Sheet1!R78C7</stp>
        <tr r="G78" s="1"/>
      </tp>
      <tp>
        <v>56.85</v>
        <stp/>
        <stp>##V3_BDPV12</stp>
        <stp>MSFT US 06/19/20 C110 Equity</stp>
        <stp>OPT_PX</stp>
        <stp>[tsla_calls_puts_0.xlsx]Sheet1!R68C7</stp>
        <tr r="G68" s="1"/>
      </tp>
      <tp t="s">
        <v>MSFT 4 C149</v>
        <stp/>
        <stp>##V3_BDPV12</stp>
        <stp>MSFT US 04/17/20 C149 Equity</stp>
        <stp>TICKER</stp>
        <stp>[tsla_calls_puts_0.xlsx]Sheet1!R14C3</stp>
        <tr r="C14" s="1"/>
      </tp>
      <tp t="s">
        <v>MSFT 5 C140</v>
        <stp/>
        <stp>##V3_BDPV12</stp>
        <stp>MSFT US 05/15/20 C140 Equity</stp>
        <stp>TICKER</stp>
        <stp>[tsla_calls_puts_0.xlsx]Sheet1!R45C3</stp>
        <tr r="C45" s="1"/>
      </tp>
      <tp t="s">
        <v>MSFT 6 C150</v>
        <stp/>
        <stp>##V3_BDPV12</stp>
        <stp>MSFT US 06/19/20 C150 Equity</stp>
        <stp>TICKER</stp>
        <stp>[tsla_calls_puts_0.xlsx]Sheet1!R76C3</stp>
        <tr r="C76" s="1"/>
      </tp>
      <tp t="s">
        <v>MSFT 5 C190</v>
        <stp/>
        <stp>##V3_BDPV12</stp>
        <stp>MSFT US 05/15/20 C190 Equity</stp>
        <stp>TICKER</stp>
        <stp>[tsla_calls_puts_0.xlsx]Sheet1!R55C3</stp>
        <tr r="C55" s="1"/>
      </tp>
      <tp t="s">
        <v>MSFT 6 C200</v>
        <stp/>
        <stp>##V3_BDPV12</stp>
        <stp>MSFT US 06/19/20 C200 Equity</stp>
        <stp>TICKER</stp>
        <stp>[tsla_calls_puts_0.xlsx]Sheet1!R86C3</stp>
        <tr r="C86" s="1"/>
      </tp>
      <tp t="s">
        <v>Put</v>
        <stp/>
        <stp>##V3_BDPV12</stp>
        <stp>MSFT US 04/17/20 P170 Equity</stp>
        <stp>OPT_PUT_CALL</stp>
        <stp>[tsla_calls_puts_0.xlsx]Sheet1!R23C14</stp>
        <tr r="N23" s="1"/>
      </tp>
      <tp t="s">
        <v>Put</v>
        <stp/>
        <stp>##V3_BDPV12</stp>
        <stp>MSFT US 04/17/20 P190 Equity</stp>
        <stp>OPT_PUT_CALL</stp>
        <stp>[tsla_calls_puts_0.xlsx]Sheet1!R29C14</stp>
        <tr r="N29" s="1"/>
      </tp>
      <tp t="s">
        <v>Put</v>
        <stp/>
        <stp>##V3_BDPV12</stp>
        <stp>MSFT US 04/17/20 P180 Equity</stp>
        <stp>OPT_PUT_CALL</stp>
        <stp>[tsla_calls_puts_0.xlsx]Sheet1!R27C14</stp>
        <tr r="N27" s="1"/>
      </tp>
      <tp t="s">
        <v>Put</v>
        <stp/>
        <stp>##V3_BDPV12</stp>
        <stp>MSFT US 04/17/20 P200 Equity</stp>
        <stp>OPT_PUT_CALL</stp>
        <stp>[tsla_calls_puts_0.xlsx]Sheet1!R31C14</stp>
        <tr r="N31" s="1"/>
      </tp>
      <tp t="s">
        <v>Put</v>
        <stp/>
        <stp>##V3_BDPV12</stp>
        <stp>MSFT US 04/17/20 P220 Equity</stp>
        <stp>OPT_PUT_CALL</stp>
        <stp>[tsla_calls_puts_0.xlsx]Sheet1!R33C14</stp>
        <tr r="N33" s="1"/>
      </tp>
      <tp t="s">
        <v>Put</v>
        <stp/>
        <stp>##V3_BDPV12</stp>
        <stp>MSFT US 04/17/20 P210 Equity</stp>
        <stp>OPT_PUT_CALL</stp>
        <stp>[tsla_calls_puts_0.xlsx]Sheet1!R32C14</stp>
        <tr r="N32" s="1"/>
      </tp>
      <tp t="s">
        <v>Put</v>
        <stp/>
        <stp>##V3_BDPV12</stp>
        <stp>MSFT US 04/17/20 P150 Equity</stp>
        <stp>OPT_PUT_CALL</stp>
        <stp>[tsla_calls_puts_0.xlsx]Sheet1!R15C14</stp>
        <tr r="N15" s="1"/>
      </tp>
      <tp t="s">
        <v>Put</v>
        <stp/>
        <stp>##V3_BDPV12</stp>
        <stp>MSFT US 04/17/20 P160 Equity</stp>
        <stp>OPT_PUT_CALL</stp>
        <stp>[tsla_calls_puts_0.xlsx]Sheet1!R19C14</stp>
        <tr r="N19" s="1"/>
      </tp>
      <tp>
        <v>0.1</v>
        <stp/>
        <stp>##V3_BDPV12</stp>
        <stp>MSFT US 06/19/20 C230 Equity</stp>
        <stp>OPT_PX</stp>
        <stp>[tsla_calls_puts_0.xlsx]Sheet1!R89C7</stp>
        <tr r="G89" s="1"/>
      </tp>
      <tp>
        <v>10.85</v>
        <stp/>
        <stp>##V3_BDPV12</stp>
        <stp>MSFT US 06/19/20 C165 Equity</stp>
        <stp>OPT_PX</stp>
        <stp>[tsla_calls_puts_0.xlsx]Sheet1!R79C7</stp>
        <tr r="G79" s="1"/>
      </tp>
      <tp>
        <v>50.2</v>
        <stp/>
        <stp>##V3_BDPV12</stp>
        <stp>MSFT US 06/19/20 C115 Equity</stp>
        <stp>OPT_PX</stp>
        <stp>[tsla_calls_puts_0.xlsx]Sheet1!R69C7</stp>
        <tr r="G69" s="1"/>
      </tp>
      <tp t="s">
        <v>MSFT 4 C175</v>
        <stp/>
        <stp>##V3_BDPV12</stp>
        <stp>MSFT US 04/17/20 C175 Equity</stp>
        <stp>TICKER</stp>
        <stp>[tsla_calls_puts_0.xlsx]Sheet1!R25C3</stp>
        <tr r="C25" s="1"/>
      </tp>
      <tp t="s">
        <v>MSFT 6 C155</v>
        <stp/>
        <stp>##V3_BDPV12</stp>
        <stp>MSFT US 06/19/20 C155 Equity</stp>
        <stp>TICKER</stp>
        <stp>[tsla_calls_puts_0.xlsx]Sheet1!R77C3</stp>
        <tr r="C77" s="1"/>
      </tp>
      <tp t="s">
        <v>MSFT 4 C150</v>
        <stp/>
        <stp>##V3_BDPV12</stp>
        <stp>MSFT US 04/17/20 C150 Equity</stp>
        <stp>TICKER</stp>
        <stp>[tsla_calls_puts_0.xlsx]Sheet1!R15C3</stp>
        <tr r="C15" s="1"/>
      </tp>
      <tp t="s">
        <v>MSFT 5 C135</v>
        <stp/>
        <stp>##V3_BDPV12</stp>
        <stp>MSFT US 05/15/20 C135 Equity</stp>
        <stp>TICKER</stp>
        <stp>[tsla_calls_puts_0.xlsx]Sheet1!R44C3</stp>
        <tr r="C44" s="1"/>
      </tp>
      <tp t="s">
        <v>MSFT 6 C105</v>
        <stp/>
        <stp>##V3_BDPV12</stp>
        <stp>MSFT US 06/19/20 C105 Equity</stp>
        <stp>TICKER</stp>
        <stp>[tsla_calls_puts_0.xlsx]Sheet1!R67C3</stp>
        <tr r="C67" s="1"/>
      </tp>
      <tp t="s">
        <v>MSFT 5 C185</v>
        <stp/>
        <stp>##V3_BDPV12</stp>
        <stp>MSFT US 05/15/20 C185 Equity</stp>
        <stp>TICKER</stp>
        <stp>[tsla_calls_puts_0.xlsx]Sheet1!R54C3</stp>
        <tr r="C54" s="1"/>
      </tp>
      <tp t="s">
        <v>MSFT 6 C210</v>
        <stp/>
        <stp>##V3_BDPV12</stp>
        <stp>MSFT US 06/19/20 C210 Equity</stp>
        <stp>TICKER</stp>
        <stp>[tsla_calls_puts_0.xlsx]Sheet1!R87C3</stp>
        <tr r="C87" s="1"/>
      </tp>
      <tp t="s">
        <v>Call</v>
        <stp/>
        <stp>##V3_BDPV12</stp>
        <stp>MSFT US 04/17/20 C144 Equity</stp>
        <stp>OPT_PUT_CALL</stp>
        <stp>[tsla_calls_puts_0.xlsx]Sheet1!R9C4</stp>
        <tr r="D9" s="1"/>
      </tp>
      <tp>
        <v>0.85</v>
        <stp/>
        <stp>##V3_BDPV12</stp>
        <stp>MSFT US 06/19/20 C200 Equity</stp>
        <stp>OPT_PX</stp>
        <stp>[tsla_calls_puts_0.xlsx]Sheet1!R86C7</stp>
        <tr r="G86" s="1"/>
      </tp>
      <tp>
        <v>20.5</v>
        <stp/>
        <stp>##V3_BDPV12</stp>
        <stp>MSFT US 06/19/20 C150 Equity</stp>
        <stp>OPT_PX</stp>
        <stp>[tsla_calls_puts_0.xlsx]Sheet1!R76C7</stp>
        <tr r="G76" s="1"/>
      </tp>
      <tp>
        <v>17.149999999999999</v>
        <stp/>
        <stp>##V3_BDPV12</stp>
        <stp>MSFT US 04/17/20 C149 Equity</stp>
        <stp>OPT_PX</stp>
        <stp>[tsla_calls_puts_0.xlsx]Sheet1!R14C7</stp>
        <tr r="G14" s="1"/>
      </tp>
      <tp>
        <v>27.37</v>
        <stp/>
        <stp>##V3_BDPV12</stp>
        <stp>MSFT US 05/15/20 C140 Equity</stp>
        <stp>OPT_PX</stp>
        <stp>[tsla_calls_puts_0.xlsx]Sheet1!R45C7</stp>
        <tr r="G45" s="1"/>
      </tp>
      <tp>
        <v>0.79</v>
        <stp/>
        <stp>##V3_BDPV12</stp>
        <stp>MSFT US 05/15/20 C190 Equity</stp>
        <stp>OPT_PX</stp>
        <stp>[tsla_calls_puts_0.xlsx]Sheet1!R55C7</stp>
        <tr r="G55" s="1"/>
      </tp>
      <tp t="s">
        <v>MSFT 6 C160</v>
        <stp/>
        <stp>##V3_BDPV12</stp>
        <stp>MSFT US 06/19/20 C160 Equity</stp>
        <stp>TICKER</stp>
        <stp>[tsla_calls_puts_0.xlsx]Sheet1!R78C3</stp>
        <tr r="C78" s="1"/>
      </tp>
      <tp t="s">
        <v>MSFT 6 C110</v>
        <stp/>
        <stp>##V3_BDPV12</stp>
        <stp>MSFT US 06/19/20 C110 Equity</stp>
        <stp>TICKER</stp>
        <stp>[tsla_calls_puts_0.xlsx]Sheet1!R68C3</stp>
        <tr r="C68" s="1"/>
      </tp>
      <tp t="s">
        <v>MSFT 6 C220</v>
        <stp/>
        <stp>##V3_BDPV12</stp>
        <stp>MSFT US 06/19/20 C220 Equity</stp>
        <stp>TICKER</stp>
        <stp>[tsla_calls_puts_0.xlsx]Sheet1!R88C3</stp>
        <tr r="C88" s="1"/>
      </tp>
      <tp t="s">
        <v>Put</v>
        <stp/>
        <stp>##V3_BDPV12</stp>
        <stp>MSFT US 06/19/20 P240 Equity</stp>
        <stp>OPT_PUT_CALL</stp>
        <stp>[tsla_calls_puts_0.xlsx]Sheet1!R90C14</stp>
        <tr r="N90" s="1"/>
      </tp>
      <tp t="s">
        <v>Put</v>
        <stp/>
        <stp>##V3_BDPV12</stp>
        <stp>MSFT US 06/19/20 P250 Equity</stp>
        <stp>OPT_PUT_CALL</stp>
        <stp>[tsla_calls_puts_0.xlsx]Sheet1!R91C14</stp>
        <tr r="N91" s="1"/>
      </tp>
      <tp t="s">
        <v>Put</v>
        <stp/>
        <stp>##V3_BDPV12</stp>
        <stp>MSFT US 06/19/20 P200 Equity</stp>
        <stp>OPT_PUT_CALL</stp>
        <stp>[tsla_calls_puts_0.xlsx]Sheet1!R86C14</stp>
        <tr r="N86" s="1"/>
      </tp>
      <tp t="s">
        <v>Put</v>
        <stp/>
        <stp>##V3_BDPV12</stp>
        <stp>MSFT US 06/19/20 P210 Equity</stp>
        <stp>OPT_PUT_CALL</stp>
        <stp>[tsla_calls_puts_0.xlsx]Sheet1!R87C14</stp>
        <tr r="N87" s="1"/>
      </tp>
      <tp t="s">
        <v>Put</v>
        <stp/>
        <stp>##V3_BDPV12</stp>
        <stp>MSFT US 06/19/20 P220 Equity</stp>
        <stp>OPT_PUT_CALL</stp>
        <stp>[tsla_calls_puts_0.xlsx]Sheet1!R88C14</stp>
        <tr r="N88" s="1"/>
      </tp>
      <tp t="s">
        <v>Put</v>
        <stp/>
        <stp>##V3_BDPV12</stp>
        <stp>MSFT US 06/19/20 P230 Equity</stp>
        <stp>OPT_PUT_CALL</stp>
        <stp>[tsla_calls_puts_0.xlsx]Sheet1!R89C14</stp>
        <tr r="N89" s="1"/>
      </tp>
      <tp t="s">
        <v>Put</v>
        <stp/>
        <stp>##V3_BDPV12</stp>
        <stp>MSFT US 06/19/20 P170 Equity</stp>
        <stp>OPT_PUT_CALL</stp>
        <stp>[tsla_calls_puts_0.xlsx]Sheet1!R80C14</stp>
        <tr r="N80" s="1"/>
      </tp>
      <tp t="s">
        <v>Put</v>
        <stp/>
        <stp>##V3_BDPV12</stp>
        <stp>MSFT US 06/19/20 P190 Equity</stp>
        <stp>OPT_PUT_CALL</stp>
        <stp>[tsla_calls_puts_0.xlsx]Sheet1!R84C14</stp>
        <tr r="N84" s="1"/>
      </tp>
      <tp t="s">
        <v>Put</v>
        <stp/>
        <stp>##V3_BDPV12</stp>
        <stp>MSFT US 06/19/20 P180 Equity</stp>
        <stp>OPT_PUT_CALL</stp>
        <stp>[tsla_calls_puts_0.xlsx]Sheet1!R82C14</stp>
        <tr r="N82" s="1"/>
      </tp>
      <tp t="s">
        <v>Put</v>
        <stp/>
        <stp>##V3_BDPV12</stp>
        <stp>MSFT US 06/19/20 P110 Equity</stp>
        <stp>OPT_PUT_CALL</stp>
        <stp>[tsla_calls_puts_0.xlsx]Sheet1!R68C14</stp>
        <tr r="N68" s="1"/>
      </tp>
      <tp t="s">
        <v>Put</v>
        <stp/>
        <stp>##V3_BDPV12</stp>
        <stp>MSFT US 06/19/20 P130 Equity</stp>
        <stp>OPT_PUT_CALL</stp>
        <stp>[tsla_calls_puts_0.xlsx]Sheet1!R72C14</stp>
        <tr r="N72" s="1"/>
      </tp>
      <tp t="s">
        <v>Put</v>
        <stp/>
        <stp>##V3_BDPV12</stp>
        <stp>MSFT US 06/19/20 P140 Equity</stp>
        <stp>OPT_PUT_CALL</stp>
        <stp>[tsla_calls_puts_0.xlsx]Sheet1!R74C14</stp>
        <tr r="N74" s="1"/>
      </tp>
      <tp t="s">
        <v>Put</v>
        <stp/>
        <stp>##V3_BDPV12</stp>
        <stp>MSFT US 06/19/20 P150 Equity</stp>
        <stp>OPT_PUT_CALL</stp>
        <stp>[tsla_calls_puts_0.xlsx]Sheet1!R76C14</stp>
        <tr r="N76" s="1"/>
      </tp>
      <tp t="s">
        <v>Put</v>
        <stp/>
        <stp>##V3_BDPV12</stp>
        <stp>MSFT US 06/19/20 P120 Equity</stp>
        <stp>OPT_PUT_CALL</stp>
        <stp>[tsla_calls_puts_0.xlsx]Sheet1!R70C14</stp>
        <tr r="N70" s="1"/>
      </tp>
      <tp t="s">
        <v>Put</v>
        <stp/>
        <stp>##V3_BDPV12</stp>
        <stp>MSFT US 06/19/20 P160 Equity</stp>
        <stp>OPT_PUT_CALL</stp>
        <stp>[tsla_calls_puts_0.xlsx]Sheet1!R78C14</stp>
        <tr r="N78" s="1"/>
      </tp>
      <tp>
        <v>1.1399999999999999</v>
        <stp/>
        <stp>##V3_BDPV12</stp>
        <stp>MSFT US 04/17/20 P152.5 Equity</stp>
        <stp>OPT_PX</stp>
        <stp>[tsla_calls_puts_0.xlsx]Sheet1!R16C17</stp>
        <tr r="Q16" s="1"/>
      </tp>
      <tp>
        <v>3.35</v>
        <stp/>
        <stp>##V3_BDPV12</stp>
        <stp>MSFT US 04/17/20 P162.5 Equity</stp>
        <stp>OPT_PX</stp>
        <stp>[tsla_calls_puts_0.xlsx]Sheet1!R20C17</stp>
        <tr r="Q20" s="1"/>
      </tp>
      <tp>
        <v>8.52</v>
        <stp/>
        <stp>##V3_BDPV12</stp>
        <stp>MSFT US 04/17/20 P172.5 Equity</stp>
        <stp>OPT_PX</stp>
        <stp>[tsla_calls_puts_0.xlsx]Sheet1!R24C17</stp>
        <tr r="Q24" s="1"/>
      </tp>
      <tp>
        <v>0.39</v>
        <stp/>
        <stp>##V3_BDPV12</stp>
        <stp>MSFT US 06/19/20 C210 Equity</stp>
        <stp>OPT_PX</stp>
        <stp>[tsla_calls_puts_0.xlsx]Sheet1!R87C7</stp>
        <tr r="G87" s="1"/>
      </tp>
      <tp>
        <v>17.149999999999999</v>
        <stp/>
        <stp>##V3_BDPV12</stp>
        <stp>MSFT US 06/19/20 C155 Equity</stp>
        <stp>OPT_PX</stp>
        <stp>[tsla_calls_puts_0.xlsx]Sheet1!R77C7</stp>
        <tr r="G77" s="1"/>
      </tp>
      <tp>
        <v>15.7</v>
        <stp/>
        <stp>##V3_BDPV12</stp>
        <stp>MSFT US 04/17/20 C150 Equity</stp>
        <stp>OPT_PX</stp>
        <stp>[tsla_calls_puts_0.xlsx]Sheet1!R15C7</stp>
        <tr r="G15" s="1"/>
      </tp>
      <tp>
        <v>0.7</v>
        <stp/>
        <stp>##V3_BDPV12</stp>
        <stp>MSFT US 04/17/20 C175 Equity</stp>
        <stp>OPT_PX</stp>
        <stp>[tsla_calls_puts_0.xlsx]Sheet1!R25C7</stp>
        <tr r="G25" s="1"/>
      </tp>
      <tp>
        <v>60.12</v>
        <stp/>
        <stp>##V3_BDPV12</stp>
        <stp>MSFT US 06/19/20 C105 Equity</stp>
        <stp>OPT_PX</stp>
        <stp>[tsla_calls_puts_0.xlsx]Sheet1!R67C7</stp>
        <tr r="G67" s="1"/>
      </tp>
      <tp>
        <v>32.049999999999997</v>
        <stp/>
        <stp>##V3_BDPV12</stp>
        <stp>MSFT US 05/15/20 C135 Equity</stp>
        <stp>OPT_PX</stp>
        <stp>[tsla_calls_puts_0.xlsx]Sheet1!R44C7</stp>
        <tr r="G44" s="1"/>
      </tp>
      <tp>
        <v>1.41</v>
        <stp/>
        <stp>##V3_BDPV12</stp>
        <stp>MSFT US 05/15/20 C185 Equity</stp>
        <stp>OPT_PX</stp>
        <stp>[tsla_calls_puts_0.xlsx]Sheet1!R54C7</stp>
        <tr r="G54" s="1"/>
      </tp>
      <tp t="s">
        <v>MSFT 6 C165</v>
        <stp/>
        <stp>##V3_BDPV12</stp>
        <stp>MSFT US 06/19/20 C165 Equity</stp>
        <stp>TICKER</stp>
        <stp>[tsla_calls_puts_0.xlsx]Sheet1!R79C3</stp>
        <tr r="C79" s="1"/>
      </tp>
      <tp t="s">
        <v>MSFT 6 C115</v>
        <stp/>
        <stp>##V3_BDPV12</stp>
        <stp>MSFT US 06/19/20 C115 Equity</stp>
        <stp>TICKER</stp>
        <stp>[tsla_calls_puts_0.xlsx]Sheet1!R69C3</stp>
        <tr r="C69" s="1"/>
      </tp>
      <tp t="s">
        <v>MSFT 6 C230</v>
        <stp/>
        <stp>##V3_BDPV12</stp>
        <stp>MSFT US 06/19/20 C230 Equity</stp>
        <stp>TICKER</stp>
        <stp>[tsla_calls_puts_0.xlsx]Sheet1!R89C3</stp>
        <tr r="C89" s="1"/>
      </tp>
      <tp>
        <v>0.31</v>
        <stp/>
        <stp>##V3_BDPV12</stp>
        <stp>MSFT US 05/15/20 C200 Equity</stp>
        <stp>OPT_PX</stp>
        <stp>[tsla_calls_puts_0.xlsx]Sheet1!R57C7</stp>
        <tr r="G57" s="1"/>
      </tp>
      <tp>
        <v>18.77</v>
        <stp/>
        <stp>##V3_BDPV12</stp>
        <stp>MSFT US 05/15/20 C150 Equity</stp>
        <stp>OPT_PX</stp>
        <stp>[tsla_calls_puts_0.xlsx]Sheet1!R47C7</stp>
        <tr r="G47" s="1"/>
      </tp>
      <tp>
        <v>29.35</v>
        <stp/>
        <stp>##V3_BDPV12</stp>
        <stp>MSFT US 06/19/20 C140 Equity</stp>
        <stp>OPT_PX</stp>
        <stp>[tsla_calls_puts_0.xlsx]Sheet1!R74C7</stp>
        <tr r="G74" s="1"/>
      </tp>
      <tp>
        <v>1.91</v>
        <stp/>
        <stp>##V3_BDPV12</stp>
        <stp>MSFT US 06/19/20 C190 Equity</stp>
        <stp>OPT_PX</stp>
        <stp>[tsla_calls_puts_0.xlsx]Sheet1!R84C7</stp>
        <tr r="G84" s="1"/>
      </tp>
      <tp t="s">
        <v>MSFT 5 C160</v>
        <stp/>
        <stp>##V3_BDPV12</stp>
        <stp>MSFT US 05/15/20 C160 Equity</stp>
        <stp>TICKER</stp>
        <stp>[tsla_calls_puts_0.xlsx]Sheet1!R49C3</stp>
        <tr r="C49" s="1"/>
      </tp>
      <tp t="s">
        <v>MSFT 5 C110</v>
        <stp/>
        <stp>##V3_BDPV12</stp>
        <stp>MSFT US 05/15/20 C110 Equity</stp>
        <stp>TICKER</stp>
        <stp>[tsla_calls_puts_0.xlsx]Sheet1!R39C3</stp>
        <tr r="C39" s="1"/>
      </tp>
      <tp t="s">
        <v>MSFT 4 C185</v>
        <stp/>
        <stp>##V3_BDPV12</stp>
        <stp>MSFT US 04/17/20 C185 Equity</stp>
        <stp>TICKER</stp>
        <stp>[tsla_calls_puts_0.xlsx]Sheet1!R28C3</stp>
        <tr r="C28" s="1"/>
      </tp>
      <tp t="s">
        <v>MSFT 5 C220</v>
        <stp/>
        <stp>##V3_BDPV12</stp>
        <stp>MSFT US 05/15/20 C220 Equity</stp>
        <stp>TICKER</stp>
        <stp>[tsla_calls_puts_0.xlsx]Sheet1!R59C3</stp>
        <tr r="C59" s="1"/>
      </tp>
      <tp>
        <v>11.3</v>
        <stp/>
        <stp>##V3_BDPV12</stp>
        <stp>MSFT US 04/17/20 C155 Equity</stp>
        <stp>OPT_PX</stp>
        <stp>[tsla_calls_puts_0.xlsx]Sheet1!R17C7</stp>
        <tr r="G17" s="1"/>
      </tp>
      <tp>
        <v>24.2</v>
        <stp/>
        <stp>##V3_BDPV12</stp>
        <stp>MSFT US 06/19/20 C145 Equity</stp>
        <stp>OPT_PX</stp>
        <stp>[tsla_calls_puts_0.xlsx]Sheet1!R75C7</stp>
        <tr r="G75" s="1"/>
      </tp>
      <tp>
        <v>22.95</v>
        <stp/>
        <stp>##V3_BDPV12</stp>
        <stp>MSFT US 05/15/20 C145 Equity</stp>
        <stp>OPT_PX</stp>
        <stp>[tsla_calls_puts_0.xlsx]Sheet1!R46C7</stp>
        <tr r="G46" s="1"/>
      </tp>
      <tp>
        <v>0.46</v>
        <stp/>
        <stp>##V3_BDPV12</stp>
        <stp>MSFT US 05/15/20 C195 Equity</stp>
        <stp>OPT_PX</stp>
        <stp>[tsla_calls_puts_0.xlsx]Sheet1!R56C7</stp>
        <tr r="G56" s="1"/>
      </tp>
      <tp>
        <v>1.2</v>
        <stp/>
        <stp>##V3_BDPV12</stp>
        <stp>MSFT US 06/19/20 C195 Equity</stp>
        <stp>OPT_PX</stp>
        <stp>[tsla_calls_puts_0.xlsx]Sheet1!R85C7</stp>
        <tr r="G85" s="1"/>
      </tp>
      <tp>
        <v>0.28999999999999998</v>
        <stp/>
        <stp>##V3_BDPV12</stp>
        <stp>MSFT US 04/17/20 C180 Equity</stp>
        <stp>OPT_PX</stp>
        <stp>[tsla_calls_puts_0.xlsx]Sheet1!R27C7</stp>
        <tr r="G27" s="1"/>
      </tp>
      <tp t="s">
        <v>MSFT 4 C160</v>
        <stp/>
        <stp>##V3_BDPV12</stp>
        <stp>MSFT US 04/17/20 C160 Equity</stp>
        <stp>TICKER</stp>
        <stp>[tsla_calls_puts_0.xlsx]Sheet1!R19C3</stp>
        <tr r="C19" s="1"/>
      </tp>
      <tp t="s">
        <v>MSFT 5 C155</v>
        <stp/>
        <stp>##V3_BDPV12</stp>
        <stp>MSFT US 05/15/20 C155 Equity</stp>
        <stp>TICKER</stp>
        <stp>[tsla_calls_puts_0.xlsx]Sheet1!R48C3</stp>
        <tr r="C48" s="1"/>
      </tp>
      <tp t="s">
        <v>MSFT 5 C105</v>
        <stp/>
        <stp>##V3_BDPV12</stp>
        <stp>MSFT US 05/15/20 C105 Equity</stp>
        <stp>TICKER</stp>
        <stp>[tsla_calls_puts_0.xlsx]Sheet1!R38C3</stp>
        <tr r="C38" s="1"/>
      </tp>
      <tp t="s">
        <v>MSFT 4 C190</v>
        <stp/>
        <stp>##V3_BDPV12</stp>
        <stp>MSFT US 04/17/20 C190 Equity</stp>
        <stp>TICKER</stp>
        <stp>[tsla_calls_puts_0.xlsx]Sheet1!R29C3</stp>
        <tr r="C29" s="1"/>
      </tp>
      <tp t="s">
        <v>MSFT 5 C210</v>
        <stp/>
        <stp>##V3_BDPV12</stp>
        <stp>MSFT US 05/15/20 C210 Equity</stp>
        <stp>TICKER</stp>
        <stp>[tsla_calls_puts_0.xlsx]Sheet1!R58C3</stp>
        <tr r="C58" s="1"/>
      </tp>
      <tp t="s">
        <v>Put</v>
        <stp/>
        <stp>##V3_BDPV12</stp>
        <stp>MSFT US 06/19/20 P175 Equity</stp>
        <stp>OPT_PUT_CALL</stp>
        <stp>[tsla_calls_puts_0.xlsx]Sheet1!R81C14</stp>
        <tr r="N81" s="1"/>
      </tp>
      <tp t="s">
        <v>Put</v>
        <stp/>
        <stp>##V3_BDPV12</stp>
        <stp>MSFT US 06/19/20 P195 Equity</stp>
        <stp>OPT_PUT_CALL</stp>
        <stp>[tsla_calls_puts_0.xlsx]Sheet1!R85C14</stp>
        <tr r="N85" s="1"/>
      </tp>
      <tp t="s">
        <v>Put</v>
        <stp/>
        <stp>##V3_BDPV12</stp>
        <stp>MSFT US 06/19/20 P185 Equity</stp>
        <stp>OPT_PUT_CALL</stp>
        <stp>[tsla_calls_puts_0.xlsx]Sheet1!R83C14</stp>
        <tr r="N83" s="1"/>
      </tp>
      <tp t="s">
        <v>Put</v>
        <stp/>
        <stp>##V3_BDPV12</stp>
        <stp>MSFT US 06/19/20 P105 Equity</stp>
        <stp>OPT_PUT_CALL</stp>
        <stp>[tsla_calls_puts_0.xlsx]Sheet1!R67C14</stp>
        <tr r="N67" s="1"/>
      </tp>
      <tp t="s">
        <v>Put</v>
        <stp/>
        <stp>##V3_BDPV12</stp>
        <stp>MSFT US 06/19/20 P115 Equity</stp>
        <stp>OPT_PUT_CALL</stp>
        <stp>[tsla_calls_puts_0.xlsx]Sheet1!R69C14</stp>
        <tr r="N69" s="1"/>
      </tp>
      <tp t="s">
        <v>Put</v>
        <stp/>
        <stp>##V3_BDPV12</stp>
        <stp>MSFT US 06/19/20 P145 Equity</stp>
        <stp>OPT_PUT_CALL</stp>
        <stp>[tsla_calls_puts_0.xlsx]Sheet1!R75C14</stp>
        <tr r="N75" s="1"/>
      </tp>
      <tp t="s">
        <v>Put</v>
        <stp/>
        <stp>##V3_BDPV12</stp>
        <stp>MSFT US 06/19/20 P135 Equity</stp>
        <stp>OPT_PUT_CALL</stp>
        <stp>[tsla_calls_puts_0.xlsx]Sheet1!R73C14</stp>
        <tr r="N73" s="1"/>
      </tp>
      <tp t="s">
        <v>Put</v>
        <stp/>
        <stp>##V3_BDPV12</stp>
        <stp>MSFT US 06/19/20 P125 Equity</stp>
        <stp>OPT_PUT_CALL</stp>
        <stp>[tsla_calls_puts_0.xlsx]Sheet1!R71C14</stp>
        <tr r="N71" s="1"/>
      </tp>
      <tp t="s">
        <v>Put</v>
        <stp/>
        <stp>##V3_BDPV12</stp>
        <stp>MSFT US 06/19/20 P155 Equity</stp>
        <stp>OPT_PUT_CALL</stp>
        <stp>[tsla_calls_puts_0.xlsx]Sheet1!R77C14</stp>
        <tr r="N77" s="1"/>
      </tp>
      <tp t="s">
        <v>Put</v>
        <stp/>
        <stp>##V3_BDPV12</stp>
        <stp>MSFT US 06/19/20 P165 Equity</stp>
        <stp>OPT_PUT_CALL</stp>
        <stp>[tsla_calls_puts_0.xlsx]Sheet1!R79C14</stp>
        <tr r="N79" s="1"/>
      </tp>
      <tp>
        <v>1.99</v>
        <stp/>
        <stp>##V3_BDPV12</stp>
        <stp>MSFT US 04/17/20 P157.5 Equity</stp>
        <stp>OPT_PX</stp>
        <stp>[tsla_calls_puts_0.xlsx]Sheet1!R18C17</stp>
        <tr r="Q18" s="1"/>
      </tp>
      <tp>
        <v>5.35</v>
        <stp/>
        <stp>##V3_BDPV12</stp>
        <stp>MSFT US 04/17/20 P167.5 Equity</stp>
        <stp>OPT_PX</stp>
        <stp>[tsla_calls_puts_0.xlsx]Sheet1!R22C17</stp>
        <tr r="Q22" s="1"/>
      </tp>
      <tp>
        <v>12.65</v>
        <stp/>
        <stp>##V3_BDPV12</stp>
        <stp>MSFT US 04/17/20 P177.5 Equity</stp>
        <stp>OPT_PX</stp>
        <stp>[tsla_calls_puts_0.xlsx]Sheet1!R26C17</stp>
        <tr r="Q26" s="1"/>
      </tp>
      <tp>
        <v>0.05</v>
        <stp/>
        <stp>##V3_BDPV12</stp>
        <stp>MSFT US 05/15/20 C240 Equity</stp>
        <stp>OPT_PX</stp>
        <stp>[tsla_calls_puts_0.xlsx]Sheet1!R61C7</stp>
        <tr r="G61" s="1"/>
      </tp>
      <tp>
        <v>20</v>
        <stp/>
        <stp>##V3_BDPV12</stp>
        <stp>MSFT US 04/17/20 C145 Equity</stp>
        <stp>OPT_PX</stp>
        <stp>[tsla_calls_puts_0.xlsx]Sheet1!R10C7</stp>
        <tr r="G10" s="1"/>
      </tp>
      <tp>
        <v>6.1</v>
        <stp/>
        <stp>##V3_BDPV12</stp>
        <stp>MSFT US 05/15/20 C170 Equity</stp>
        <stp>OPT_PX</stp>
        <stp>[tsla_calls_puts_0.xlsx]Sheet1!R51C7</stp>
        <tr r="G51" s="1"/>
      </tp>
      <tp>
        <v>37.22</v>
        <stp/>
        <stp>##V3_BDPV12</stp>
        <stp>MSFT US 06/19/20 C130 Equity</stp>
        <stp>OPT_PX</stp>
        <stp>[tsla_calls_puts_0.xlsx]Sheet1!R72C7</stp>
        <tr r="G72" s="1"/>
      </tp>
      <tp>
        <v>45.57</v>
        <stp/>
        <stp>##V3_BDPV12</stp>
        <stp>MSFT US 05/15/20 C120 Equity</stp>
        <stp>OPT_PX</stp>
        <stp>[tsla_calls_puts_0.xlsx]Sheet1!R41C7</stp>
        <tr r="G41" s="1"/>
      </tp>
      <tp>
        <v>0.04</v>
        <stp/>
        <stp>##V3_BDPV12</stp>
        <stp>MSFT US 04/17/20 C195 Equity</stp>
        <stp>OPT_PX</stp>
        <stp>[tsla_calls_puts_0.xlsx]Sheet1!R30C7</stp>
        <tr r="G30" s="1"/>
      </tp>
      <tp>
        <v>4.2</v>
        <stp/>
        <stp>##V3_BDPV12</stp>
        <stp>MSFT US 06/19/20 C180 Equity</stp>
        <stp>OPT_PX</stp>
        <stp>[tsla_calls_puts_0.xlsx]Sheet1!R82C7</stp>
        <tr r="G82" s="1"/>
      </tp>
      <tp>
        <v>172.5</v>
        <stp/>
        <stp>##V3_BDPV12</stp>
        <stp>MSFT US 04/17/20 P172.5 Equity</stp>
        <stp>OPT_STRIKE_PX</stp>
        <stp>[tsla_calls_puts_0.xlsx]Sheet1!R24C15</stp>
        <tr r="O24" s="1"/>
      </tp>
      <tp>
        <v>177.5</v>
        <stp/>
        <stp>##V3_BDPV12</stp>
        <stp>MSFT US 04/17/20 P177.5 Equity</stp>
        <stp>OPT_STRIKE_PX</stp>
        <stp>[tsla_calls_puts_0.xlsx]Sheet1!R26C15</stp>
        <tr r="O26" s="1"/>
      </tp>
      <tp>
        <v>0.03</v>
        <stp/>
        <stp>##V3_BDPV12</stp>
        <stp>MSFT US 04/17/20 C200 Equity</stp>
        <stp>OPT_PX</stp>
        <stp>[tsla_calls_puts_0.xlsx]Sheet1!R31C7</stp>
        <tr r="G31" s="1"/>
      </tp>
      <tp>
        <v>7.0000000000000007E-2</v>
        <stp/>
        <stp>##V3_BDPV12</stp>
        <stp>MSFT US 05/15/20 C230 Equity</stp>
        <stp>OPT_PX</stp>
        <stp>[tsla_calls_puts_0.xlsx]Sheet1!R60C7</stp>
        <tr r="G60" s="1"/>
      </tp>
      <tp>
        <v>20</v>
        <stp/>
        <stp>##V3_BDPV12</stp>
        <stp>MSFT US 04/17/20 C146 Equity</stp>
        <stp>OPT_PX</stp>
        <stp>[tsla_calls_puts_0.xlsx]Sheet1!R11C7</stp>
        <tr r="G11" s="1"/>
      </tp>
      <tp>
        <v>8.58</v>
        <stp/>
        <stp>##V3_BDPV12</stp>
        <stp>MSFT US 05/15/20 C165 Equity</stp>
        <stp>OPT_PX</stp>
        <stp>[tsla_calls_puts_0.xlsx]Sheet1!R50C7</stp>
        <tr r="G50" s="1"/>
      </tp>
      <tp>
        <v>4.25</v>
        <stp/>
        <stp>##V3_BDPV12</stp>
        <stp>MSFT US 04/17/20 C165 Equity</stp>
        <stp>OPT_PX</stp>
        <stp>[tsla_calls_puts_0.xlsx]Sheet1!R21C7</stp>
        <tr r="G21" s="1"/>
      </tp>
      <tp>
        <v>50.41</v>
        <stp/>
        <stp>##V3_BDPV12</stp>
        <stp>MSFT US 05/15/20 C115 Equity</stp>
        <stp>OPT_PX</stp>
        <stp>[tsla_calls_puts_0.xlsx]Sheet1!R40C7</stp>
        <tr r="G40" s="1"/>
      </tp>
      <tp>
        <v>32.950000000000003</v>
        <stp/>
        <stp>##V3_BDPV12</stp>
        <stp>MSFT US 06/19/20 C135 Equity</stp>
        <stp>OPT_PX</stp>
        <stp>[tsla_calls_puts_0.xlsx]Sheet1!R73C7</stp>
        <tr r="G73" s="1"/>
      </tp>
      <tp>
        <v>2.92</v>
        <stp/>
        <stp>##V3_BDPV12</stp>
        <stp>MSFT US 06/19/20 C185 Equity</stp>
        <stp>OPT_PX</stp>
        <stp>[tsla_calls_puts_0.xlsx]Sheet1!R83C7</stp>
        <tr r="G83" s="1"/>
      </tp>
      <tp>
        <v>162.5</v>
        <stp/>
        <stp>##V3_BDPV12</stp>
        <stp>MSFT US 04/17/20 P162.5 Equity</stp>
        <stp>OPT_STRIKE_PX</stp>
        <stp>[tsla_calls_puts_0.xlsx]Sheet1!R20C15</stp>
        <tr r="O20" s="1"/>
      </tp>
      <tp>
        <v>167.5</v>
        <stp/>
        <stp>##V3_BDPV12</stp>
        <stp>MSFT US 04/17/20 P167.5 Equity</stp>
        <stp>OPT_STRIKE_PX</stp>
        <stp>[tsla_calls_puts_0.xlsx]Sheet1!R22C15</stp>
        <tr r="O22" s="1"/>
      </tp>
      <tp t="s">
        <v>4/17/2020</v>
        <stp/>
        <stp>##V3_BDPV12</stp>
        <stp>MSFT US 04/17/20 P157.5 Equity</stp>
        <stp>OPT_EXPIRE_DT</stp>
        <stp>[tsla_calls_puts_0.xlsx]Sheet1!R18C16</stp>
        <tr r="P18" s="1"/>
      </tp>
      <tp t="s">
        <v>4/17/2020</v>
        <stp/>
        <stp>##V3_BDPV12</stp>
        <stp>MSFT US 04/17/20 P152.5 Equity</stp>
        <stp>OPT_EXPIRE_DT</stp>
        <stp>[tsla_calls_puts_0.xlsx]Sheet1!R16C16</stp>
        <tr r="P16" s="1"/>
      </tp>
      <tp t="s">
        <v>Put</v>
        <stp/>
        <stp>##V3_BDPV12</stp>
        <stp>MSFT US 04/17/20 P149 Equity</stp>
        <stp>OPT_PUT_CALL</stp>
        <stp>[tsla_calls_puts_0.xlsx]Sheet1!R14C14</stp>
        <tr r="N14" s="1"/>
      </tp>
      <tp>
        <v>0.09</v>
        <stp/>
        <stp>##V3_BDPV12</stp>
        <stp>MSFT US 06/19/20 C240 Equity</stp>
        <stp>OPT_PX</stp>
        <stp>[tsla_calls_puts_0.xlsx]Sheet1!R90C7</stp>
        <tr r="G90" s="1"/>
      </tp>
      <tp>
        <v>0.02</v>
        <stp/>
        <stp>##V3_BDPV12</stp>
        <stp>MSFT US 04/17/20 C210 Equity</stp>
        <stp>OPT_PX</stp>
        <stp>[tsla_calls_puts_0.xlsx]Sheet1!R32C7</stp>
        <tr r="G32" s="1"/>
      </tp>
      <tp>
        <v>19.25</v>
        <stp/>
        <stp>##V3_BDPV12</stp>
        <stp>MSFT US 04/17/20 C147 Equity</stp>
        <stp>OPT_PX</stp>
        <stp>[tsla_calls_puts_0.xlsx]Sheet1!R12C7</stp>
        <tr r="G12" s="1"/>
      </tp>
      <tp>
        <v>8.26</v>
        <stp/>
        <stp>##V3_BDPV12</stp>
        <stp>MSFT US 06/19/20 C170 Equity</stp>
        <stp>OPT_PX</stp>
        <stp>[tsla_calls_puts_0.xlsx]Sheet1!R80C7</stp>
        <tr r="G80" s="1"/>
      </tp>
      <tp>
        <v>35.840000000000003</v>
        <stp/>
        <stp>##V3_BDPV12</stp>
        <stp>MSFT US 05/15/20 C130 Equity</stp>
        <stp>OPT_PX</stp>
        <stp>[tsla_calls_puts_0.xlsx]Sheet1!R43C7</stp>
        <tr r="G43" s="1"/>
      </tp>
      <tp>
        <v>46.5</v>
        <stp/>
        <stp>##V3_BDPV12</stp>
        <stp>MSFT US 06/19/20 C120 Equity</stp>
        <stp>OPT_PX</stp>
        <stp>[tsla_calls_puts_0.xlsx]Sheet1!R70C7</stp>
        <tr r="G70" s="1"/>
      </tp>
      <tp>
        <v>2.44</v>
        <stp/>
        <stp>##V3_BDPV12</stp>
        <stp>MSFT US 05/15/20 C180 Equity</stp>
        <stp>OPT_PX</stp>
        <stp>[tsla_calls_puts_0.xlsx]Sheet1!R53C7</stp>
        <tr r="G53" s="1"/>
      </tp>
      <tp>
        <v>152.5</v>
        <stp/>
        <stp>##V3_BDPV12</stp>
        <stp>MSFT US 04/17/20 P152.5 Equity</stp>
        <stp>OPT_STRIKE_PX</stp>
        <stp>[tsla_calls_puts_0.xlsx]Sheet1!R16C15</stp>
        <tr r="O16" s="1"/>
      </tp>
      <tp>
        <v>157.5</v>
        <stp/>
        <stp>##V3_BDPV12</stp>
        <stp>MSFT US 04/17/20 P157.5 Equity</stp>
        <stp>OPT_STRIKE_PX</stp>
        <stp>[tsla_calls_puts_0.xlsx]Sheet1!R18C15</stp>
        <tr r="O18" s="1"/>
      </tp>
      <tp t="s">
        <v>4/17/2020</v>
        <stp/>
        <stp>##V3_BDPV12</stp>
        <stp>MSFT US 04/17/20 P167.5 Equity</stp>
        <stp>OPT_EXPIRE_DT</stp>
        <stp>[tsla_calls_puts_0.xlsx]Sheet1!R22C16</stp>
        <tr r="P22" s="1"/>
      </tp>
      <tp t="s">
        <v>MSFT US</v>
        <stp/>
        <stp>##V3_BDPV12</stp>
        <stp>MSFT US 04/17/20 C144 Equity</stp>
        <stp>OPT_UNDL_TICKER</stp>
        <stp>[tsla_calls_puts_0.xlsx]Sheet1!R9C2</stp>
        <tr r="B9" s="1"/>
      </tp>
      <tp t="s">
        <v>4/17/2020</v>
        <stp/>
        <stp>##V3_BDPV12</stp>
        <stp>MSFT US 04/17/20 P162.5 Equity</stp>
        <stp>OPT_EXPIRE_DT</stp>
        <stp>[tsla_calls_puts_0.xlsx]Sheet1!R20C16</stp>
        <tr r="P20" s="1"/>
      </tp>
      <tp t="s">
        <v>Put</v>
        <stp/>
        <stp>##V3_BDPV12</stp>
        <stp>MSFT US 04/17/20 P148 Equity</stp>
        <stp>OPT_PUT_CALL</stp>
        <stp>[tsla_calls_puts_0.xlsx]Sheet1!R13C14</stp>
        <tr r="N13" s="1"/>
      </tp>
      <tp>
        <v>7.0000000000000007E-2</v>
        <stp/>
        <stp>##V3_BDPV12</stp>
        <stp>MSFT US 06/19/20 C250 Equity</stp>
        <stp>OPT_PX</stp>
        <stp>[tsla_calls_puts_0.xlsx]Sheet1!R91C7</stp>
        <tr r="G91" s="1"/>
      </tp>
      <tp>
        <v>0.04</v>
        <stp/>
        <stp>##V3_BDPV12</stp>
        <stp>MSFT US 05/15/20 C250 Equity</stp>
        <stp>OPT_PX</stp>
        <stp>[tsla_calls_puts_0.xlsx]Sheet1!R62C7</stp>
        <tr r="G62" s="1"/>
      </tp>
      <tp>
        <v>0.01</v>
        <stp/>
        <stp>##V3_BDPV12</stp>
        <stp>MSFT US 04/17/20 C220 Equity</stp>
        <stp>OPT_PX</stp>
        <stp>[tsla_calls_puts_0.xlsx]Sheet1!R33C7</stp>
        <tr r="G33" s="1"/>
      </tp>
      <tp>
        <v>17.05</v>
        <stp/>
        <stp>##V3_BDPV12</stp>
        <stp>MSFT US 04/17/20 C148 Equity</stp>
        <stp>OPT_PX</stp>
        <stp>[tsla_calls_puts_0.xlsx]Sheet1!R13C7</stp>
        <tr r="G13" s="1"/>
      </tp>
      <tp>
        <v>1.97</v>
        <stp/>
        <stp>##V3_BDPV12</stp>
        <stp>MSFT US 04/17/20 C170 Equity</stp>
        <stp>OPT_PX</stp>
        <stp>[tsla_calls_puts_0.xlsx]Sheet1!R23C7</stp>
        <tr r="G23" s="1"/>
      </tp>
      <tp>
        <v>3.95</v>
        <stp/>
        <stp>##V3_BDPV12</stp>
        <stp>MSFT US 05/15/20 C175 Equity</stp>
        <stp>OPT_PX</stp>
        <stp>[tsla_calls_puts_0.xlsx]Sheet1!R52C7</stp>
        <tr r="G52" s="1"/>
      </tp>
      <tp>
        <v>6</v>
        <stp/>
        <stp>##V3_BDPV12</stp>
        <stp>MSFT US 06/19/20 C175 Equity</stp>
        <stp>OPT_PX</stp>
        <stp>[tsla_calls_puts_0.xlsx]Sheet1!R81C7</stp>
        <tr r="G81" s="1"/>
      </tp>
      <tp>
        <v>41.96</v>
        <stp/>
        <stp>##V3_BDPV12</stp>
        <stp>MSFT US 06/19/20 C125 Equity</stp>
        <stp>OPT_PX</stp>
        <stp>[tsla_calls_puts_0.xlsx]Sheet1!R71C7</stp>
        <tr r="G71" s="1"/>
      </tp>
      <tp>
        <v>40.5</v>
        <stp/>
        <stp>##V3_BDPV12</stp>
        <stp>MSFT US 05/15/20 C125 Equity</stp>
        <stp>OPT_PX</stp>
        <stp>[tsla_calls_puts_0.xlsx]Sheet1!R42C7</stp>
        <tr r="G42" s="1"/>
      </tp>
      <tp t="s">
        <v>4/17/2020</v>
        <stp/>
        <stp>##V3_BDPV12</stp>
        <stp>MSFT US 04/17/20 P177.5 Equity</stp>
        <stp>OPT_EXPIRE_DT</stp>
        <stp>[tsla_calls_puts_0.xlsx]Sheet1!R26C16</stp>
        <tr r="P26" s="1"/>
      </tp>
      <tp t="s">
        <v>4/17/2020</v>
        <stp/>
        <stp>##V3_BDPV12</stp>
        <stp>MSFT US 04/17/20 P172.5 Equity</stp>
        <stp>OPT_EXPIRE_DT</stp>
        <stp>[tsla_calls_puts_0.xlsx]Sheet1!R24C16</stp>
        <tr r="P24" s="1"/>
      </tp>
      <tp>
        <v>34.797919999999998</v>
        <stp/>
        <stp>##V3_BDPV12</stp>
        <stp>MSFT US 04/17/20 C177.5 Equity</stp>
        <stp>OPT_IMPLIED_VOLATILITY_BST</stp>
        <stp>[tsla_calls_puts_0.xlsx]Sheet1!R26C8</stp>
        <tr r="H26" s="1"/>
      </tp>
    </main>
    <main first="bloomberg.rtd">
      <tp>
        <v>73.307829999999996</v>
        <stp/>
        <stp>##V3_BDPV12</stp>
        <stp>MSFT US 04/17/20 C144 Equity</stp>
        <stp>OPT_IMPLIED_VOLATILITY_BST</stp>
        <stp>[tsla_calls_puts_0.xlsx]Sheet1!R9C8</stp>
        <tr r="H9" s="1"/>
      </tp>
      <tp>
        <v>36.585140000000003</v>
        <stp/>
        <stp>##V3_BDPV12</stp>
        <stp>MSFT US 04/17/20 C172.5 Equity</stp>
        <stp>OPT_IMPLIED_VOLATILITY_BST</stp>
        <stp>[tsla_calls_puts_0.xlsx]Sheet1!R24C8</stp>
        <tr r="H24" s="1"/>
      </tp>
      <tp>
        <v>50.567520000000002</v>
        <stp/>
        <stp>##V3_BDPV12</stp>
        <stp>MSFT US 04/17/20 C152.5 Equity</stp>
        <stp>OPT_IMPLIED_VOLATILITY_BST</stp>
        <stp>[tsla_calls_puts_0.xlsx]Sheet1!R16C8</stp>
        <tr r="H16" s="1"/>
      </tp>
      <tp>
        <v>39.145919999999997</v>
        <stp/>
        <stp>##V3_BDPV12</stp>
        <stp>MSFT US 04/17/20 C167.5 Equity</stp>
        <stp>OPT_IMPLIED_VOLATILITY_BST</stp>
        <stp>[tsla_calls_puts_0.xlsx]Sheet1!R22C8</stp>
        <tr r="H22" s="1"/>
      </tp>
      <tp t="s">
        <v>MSFT 6 P155</v>
        <stp/>
        <stp>##V3_BDPV12</stp>
        <stp>MSFT US 06/19/20 P155 Equity</stp>
        <stp>TICKER</stp>
        <stp>[tsla_calls_puts_0.xlsx]Sheet1!R77C13</stp>
        <tr r="M77" s="1"/>
      </tp>
      <tp t="s">
        <v>MSFT 6 P150</v>
        <stp/>
        <stp>##V3_BDPV12</stp>
        <stp>MSFT US 06/19/20 P150 Equity</stp>
        <stp>TICKER</stp>
        <stp>[tsla_calls_puts_0.xlsx]Sheet1!R76C13</stp>
        <tr r="M76" s="1"/>
      </tp>
      <tp t="s">
        <v>MSFT 4 P155</v>
        <stp/>
        <stp>##V3_BDPV12</stp>
        <stp>MSFT US 04/17/20 P155 Equity</stp>
        <stp>TICKER</stp>
        <stp>[tsla_calls_puts_0.xlsx]Sheet1!R17C13</stp>
        <tr r="M17" s="1"/>
      </tp>
      <tp t="s">
        <v>MSFT 5 P150</v>
        <stp/>
        <stp>##V3_BDPV12</stp>
        <stp>MSFT US 05/15/20 P150 Equity</stp>
        <stp>TICKER</stp>
        <stp>[tsla_calls_puts_0.xlsx]Sheet1!R47C13</stp>
        <tr r="M47" s="1"/>
      </tp>
      <tp t="s">
        <v>MSFT 4 P150</v>
        <stp/>
        <stp>##V3_BDPV12</stp>
        <stp>MSFT US 04/17/20 P150 Equity</stp>
        <stp>TICKER</stp>
        <stp>[tsla_calls_puts_0.xlsx]Sheet1!R15C13</stp>
        <tr r="M15" s="1"/>
      </tp>
      <tp t="s">
        <v>MSFT 5 P155</v>
        <stp/>
        <stp>##V3_BDPV12</stp>
        <stp>MSFT US 05/15/20 P155 Equity</stp>
        <stp>TICKER</stp>
        <stp>[tsla_calls_puts_0.xlsx]Sheet1!R48C13</stp>
        <tr r="M48" s="1"/>
      </tp>
      <tp t="s">
        <v>MSFT 6 P145</v>
        <stp/>
        <stp>##V3_BDPV12</stp>
        <stp>MSFT US 06/19/20 P145 Equity</stp>
        <stp>TICKER</stp>
        <stp>[tsla_calls_puts_0.xlsx]Sheet1!R75C13</stp>
        <tr r="M75" s="1"/>
      </tp>
      <tp t="s">
        <v>MSFT 4 P148</v>
        <stp/>
        <stp>##V3_BDPV12</stp>
        <stp>MSFT US 04/17/20 P148 Equity</stp>
        <stp>TICKER</stp>
        <stp>[tsla_calls_puts_0.xlsx]Sheet1!R13C13</stp>
        <tr r="M13" s="1"/>
      </tp>
      <tp t="s">
        <v>MSFT 6 P140</v>
        <stp/>
        <stp>##V3_BDPV12</stp>
        <stp>MSFT US 06/19/20 P140 Equity</stp>
        <stp>TICKER</stp>
        <stp>[tsla_calls_puts_0.xlsx]Sheet1!R74C13</stp>
        <tr r="M74" s="1"/>
      </tp>
      <tp t="s">
        <v>MSFT 4 P149</v>
        <stp/>
        <stp>##V3_BDPV12</stp>
        <stp>MSFT US 04/17/20 P149 Equity</stp>
        <stp>TICKER</stp>
        <stp>[tsla_calls_puts_0.xlsx]Sheet1!R14C13</stp>
        <tr r="M14" s="1"/>
      </tp>
      <tp t="s">
        <v>MSFT 4 P145</v>
        <stp/>
        <stp>##V3_BDPV12</stp>
        <stp>MSFT US 04/17/20 P145 Equity</stp>
        <stp>TICKER</stp>
        <stp>[tsla_calls_puts_0.xlsx]Sheet1!R10C13</stp>
        <tr r="M10" s="1"/>
      </tp>
      <tp t="s">
        <v>MSFT 4 P146</v>
        <stp/>
        <stp>##V3_BDPV12</stp>
        <stp>MSFT US 04/17/20 P146 Equity</stp>
        <stp>TICKER</stp>
        <stp>[tsla_calls_puts_0.xlsx]Sheet1!R11C13</stp>
        <tr r="M11" s="1"/>
      </tp>
      <tp t="s">
        <v>MSFT 4 P147</v>
        <stp/>
        <stp>##V3_BDPV12</stp>
        <stp>MSFT US 04/17/20 P147 Equity</stp>
        <stp>TICKER</stp>
        <stp>[tsla_calls_puts_0.xlsx]Sheet1!R12C13</stp>
        <tr r="M12" s="1"/>
      </tp>
      <tp t="s">
        <v>MSFT 5 P140</v>
        <stp/>
        <stp>##V3_BDPV12</stp>
        <stp>MSFT US 05/15/20 P140 Equity</stp>
        <stp>TICKER</stp>
        <stp>[tsla_calls_puts_0.xlsx]Sheet1!R45C13</stp>
        <tr r="M45" s="1"/>
      </tp>
      <tp t="s">
        <v>MSFT 5 P145</v>
        <stp/>
        <stp>##V3_BDPV12</stp>
        <stp>MSFT US 05/15/20 P145 Equity</stp>
        <stp>TICKER</stp>
        <stp>[tsla_calls_puts_0.xlsx]Sheet1!R46C13</stp>
        <tr r="M46" s="1"/>
      </tp>
      <tp t="s">
        <v>MSFT 5 P170</v>
        <stp/>
        <stp>##V3_BDPV12</stp>
        <stp>MSFT US 05/15/20 P170 Equity</stp>
        <stp>TICKER</stp>
        <stp>[tsla_calls_puts_0.xlsx]Sheet1!R51C13</stp>
        <tr r="M51" s="1"/>
      </tp>
      <tp t="s">
        <v>MSFT 4 P175</v>
        <stp/>
        <stp>##V3_BDPV12</stp>
        <stp>MSFT US 04/17/20 P175 Equity</stp>
        <stp>TICKER</stp>
        <stp>[tsla_calls_puts_0.xlsx]Sheet1!R25C13</stp>
        <tr r="M25" s="1"/>
      </tp>
      <tp t="s">
        <v>MSFT 6 P170</v>
        <stp/>
        <stp>##V3_BDPV12</stp>
        <stp>MSFT US 06/19/20 P170 Equity</stp>
        <stp>TICKER</stp>
        <stp>[tsla_calls_puts_0.xlsx]Sheet1!R80C13</stp>
        <tr r="M80" s="1"/>
      </tp>
      <tp t="s">
        <v>MSFT 6 P175</v>
        <stp/>
        <stp>##V3_BDPV12</stp>
        <stp>MSFT US 06/19/20 P175 Equity</stp>
        <stp>TICKER</stp>
        <stp>[tsla_calls_puts_0.xlsx]Sheet1!R81C13</stp>
        <tr r="M81" s="1"/>
      </tp>
      <tp t="s">
        <v>MSFT 4 P170</v>
        <stp/>
        <stp>##V3_BDPV12</stp>
        <stp>MSFT US 04/17/20 P170 Equity</stp>
        <stp>TICKER</stp>
        <stp>[tsla_calls_puts_0.xlsx]Sheet1!R23C13</stp>
        <tr r="M23" s="1"/>
      </tp>
      <tp t="s">
        <v>MSFT 5 P175</v>
        <stp/>
        <stp>##V3_BDPV12</stp>
        <stp>MSFT US 05/15/20 P175 Equity</stp>
        <stp>TICKER</stp>
        <stp>[tsla_calls_puts_0.xlsx]Sheet1!R52C13</stp>
        <tr r="M52" s="1"/>
      </tp>
      <tp t="s">
        <v>MSFT 6 P165</v>
        <stp/>
        <stp>##V3_BDPV12</stp>
        <stp>MSFT US 06/19/20 P165 Equity</stp>
        <stp>TICKER</stp>
        <stp>[tsla_calls_puts_0.xlsx]Sheet1!R79C13</stp>
        <tr r="M79" s="1"/>
      </tp>
      <tp t="s">
        <v>MSFT 6 P160</v>
        <stp/>
        <stp>##V3_BDPV12</stp>
        <stp>MSFT US 06/19/20 P160 Equity</stp>
        <stp>TICKER</stp>
        <stp>[tsla_calls_puts_0.xlsx]Sheet1!R78C13</stp>
        <tr r="M78" s="1"/>
      </tp>
      <tp t="s">
        <v>MSFT 4 P165</v>
        <stp/>
        <stp>##V3_BDPV12</stp>
        <stp>MSFT US 04/17/20 P165 Equity</stp>
        <stp>TICKER</stp>
        <stp>[tsla_calls_puts_0.xlsx]Sheet1!R21C13</stp>
        <tr r="M21" s="1"/>
      </tp>
      <tp t="s">
        <v>MSFT 5 P160</v>
        <stp/>
        <stp>##V3_BDPV12</stp>
        <stp>MSFT US 05/15/20 P160 Equity</stp>
        <stp>TICKER</stp>
        <stp>[tsla_calls_puts_0.xlsx]Sheet1!R49C13</stp>
        <tr r="M49" s="1"/>
      </tp>
      <tp t="s">
        <v>MSFT 4 P160</v>
        <stp/>
        <stp>##V3_BDPV12</stp>
        <stp>MSFT US 04/17/20 P160 Equity</stp>
        <stp>TICKER</stp>
        <stp>[tsla_calls_puts_0.xlsx]Sheet1!R19C13</stp>
        <tr r="M19" s="1"/>
      </tp>
      <tp t="s">
        <v>MSFT 5 P165</v>
        <stp/>
        <stp>##V3_BDPV12</stp>
        <stp>MSFT US 05/15/20 P165 Equity</stp>
        <stp>TICKER</stp>
        <stp>[tsla_calls_puts_0.xlsx]Sheet1!R50C13</stp>
        <tr r="M50" s="1"/>
      </tp>
      <tp t="s">
        <v>MSFT 6 P115</v>
        <stp/>
        <stp>##V3_BDPV12</stp>
        <stp>MSFT US 06/19/20 P115 Equity</stp>
        <stp>TICKER</stp>
        <stp>[tsla_calls_puts_0.xlsx]Sheet1!R69C13</stp>
        <tr r="M69" s="1"/>
      </tp>
      <tp t="s">
        <v>MSFT 6 P110</v>
        <stp/>
        <stp>##V3_BDPV12</stp>
        <stp>MSFT US 06/19/20 P110 Equity</stp>
        <stp>TICKER</stp>
        <stp>[tsla_calls_puts_0.xlsx]Sheet1!R68C13</stp>
        <tr r="M68" s="1"/>
      </tp>
      <tp t="s">
        <v>MSFT 5 P110</v>
        <stp/>
        <stp>##V3_BDPV12</stp>
        <stp>MSFT US 05/15/20 P110 Equity</stp>
        <stp>TICKER</stp>
        <stp>[tsla_calls_puts_0.xlsx]Sheet1!R39C13</stp>
        <tr r="M39" s="1"/>
      </tp>
      <tp t="s">
        <v>MSFT 5 P115</v>
        <stp/>
        <stp>##V3_BDPV12</stp>
        <stp>MSFT US 05/15/20 P115 Equity</stp>
        <stp>TICKER</stp>
        <stp>[tsla_calls_puts_0.xlsx]Sheet1!R40C13</stp>
        <tr r="M40" s="1"/>
      </tp>
      <tp t="s">
        <v>MSFT 6 P105</v>
        <stp/>
        <stp>##V3_BDPV12</stp>
        <stp>MSFT US 06/19/20 P105 Equity</stp>
        <stp>TICKER</stp>
        <stp>[tsla_calls_puts_0.xlsx]Sheet1!R67C13</stp>
        <tr r="M67" s="1"/>
      </tp>
      <tp t="s">
        <v>MSFT 5 P105</v>
        <stp/>
        <stp>##V3_BDPV12</stp>
        <stp>MSFT US 05/15/20 P105 Equity</stp>
        <stp>TICKER</stp>
        <stp>[tsla_calls_puts_0.xlsx]Sheet1!R38C13</stp>
        <tr r="M38" s="1"/>
      </tp>
      <tp t="s">
        <v>MSFT 6 P135</v>
        <stp/>
        <stp>##V3_BDPV12</stp>
        <stp>MSFT US 06/19/20 P135 Equity</stp>
        <stp>TICKER</stp>
        <stp>[tsla_calls_puts_0.xlsx]Sheet1!R73C13</stp>
        <tr r="M73" s="1"/>
      </tp>
      <tp t="s">
        <v>MSFT 6 P130</v>
        <stp/>
        <stp>##V3_BDPV12</stp>
        <stp>MSFT US 06/19/20 P130 Equity</stp>
        <stp>TICKER</stp>
        <stp>[tsla_calls_puts_0.xlsx]Sheet1!R72C13</stp>
        <tr r="M72" s="1"/>
      </tp>
      <tp t="s">
        <v>MSFT 5 P130</v>
        <stp/>
        <stp>##V3_BDPV12</stp>
        <stp>MSFT US 05/15/20 P130 Equity</stp>
        <stp>TICKER</stp>
        <stp>[tsla_calls_puts_0.xlsx]Sheet1!R43C13</stp>
        <tr r="M43" s="1"/>
      </tp>
      <tp t="s">
        <v>MSFT 5 P135</v>
        <stp/>
        <stp>##V3_BDPV12</stp>
        <stp>MSFT US 05/15/20 P135 Equity</stp>
        <stp>TICKER</stp>
        <stp>[tsla_calls_puts_0.xlsx]Sheet1!R44C13</stp>
        <tr r="M44" s="1"/>
      </tp>
      <tp t="s">
        <v>MSFT 6 P125</v>
        <stp/>
        <stp>##V3_BDPV12</stp>
        <stp>MSFT US 06/19/20 P125 Equity</stp>
        <stp>TICKER</stp>
        <stp>[tsla_calls_puts_0.xlsx]Sheet1!R71C13</stp>
        <tr r="M71" s="1"/>
      </tp>
      <tp t="s">
        <v>MSFT 6 P120</v>
        <stp/>
        <stp>##V3_BDPV12</stp>
        <stp>MSFT US 06/19/20 P120 Equity</stp>
        <stp>TICKER</stp>
        <stp>[tsla_calls_puts_0.xlsx]Sheet1!R70C13</stp>
        <tr r="M70" s="1"/>
      </tp>
      <tp t="s">
        <v>MSFT 5 P120</v>
        <stp/>
        <stp>##V3_BDPV12</stp>
        <stp>MSFT US 05/15/20 P120 Equity</stp>
        <stp>TICKER</stp>
        <stp>[tsla_calls_puts_0.xlsx]Sheet1!R41C13</stp>
        <tr r="M41" s="1"/>
      </tp>
      <tp t="s">
        <v>MSFT 5 P125</v>
        <stp/>
        <stp>##V3_BDPV12</stp>
        <stp>MSFT US 05/15/20 P125 Equity</stp>
        <stp>TICKER</stp>
        <stp>[tsla_calls_puts_0.xlsx]Sheet1!R42C13</stp>
        <tr r="M42" s="1"/>
      </tp>
      <tp t="s">
        <v>MSFT 5 P190</v>
        <stp/>
        <stp>##V3_BDPV12</stp>
        <stp>MSFT US 05/15/20 P190 Equity</stp>
        <stp>TICKER</stp>
        <stp>[tsla_calls_puts_0.xlsx]Sheet1!R55C13</stp>
        <tr r="M55" s="1"/>
      </tp>
      <tp t="s">
        <v>MSFT 4 P195</v>
        <stp/>
        <stp>##V3_BDPV12</stp>
        <stp>MSFT US 04/17/20 P195 Equity</stp>
        <stp>TICKER</stp>
        <stp>[tsla_calls_puts_0.xlsx]Sheet1!R30C13</stp>
        <tr r="M30" s="1"/>
      </tp>
      <tp t="s">
        <v>MSFT 6 P190</v>
        <stp/>
        <stp>##V3_BDPV12</stp>
        <stp>MSFT US 06/19/20 P190 Equity</stp>
        <stp>TICKER</stp>
        <stp>[tsla_calls_puts_0.xlsx]Sheet1!R84C13</stp>
        <tr r="M84" s="1"/>
      </tp>
      <tp t="s">
        <v>MSFT 6 P195</v>
        <stp/>
        <stp>##V3_BDPV12</stp>
        <stp>MSFT US 06/19/20 P195 Equity</stp>
        <stp>TICKER</stp>
        <stp>[tsla_calls_puts_0.xlsx]Sheet1!R85C13</stp>
        <tr r="M85" s="1"/>
      </tp>
      <tp t="s">
        <v>MSFT 5 P195</v>
        <stp/>
        <stp>##V3_BDPV12</stp>
        <stp>MSFT US 05/15/20 P195 Equity</stp>
        <stp>TICKER</stp>
        <stp>[tsla_calls_puts_0.xlsx]Sheet1!R56C13</stp>
        <tr r="M56" s="1"/>
      </tp>
      <tp t="s">
        <v>MSFT 4 P190</v>
        <stp/>
        <stp>##V3_BDPV12</stp>
        <stp>MSFT US 04/17/20 P190 Equity</stp>
        <stp>TICKER</stp>
        <stp>[tsla_calls_puts_0.xlsx]Sheet1!R29C13</stp>
        <tr r="M29" s="1"/>
      </tp>
      <tp t="s">
        <v>MSFT 5 P180</v>
        <stp/>
        <stp>##V3_BDPV12</stp>
        <stp>MSFT US 05/15/20 P180 Equity</stp>
        <stp>TICKER</stp>
        <stp>[tsla_calls_puts_0.xlsx]Sheet1!R53C13</stp>
        <tr r="M53" s="1"/>
      </tp>
      <tp t="s">
        <v>MSFT 4 P185</v>
        <stp/>
        <stp>##V3_BDPV12</stp>
        <stp>MSFT US 04/17/20 P185 Equity</stp>
        <stp>TICKER</stp>
        <stp>[tsla_calls_puts_0.xlsx]Sheet1!R28C13</stp>
        <tr r="M28" s="1"/>
      </tp>
      <tp t="s">
        <v>MSFT 6 P180</v>
        <stp/>
        <stp>##V3_BDPV12</stp>
        <stp>MSFT US 06/19/20 P180 Equity</stp>
        <stp>TICKER</stp>
        <stp>[tsla_calls_puts_0.xlsx]Sheet1!R82C13</stp>
        <tr r="M82" s="1"/>
      </tp>
      <tp t="s">
        <v>MSFT 6 P185</v>
        <stp/>
        <stp>##V3_BDPV12</stp>
        <stp>MSFT US 06/19/20 P185 Equity</stp>
        <stp>TICKER</stp>
        <stp>[tsla_calls_puts_0.xlsx]Sheet1!R83C13</stp>
        <tr r="M83" s="1"/>
      </tp>
      <tp t="s">
        <v>MSFT 5 P185</v>
        <stp/>
        <stp>##V3_BDPV12</stp>
        <stp>MSFT US 05/15/20 P185 Equity</stp>
        <stp>TICKER</stp>
        <stp>[tsla_calls_puts_0.xlsx]Sheet1!R54C13</stp>
        <tr r="M54" s="1"/>
      </tp>
      <tp t="s">
        <v>MSFT 4 P180</v>
        <stp/>
        <stp>##V3_BDPV12</stp>
        <stp>MSFT US 04/17/20 P180 Equity</stp>
        <stp>TICKER</stp>
        <stp>[tsla_calls_puts_0.xlsx]Sheet1!R27C13</stp>
        <tr r="M27" s="1"/>
      </tp>
      <tp>
        <v>43.011609999999997</v>
        <stp/>
        <stp>##V3_BDPV12</stp>
        <stp>MSFT US 04/17/20 C162.5 Equity</stp>
        <stp>OPT_IMPLIED_VOLATILITY_BST</stp>
        <stp>[tsla_calls_puts_0.xlsx]Sheet1!R20C8</stp>
        <tr r="H20" s="1"/>
      </tp>
      <tp t="s">
        <v>MSFT 5 P250</v>
        <stp/>
        <stp>##V3_BDPV12</stp>
        <stp>MSFT US 05/15/20 P250 Equity</stp>
        <stp>TICKER</stp>
        <stp>[tsla_calls_puts_0.xlsx]Sheet1!R62C13</stp>
        <tr r="M62" s="1"/>
      </tp>
      <tp t="s">
        <v>MSFT 6 P250</v>
        <stp/>
        <stp>##V3_BDPV12</stp>
        <stp>MSFT US 06/19/20 P250 Equity</stp>
        <stp>TICKER</stp>
        <stp>[tsla_calls_puts_0.xlsx]Sheet1!R91C13</stp>
        <tr r="M91" s="1"/>
      </tp>
      <tp t="s">
        <v>MSFT 5 P240</v>
        <stp/>
        <stp>##V3_BDPV12</stp>
        <stp>MSFT US 05/15/20 P240 Equity</stp>
        <stp>TICKER</stp>
        <stp>[tsla_calls_puts_0.xlsx]Sheet1!R61C13</stp>
        <tr r="M61" s="1"/>
      </tp>
      <tp t="s">
        <v>MSFT 6 P240</v>
        <stp/>
        <stp>##V3_BDPV12</stp>
        <stp>MSFT US 06/19/20 P240 Equity</stp>
        <stp>TICKER</stp>
        <stp>[tsla_calls_puts_0.xlsx]Sheet1!R90C13</stp>
        <tr r="M90" s="1"/>
      </tp>
      <tp t="s">
        <v>MSFT 5 P210</v>
        <stp/>
        <stp>##V3_BDPV12</stp>
        <stp>MSFT US 05/15/20 P210 Equity</stp>
        <stp>TICKER</stp>
        <stp>[tsla_calls_puts_0.xlsx]Sheet1!R58C13</stp>
        <tr r="M58" s="1"/>
      </tp>
      <tp t="s">
        <v>MSFT 6 P210</v>
        <stp/>
        <stp>##V3_BDPV12</stp>
        <stp>MSFT US 06/19/20 P210 Equity</stp>
        <stp>TICKER</stp>
        <stp>[tsla_calls_puts_0.xlsx]Sheet1!R87C13</stp>
        <tr r="M87" s="1"/>
      </tp>
      <tp t="s">
        <v>MSFT 4 P210</v>
        <stp/>
        <stp>##V3_BDPV12</stp>
        <stp>MSFT US 04/17/20 P210 Equity</stp>
        <stp>TICKER</stp>
        <stp>[tsla_calls_puts_0.xlsx]Sheet1!R32C13</stp>
        <tr r="M32" s="1"/>
      </tp>
      <tp t="s">
        <v>MSFT 5 P200</v>
        <stp/>
        <stp>##V3_BDPV12</stp>
        <stp>MSFT US 05/15/20 P200 Equity</stp>
        <stp>TICKER</stp>
        <stp>[tsla_calls_puts_0.xlsx]Sheet1!R57C13</stp>
        <tr r="M57" s="1"/>
      </tp>
      <tp t="s">
        <v>MSFT 6 P200</v>
        <stp/>
        <stp>##V3_BDPV12</stp>
        <stp>MSFT US 06/19/20 P200 Equity</stp>
        <stp>TICKER</stp>
        <stp>[tsla_calls_puts_0.xlsx]Sheet1!R86C13</stp>
        <tr r="M86" s="1"/>
      </tp>
      <tp t="s">
        <v>MSFT 4 P200</v>
        <stp/>
        <stp>##V3_BDPV12</stp>
        <stp>MSFT US 04/17/20 P200 Equity</stp>
        <stp>TICKER</stp>
        <stp>[tsla_calls_puts_0.xlsx]Sheet1!R31C13</stp>
        <tr r="M31" s="1"/>
      </tp>
      <tp t="s">
        <v>MSFT 5 P230</v>
        <stp/>
        <stp>##V3_BDPV12</stp>
        <stp>MSFT US 05/15/20 P230 Equity</stp>
        <stp>TICKER</stp>
        <stp>[tsla_calls_puts_0.xlsx]Sheet1!R60C13</stp>
        <tr r="M60" s="1"/>
      </tp>
      <tp t="s">
        <v>MSFT 6 P230</v>
        <stp/>
        <stp>##V3_BDPV12</stp>
        <stp>MSFT US 06/19/20 P230 Equity</stp>
        <stp>TICKER</stp>
        <stp>[tsla_calls_puts_0.xlsx]Sheet1!R89C13</stp>
        <tr r="M89" s="1"/>
      </tp>
      <tp t="s">
        <v>MSFT 5 P220</v>
        <stp/>
        <stp>##V3_BDPV12</stp>
        <stp>MSFT US 05/15/20 P220 Equity</stp>
        <stp>TICKER</stp>
        <stp>[tsla_calls_puts_0.xlsx]Sheet1!R59C13</stp>
        <tr r="M59" s="1"/>
      </tp>
      <tp t="s">
        <v>MSFT 6 P220</v>
        <stp/>
        <stp>##V3_BDPV12</stp>
        <stp>MSFT US 06/19/20 P220 Equity</stp>
        <stp>TICKER</stp>
        <stp>[tsla_calls_puts_0.xlsx]Sheet1!R88C13</stp>
        <tr r="M88" s="1"/>
      </tp>
      <tp t="s">
        <v>MSFT 4 P220</v>
        <stp/>
        <stp>##V3_BDPV12</stp>
        <stp>MSFT US 04/17/20 P220 Equity</stp>
        <stp>TICKER</stp>
        <stp>[tsla_calls_puts_0.xlsx]Sheet1!R33C13</stp>
        <tr r="M33" s="1"/>
      </tp>
      <tp t="s">
        <v>MSFT 4 P152.5</v>
        <stp/>
        <stp>##V3_BDPV12</stp>
        <stp>MSFT US 04/17/20 P152.5 Equity</stp>
        <stp>TICKER</stp>
        <stp>[tsla_calls_puts_0.xlsx]Sheet1!R16C13</stp>
        <tr r="M16" s="1"/>
      </tp>
      <tp t="s">
        <v>MSFT 4 P172.5</v>
        <stp/>
        <stp>##V3_BDPV12</stp>
        <stp>MSFT US 04/17/20 P172.5 Equity</stp>
        <stp>TICKER</stp>
        <stp>[tsla_calls_puts_0.xlsx]Sheet1!R24C13</stp>
        <tr r="M24" s="1"/>
      </tp>
      <tp t="s">
        <v>MSFT 4 P162.5</v>
        <stp/>
        <stp>##V3_BDPV12</stp>
        <stp>MSFT US 04/17/20 P162.5 Equity</stp>
        <stp>TICKER</stp>
        <stp>[tsla_calls_puts_0.xlsx]Sheet1!R20C13</stp>
        <tr r="M20" s="1"/>
      </tp>
      <tp>
        <v>47.368499999999997</v>
        <stp/>
        <stp>##V3_BDPV12</stp>
        <stp>MSFT US 04/17/20 C157.5 Equity</stp>
        <stp>OPT_IMPLIED_VOLATILITY_BST</stp>
        <stp>[tsla_calls_puts_0.xlsx]Sheet1!R18C8</stp>
        <tr r="H18" s="1"/>
      </tp>
      <tp t="s">
        <v>MSFT 4 P157.5</v>
        <stp/>
        <stp>##V3_BDPV12</stp>
        <stp>MSFT US 04/17/20 P157.5 Equity</stp>
        <stp>TICKER</stp>
        <stp>[tsla_calls_puts_0.xlsx]Sheet1!R18C13</stp>
        <tr r="M18" s="1"/>
      </tp>
      <tp t="s">
        <v>MSFT 4 P177.5</v>
        <stp/>
        <stp>##V3_BDPV12</stp>
        <stp>MSFT US 04/17/20 P177.5 Equity</stp>
        <stp>TICKER</stp>
        <stp>[tsla_calls_puts_0.xlsx]Sheet1!R26C13</stp>
        <tr r="M26" s="1"/>
      </tp>
      <tp t="s">
        <v>MSFT 4 P167.5</v>
        <stp/>
        <stp>##V3_BDPV12</stp>
        <stp>MSFT US 04/17/20 P167.5 Equity</stp>
        <stp>TICKER</stp>
        <stp>[tsla_calls_puts_0.xlsx]Sheet1!R22C13</stp>
        <tr r="M22" s="1"/>
      </tp>
      <tp t="s">
        <v>Put</v>
        <stp/>
        <stp>##V3_BDPV12</stp>
        <stp>MSFT US 04/17/20 P144 Equity</stp>
        <stp>OPT_PUT_CALL</stp>
        <stp>[tsla_calls_puts_0.xlsx]Sheet1!R9C14</stp>
        <tr r="N9" s="1"/>
      </tp>
      <tp>
        <v>144</v>
        <stp/>
        <stp>##V3_BDPV12</stp>
        <stp>MSFT US 04/17/20 P144 Equity</stp>
        <stp>OPT_STRIKE_PX</stp>
        <stp>[tsla_calls_puts_0.xlsx]Sheet1!R9C15</stp>
        <tr r="O9" s="1"/>
      </tp>
      <tp t="s">
        <v>MSFT US</v>
        <stp/>
        <stp>##V3_BDPV12</stp>
        <stp>MSFT US 04/17/20 P144 Equity</stp>
        <stp>OPT_UNDL_TICKER</stp>
        <stp>[tsla_calls_puts_0.xlsx]Sheet1!R9C12</stp>
        <tr r="L9" s="1"/>
      </tp>
      <tp t="s">
        <v>Call</v>
        <stp/>
        <stp>##V3_BDPV12</stp>
        <stp>MSFT US 04/17/20 C162.5 Equity</stp>
        <stp>OPT_PUT_CALL</stp>
        <stp>[tsla_calls_puts_0.xlsx]Sheet1!R20C4</stp>
        <tr r="D20" s="1"/>
      </tp>
      <tp t="s">
        <v>4/17/2020</v>
        <stp/>
        <stp>##V3_BDPV12</stp>
        <stp>MSFT US 04/17/20 P144 Equity</stp>
        <stp>OPT_EXPIRE_DT</stp>
        <stp>[tsla_calls_puts_0.xlsx]Sheet1!R9C16</stp>
        <tr r="P9" s="1"/>
      </tp>
      <tp t="s">
        <v>Call</v>
        <stp/>
        <stp>##V3_BDPV12</stp>
        <stp>MSFT US 04/17/20 C167.5 Equity</stp>
        <stp>OPT_PUT_CALL</stp>
        <stp>[tsla_calls_puts_0.xlsx]Sheet1!R22C4</stp>
        <tr r="D22" s="1"/>
      </tp>
      <tp t="s">
        <v>Call</v>
        <stp/>
        <stp>##V3_BDPV12</stp>
        <stp>MSFT US 04/17/20 C172.5 Equity</stp>
        <stp>OPT_PUT_CALL</stp>
        <stp>[tsla_calls_puts_0.xlsx]Sheet1!R24C4</stp>
        <tr r="D24" s="1"/>
      </tp>
      <tp t="s">
        <v>Call</v>
        <stp/>
        <stp>##V3_BDPV12</stp>
        <stp>MSFT US 04/17/20 C152.5 Equity</stp>
        <stp>OPT_PUT_CALL</stp>
        <stp>[tsla_calls_puts_0.xlsx]Sheet1!R16C4</stp>
        <tr r="D16" s="1"/>
      </tp>
      <tp t="s">
        <v>Call</v>
        <stp/>
        <stp>##V3_BDPV12</stp>
        <stp>MSFT US 04/17/20 C177.5 Equity</stp>
        <stp>OPT_PUT_CALL</stp>
        <stp>[tsla_calls_puts_0.xlsx]Sheet1!R26C4</stp>
        <tr r="D26" s="1"/>
      </tp>
    </main>
    <main first="bloomberg.rtd">
      <tp t="s">
        <v>Call</v>
        <stp/>
        <stp>##V3_BDPV12</stp>
        <stp>MSFT US 04/17/20 C157.5 Equity</stp>
        <stp>OPT_PUT_CALL</stp>
        <stp>[tsla_calls_puts_0.xlsx]Sheet1!R18C4</stp>
        <tr r="D18" s="1"/>
      </tp>
      <tp>
        <v>57.318890000000003</v>
        <stp/>
        <stp>##V3_BDPV12</stp>
        <stp>MSFT US 04/17/20 P144 Equity</stp>
        <stp>OPT_IMPLIED_VOLATILITY_BST</stp>
        <stp>[tsla_calls_puts_0.xlsx]Sheet1!R9C18</stp>
        <tr r="R9" s="1"/>
      </tp>
      <tp t="s">
        <v>MSFT US</v>
        <stp/>
        <stp>##V3_BDPV12</stp>
        <stp>MSFT US 04/17/20 P162.5 Equity</stp>
        <stp>OPT_UNDL_TICKER</stp>
        <stp>[tsla_calls_puts_0.xlsx]Sheet1!R20C12</stp>
        <tr r="L20" s="1"/>
      </tp>
      <tp t="s">
        <v>MSFT US</v>
        <stp/>
        <stp>##V3_BDPV12</stp>
        <stp>MSFT US 04/17/20 P152.5 Equity</stp>
        <stp>OPT_UNDL_TICKER</stp>
        <stp>[tsla_calls_puts_0.xlsx]Sheet1!R16C12</stp>
        <tr r="L16" s="1"/>
      </tp>
      <tp t="s">
        <v>MSFT US</v>
        <stp/>
        <stp>##V3_BDPV12</stp>
        <stp>MSFT US 04/17/20 P167.5 Equity</stp>
        <stp>OPT_UNDL_TICKER</stp>
        <stp>[tsla_calls_puts_0.xlsx]Sheet1!R22C12</stp>
        <tr r="L22" s="1"/>
      </tp>
      <tp t="s">
        <v>MSFT US</v>
        <stp/>
        <stp>##V3_BDPV12</stp>
        <stp>MSFT US 04/17/20 P157.5 Equity</stp>
        <stp>OPT_UNDL_TICKER</stp>
        <stp>[tsla_calls_puts_0.xlsx]Sheet1!R18C12</stp>
        <tr r="L18" s="1"/>
      </tp>
      <tp t="s">
        <v>MSFT US</v>
        <stp/>
        <stp>##V3_BDPV12</stp>
        <stp>MSFT US 04/17/20 P177.5 Equity</stp>
        <stp>OPT_UNDL_TICKER</stp>
        <stp>[tsla_calls_puts_0.xlsx]Sheet1!R26C12</stp>
        <tr r="L26" s="1"/>
      </tp>
      <tp t="s">
        <v>MSFT US</v>
        <stp/>
        <stp>##V3_BDPV12</stp>
        <stp>MSFT US 04/17/20 P172.5 Equity</stp>
        <stp>OPT_UNDL_TICKER</stp>
        <stp>[tsla_calls_puts_0.xlsx]Sheet1!R24C12</stp>
        <tr r="L24" s="1"/>
      </tp>
      <tp>
        <v>66.406599999999997</v>
        <stp/>
        <stp>##V3_BDPV12</stp>
        <stp>MSFT US 04/17/20 P144 Equity</stp>
        <stp>OPT_IMP_VOL_NDAYS_AGO</stp>
        <stp>[tsla_calls_puts_0.xlsx]Sheet1!R9C19</stp>
        <stp>OPT_NDAYS_AGO_IMP_VOL</stp>
        <stp>7</stp>
        <tr r="S9" s="1"/>
      </tp>
      <tp t="s">
        <v>Put</v>
        <stp/>
        <stp>##V3_BDPV12</stp>
        <stp>MSFT US 04/17/20 P157.5 Equity</stp>
        <stp>OPT_PUT_CALL</stp>
        <stp>[tsla_calls_puts_0.xlsx]Sheet1!R18C14</stp>
        <tr r="N18" s="1"/>
      </tp>
      <tp t="s">
        <v>Put</v>
        <stp/>
        <stp>##V3_BDPV12</stp>
        <stp>MSFT US 04/17/20 P152.5 Equity</stp>
        <stp>OPT_PUT_CALL</stp>
        <stp>[tsla_calls_puts_0.xlsx]Sheet1!R16C14</stp>
        <tr r="N16" s="1"/>
      </tp>
      <tp t="s">
        <v>Put</v>
        <stp/>
        <stp>##V3_BDPV12</stp>
        <stp>MSFT US 04/17/20 P177.5 Equity</stp>
        <stp>OPT_PUT_CALL</stp>
        <stp>[tsla_calls_puts_0.xlsx]Sheet1!R26C14</stp>
        <tr r="N26" s="1"/>
      </tp>
      <tp t="s">
        <v>Put</v>
        <stp/>
        <stp>##V3_BDPV12</stp>
        <stp>MSFT US 04/17/20 P172.5 Equity</stp>
        <stp>OPT_PUT_CALL</stp>
        <stp>[tsla_calls_puts_0.xlsx]Sheet1!R24C14</stp>
        <tr r="N24" s="1"/>
      </tp>
      <tp t="s">
        <v>Put</v>
        <stp/>
        <stp>##V3_BDPV12</stp>
        <stp>MSFT US 04/17/20 P167.5 Equity</stp>
        <stp>OPT_PUT_CALL</stp>
        <stp>[tsla_calls_puts_0.xlsx]Sheet1!R22C14</stp>
        <tr r="N22" s="1"/>
      </tp>
      <tp t="s">
        <v>Put</v>
        <stp/>
        <stp>##V3_BDPV12</stp>
        <stp>MSFT US 04/17/20 P162.5 Equity</stp>
        <stp>OPT_PUT_CALL</stp>
        <stp>[tsla_calls_puts_0.xlsx]Sheet1!R20C14</stp>
        <tr r="N2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tabSelected="1" workbookViewId="0">
      <selection sqref="A1:S91"/>
    </sheetView>
  </sheetViews>
  <sheetFormatPr defaultRowHeight="15" x14ac:dyDescent="0.25"/>
  <sheetData>
    <row r="1" spans="1:19" x14ac:dyDescent="0.25">
      <c r="A1" t="s">
        <v>15</v>
      </c>
    </row>
    <row r="3" spans="1:19" x14ac:dyDescent="0.25">
      <c r="A3" t="s">
        <v>0</v>
      </c>
    </row>
    <row r="6" spans="1:19" x14ac:dyDescent="0.25">
      <c r="A6" t="s">
        <v>1</v>
      </c>
      <c r="K6" t="s">
        <v>2</v>
      </c>
    </row>
    <row r="8" spans="1:19" x14ac:dyDescent="0.25"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L8" t="s">
        <v>3</v>
      </c>
      <c r="M8" t="s">
        <v>4</v>
      </c>
      <c r="N8" t="s">
        <v>5</v>
      </c>
      <c r="O8" t="s">
        <v>6</v>
      </c>
      <c r="P8" t="s">
        <v>7</v>
      </c>
      <c r="Q8" t="s">
        <v>8</v>
      </c>
      <c r="R8" t="s">
        <v>9</v>
      </c>
      <c r="S8" t="s">
        <v>10</v>
      </c>
    </row>
    <row r="9" spans="1:19" x14ac:dyDescent="0.25">
      <c r="A9" t="s">
        <v>16</v>
      </c>
      <c r="B9" t="str">
        <f>_xll.BDP("MSFT US 04/17/20 C144 Equity", "OPT_UNDL_TICKER")</f>
        <v>MSFT US</v>
      </c>
      <c r="C9" t="str">
        <f>_xll.BDP("MSFT US 04/17/20 C144 Equity", "TICKER")</f>
        <v>MSFT 4 C144</v>
      </c>
      <c r="D9" t="str">
        <f>_xll.BDP("MSFT US 04/17/20 C144 Equity", "OPT_PUT_CALL")</f>
        <v>Call</v>
      </c>
      <c r="E9">
        <f>_xll.BDP("MSFT US 04/17/20 C144 Equity", "OPT_STRIKE_PX")</f>
        <v>144</v>
      </c>
      <c r="F9" t="str">
        <f>_xll.BDP("MSFT US 04/17/20 C144 Equity", "OPT_EXPIRE_DT")</f>
        <v>4/17/2020</v>
      </c>
      <c r="G9">
        <f>_xll.BDP("MSFT US 04/17/20 C144 Equity", "OPT_PX")</f>
        <v>21.9</v>
      </c>
      <c r="H9">
        <f>_xll.BDP("MSFT US 04/17/20 C144 Equity", "OPT_IMPLIED_VOLATILITY_BST")</f>
        <v>73.307829999999996</v>
      </c>
      <c r="I9">
        <f>_xll.BDP("MSFT US 04/17/20 C144 Equity", "OPT_IMP_VOL_NDAYS_AGO","OPT_NDAYS_AGO_IMP_VOL","7")</f>
        <v>67.577100000000002</v>
      </c>
      <c r="K9" t="s">
        <v>17</v>
      </c>
      <c r="L9" t="str">
        <f>_xll.BDP("MSFT US 04/17/20 P144 Equity", "OPT_UNDL_TICKER")</f>
        <v>MSFT US</v>
      </c>
      <c r="M9" t="str">
        <f>_xll.BDP("MSFT US 04/17/20 P144 Equity", "TICKER")</f>
        <v>MSFT 4 P144</v>
      </c>
      <c r="N9" t="str">
        <f>_xll.BDP("MSFT US 04/17/20 P144 Equity", "OPT_PUT_CALL")</f>
        <v>Put</v>
      </c>
      <c r="O9">
        <f>_xll.BDP("MSFT US 04/17/20 P144 Equity", "OPT_STRIKE_PX")</f>
        <v>144</v>
      </c>
      <c r="P9" t="str">
        <f>_xll.BDP("MSFT US 04/17/20 P144 Equity", "OPT_EXPIRE_DT")</f>
        <v>4/17/2020</v>
      </c>
      <c r="Q9">
        <f>_xll.BDP("MSFT US 04/17/20 P144 Equity", "OPT_PX")</f>
        <v>0.4</v>
      </c>
      <c r="R9">
        <f>_xll.BDP("MSFT US 04/17/20 P144 Equity", "OPT_IMPLIED_VOLATILITY_BST")</f>
        <v>57.318890000000003</v>
      </c>
      <c r="S9">
        <f>_xll.BDP("MSFT US 04/17/20 P144 Equity", "OPT_IMP_VOL_NDAYS_AGO","OPT_NDAYS_AGO_IMP_VOL","7")</f>
        <v>66.406599999999997</v>
      </c>
    </row>
    <row r="10" spans="1:19" x14ac:dyDescent="0.25">
      <c r="A10" t="s">
        <v>18</v>
      </c>
      <c r="B10" t="str">
        <f>_xll.BDP("MSFT US 04/17/20 C145 Equity", "OPT_UNDL_TICKER")</f>
        <v>MSFT US</v>
      </c>
      <c r="C10" t="str">
        <f>_xll.BDP("MSFT US 04/17/20 C145 Equity", "TICKER")</f>
        <v>MSFT 4 C145</v>
      </c>
      <c r="D10" t="str">
        <f>_xll.BDP("MSFT US 04/17/20 C145 Equity", "OPT_PUT_CALL")</f>
        <v>Call</v>
      </c>
      <c r="E10">
        <f>_xll.BDP("MSFT US 04/17/20 C145 Equity", "OPT_STRIKE_PX")</f>
        <v>145</v>
      </c>
      <c r="F10" t="str">
        <f>_xll.BDP("MSFT US 04/17/20 C145 Equity", "OPT_EXPIRE_DT")</f>
        <v>4/17/2020</v>
      </c>
      <c r="G10">
        <f>_xll.BDP("MSFT US 04/17/20 C145 Equity", "OPT_PX")</f>
        <v>20</v>
      </c>
      <c r="H10">
        <f>_xll.BDP("MSFT US 04/17/20 C145 Equity", "OPT_IMPLIED_VOLATILITY_BST")</f>
        <v>56.744459999999997</v>
      </c>
      <c r="I10">
        <f>_xll.BDP("MSFT US 04/17/20 C145 Equity", "OPT_IMP_VOL_NDAYS_AGO","OPT_NDAYS_AGO_IMP_VOL","7")</f>
        <v>64.567899999999995</v>
      </c>
      <c r="K10" t="s">
        <v>19</v>
      </c>
      <c r="L10" t="str">
        <f>_xll.BDP("MSFT US 04/17/20 P145 Equity", "OPT_UNDL_TICKER")</f>
        <v>MSFT US</v>
      </c>
      <c r="M10" t="str">
        <f>_xll.BDP("MSFT US 04/17/20 P145 Equity", "TICKER")</f>
        <v>MSFT 4 P145</v>
      </c>
      <c r="N10" t="str">
        <f>_xll.BDP("MSFT US 04/17/20 P145 Equity", "OPT_PUT_CALL")</f>
        <v>Put</v>
      </c>
      <c r="O10">
        <f>_xll.BDP("MSFT US 04/17/20 P145 Equity", "OPT_STRIKE_PX")</f>
        <v>145</v>
      </c>
      <c r="P10" t="str">
        <f>_xll.BDP("MSFT US 04/17/20 P145 Equity", "OPT_EXPIRE_DT")</f>
        <v>4/17/2020</v>
      </c>
      <c r="Q10">
        <f>_xll.BDP("MSFT US 04/17/20 P145 Equity", "OPT_PX")</f>
        <v>0.45</v>
      </c>
      <c r="R10">
        <f>_xll.BDP("MSFT US 04/17/20 P145 Equity", "OPT_IMPLIED_VOLATILITY_BST")</f>
        <v>56.814549999999997</v>
      </c>
      <c r="S10">
        <f>_xll.BDP("MSFT US 04/17/20 P145 Equity", "OPT_IMP_VOL_NDAYS_AGO","OPT_NDAYS_AGO_IMP_VOL","7")</f>
        <v>65.543499999999995</v>
      </c>
    </row>
    <row r="11" spans="1:19" x14ac:dyDescent="0.25">
      <c r="A11" t="s">
        <v>20</v>
      </c>
      <c r="B11" t="str">
        <f>_xll.BDP("MSFT US 04/17/20 C146 Equity", "OPT_UNDL_TICKER")</f>
        <v>MSFT US</v>
      </c>
      <c r="C11" t="str">
        <f>_xll.BDP("MSFT US 04/17/20 C146 Equity", "TICKER")</f>
        <v>MSFT 4 C146</v>
      </c>
      <c r="D11" t="str">
        <f>_xll.BDP("MSFT US 04/17/20 C146 Equity", "OPT_PUT_CALL")</f>
        <v>Call</v>
      </c>
      <c r="E11">
        <f>_xll.BDP("MSFT US 04/17/20 C146 Equity", "OPT_STRIKE_PX")</f>
        <v>146</v>
      </c>
      <c r="F11" t="str">
        <f>_xll.BDP("MSFT US 04/17/20 C146 Equity", "OPT_EXPIRE_DT")</f>
        <v>4/17/2020</v>
      </c>
      <c r="G11">
        <f>_xll.BDP("MSFT US 04/17/20 C146 Equity", "OPT_PX")</f>
        <v>20</v>
      </c>
      <c r="H11">
        <f>_xll.BDP("MSFT US 04/17/20 C146 Equity", "OPT_IMPLIED_VOLATILITY_BST")</f>
        <v>69.774370000000005</v>
      </c>
      <c r="I11">
        <f>_xll.BDP("MSFT US 04/17/20 C146 Equity", "OPT_IMP_VOL_NDAYS_AGO","OPT_NDAYS_AGO_IMP_VOL","7")</f>
        <v>65.683999999999997</v>
      </c>
      <c r="K11" t="s">
        <v>21</v>
      </c>
      <c r="L11" t="str">
        <f>_xll.BDP("MSFT US 04/17/20 P146 Equity", "OPT_UNDL_TICKER")</f>
        <v>MSFT US</v>
      </c>
      <c r="M11" t="str">
        <f>_xll.BDP("MSFT US 04/17/20 P146 Equity", "TICKER")</f>
        <v>MSFT 4 P146</v>
      </c>
      <c r="N11" t="str">
        <f>_xll.BDP("MSFT US 04/17/20 P146 Equity", "OPT_PUT_CALL")</f>
        <v>Put</v>
      </c>
      <c r="O11">
        <f>_xll.BDP("MSFT US 04/17/20 P146 Equity", "OPT_STRIKE_PX")</f>
        <v>146</v>
      </c>
      <c r="P11" t="str">
        <f>_xll.BDP("MSFT US 04/17/20 P146 Equity", "OPT_EXPIRE_DT")</f>
        <v>4/17/2020</v>
      </c>
      <c r="Q11">
        <f>_xll.BDP("MSFT US 04/17/20 P146 Equity", "OPT_PX")</f>
        <v>0.48</v>
      </c>
      <c r="R11">
        <f>_xll.BDP("MSFT US 04/17/20 P146 Equity", "OPT_IMPLIED_VOLATILITY_BST")</f>
        <v>56.128329999999998</v>
      </c>
      <c r="S11">
        <f>_xll.BDP("MSFT US 04/17/20 P146 Equity", "OPT_IMP_VOL_NDAYS_AGO","OPT_NDAYS_AGO_IMP_VOL","7")</f>
        <v>64.819400000000002</v>
      </c>
    </row>
    <row r="12" spans="1:19" x14ac:dyDescent="0.25">
      <c r="A12" t="s">
        <v>22</v>
      </c>
      <c r="B12" t="str">
        <f>_xll.BDP("MSFT US 04/17/20 C147 Equity", "OPT_UNDL_TICKER")</f>
        <v>MSFT US</v>
      </c>
      <c r="C12" t="str">
        <f>_xll.BDP("MSFT US 04/17/20 C147 Equity", "TICKER")</f>
        <v>MSFT 4 C147</v>
      </c>
      <c r="D12" t="str">
        <f>_xll.BDP("MSFT US 04/17/20 C147 Equity", "OPT_PUT_CALL")</f>
        <v>Call</v>
      </c>
      <c r="E12">
        <f>_xll.BDP("MSFT US 04/17/20 C147 Equity", "OPT_STRIKE_PX")</f>
        <v>147</v>
      </c>
      <c r="F12" t="str">
        <f>_xll.BDP("MSFT US 04/17/20 C147 Equity", "OPT_EXPIRE_DT")</f>
        <v>4/17/2020</v>
      </c>
      <c r="G12">
        <f>_xll.BDP("MSFT US 04/17/20 C147 Equity", "OPT_PX")</f>
        <v>19.25</v>
      </c>
      <c r="H12">
        <f>_xll.BDP("MSFT US 04/17/20 C147 Equity", "OPT_IMPLIED_VOLATILITY_BST")</f>
        <v>66.411500000000004</v>
      </c>
      <c r="I12">
        <f>_xll.BDP("MSFT US 04/17/20 C147 Equity", "OPT_IMP_VOL_NDAYS_AGO","OPT_NDAYS_AGO_IMP_VOL","7")</f>
        <v>65.709000000000003</v>
      </c>
      <c r="K12" t="s">
        <v>23</v>
      </c>
      <c r="L12" t="str">
        <f>_xll.BDP("MSFT US 04/17/20 P147 Equity", "OPT_UNDL_TICKER")</f>
        <v>MSFT US</v>
      </c>
      <c r="M12" t="str">
        <f>_xll.BDP("MSFT US 04/17/20 P147 Equity", "TICKER")</f>
        <v>MSFT 4 P147</v>
      </c>
      <c r="N12" t="str">
        <f>_xll.BDP("MSFT US 04/17/20 P147 Equity", "OPT_PUT_CALL")</f>
        <v>Put</v>
      </c>
      <c r="O12">
        <f>_xll.BDP("MSFT US 04/17/20 P147 Equity", "OPT_STRIKE_PX")</f>
        <v>147</v>
      </c>
      <c r="P12" t="str">
        <f>_xll.BDP("MSFT US 04/17/20 P147 Equity", "OPT_EXPIRE_DT")</f>
        <v>4/17/2020</v>
      </c>
      <c r="Q12">
        <f>_xll.BDP("MSFT US 04/17/20 P147 Equity", "OPT_PX")</f>
        <v>0.62</v>
      </c>
      <c r="R12">
        <f>_xll.BDP("MSFT US 04/17/20 P147 Equity", "OPT_IMPLIED_VOLATILITY_BST")</f>
        <v>55.035530000000001</v>
      </c>
      <c r="S12">
        <f>_xll.BDP("MSFT US 04/17/20 P147 Equity", "OPT_IMP_VOL_NDAYS_AGO","OPT_NDAYS_AGO_IMP_VOL","7")</f>
        <v>63.997</v>
      </c>
    </row>
    <row r="13" spans="1:19" x14ac:dyDescent="0.25">
      <c r="A13" t="s">
        <v>24</v>
      </c>
      <c r="B13" t="str">
        <f>_xll.BDP("MSFT US 04/17/20 C148 Equity", "OPT_UNDL_TICKER")</f>
        <v>MSFT US</v>
      </c>
      <c r="C13" t="str">
        <f>_xll.BDP("MSFT US 04/17/20 C148 Equity", "TICKER")</f>
        <v>MSFT 4 C148</v>
      </c>
      <c r="D13" t="str">
        <f>_xll.BDP("MSFT US 04/17/20 C148 Equity", "OPT_PUT_CALL")</f>
        <v>Call</v>
      </c>
      <c r="E13">
        <f>_xll.BDP("MSFT US 04/17/20 C148 Equity", "OPT_STRIKE_PX")</f>
        <v>148</v>
      </c>
      <c r="F13" t="str">
        <f>_xll.BDP("MSFT US 04/17/20 C148 Equity", "OPT_EXPIRE_DT")</f>
        <v>4/17/2020</v>
      </c>
      <c r="G13">
        <f>_xll.BDP("MSFT US 04/17/20 C148 Equity", "OPT_PX")</f>
        <v>17.05</v>
      </c>
      <c r="H13">
        <f>_xll.BDP("MSFT US 04/17/20 C148 Equity", "OPT_IMPLIED_VOLATILITY_BST")</f>
        <v>52.666110000000003</v>
      </c>
      <c r="I13">
        <f>_xll.BDP("MSFT US 04/17/20 C148 Equity", "OPT_IMP_VOL_NDAYS_AGO","OPT_NDAYS_AGO_IMP_VOL","7")</f>
        <v>64.528400000000005</v>
      </c>
      <c r="K13" t="s">
        <v>25</v>
      </c>
      <c r="L13" t="str">
        <f>_xll.BDP("MSFT US 04/17/20 P148 Equity", "OPT_UNDL_TICKER")</f>
        <v>MSFT US</v>
      </c>
      <c r="M13" t="str">
        <f>_xll.BDP("MSFT US 04/17/20 P148 Equity", "TICKER")</f>
        <v>MSFT 4 P148</v>
      </c>
      <c r="N13" t="str">
        <f>_xll.BDP("MSFT US 04/17/20 P148 Equity", "OPT_PUT_CALL")</f>
        <v>Put</v>
      </c>
      <c r="O13">
        <f>_xll.BDP("MSFT US 04/17/20 P148 Equity", "OPT_STRIKE_PX")</f>
        <v>148</v>
      </c>
      <c r="P13" t="str">
        <f>_xll.BDP("MSFT US 04/17/20 P148 Equity", "OPT_EXPIRE_DT")</f>
        <v>4/17/2020</v>
      </c>
      <c r="Q13">
        <f>_xll.BDP("MSFT US 04/17/20 P148 Equity", "OPT_PX")</f>
        <v>0.57999999999999996</v>
      </c>
      <c r="R13">
        <f>_xll.BDP("MSFT US 04/17/20 P148 Equity", "OPT_IMPLIED_VOLATILITY_BST")</f>
        <v>54.812559999999998</v>
      </c>
      <c r="S13">
        <f>_xll.BDP("MSFT US 04/17/20 P148 Equity", "OPT_IMP_VOL_NDAYS_AGO","OPT_NDAYS_AGO_IMP_VOL","7")</f>
        <v>63.079700000000003</v>
      </c>
    </row>
    <row r="14" spans="1:19" x14ac:dyDescent="0.25">
      <c r="A14" t="s">
        <v>26</v>
      </c>
      <c r="B14" t="str">
        <f>_xll.BDP("MSFT US 04/17/20 C149 Equity", "OPT_UNDL_TICKER")</f>
        <v>MSFT US</v>
      </c>
      <c r="C14" t="str">
        <f>_xll.BDP("MSFT US 04/17/20 C149 Equity", "TICKER")</f>
        <v>MSFT 4 C149</v>
      </c>
      <c r="D14" t="str">
        <f>_xll.BDP("MSFT US 04/17/20 C149 Equity", "OPT_PUT_CALL")</f>
        <v>Call</v>
      </c>
      <c r="E14">
        <f>_xll.BDP("MSFT US 04/17/20 C149 Equity", "OPT_STRIKE_PX")</f>
        <v>149</v>
      </c>
      <c r="F14" t="str">
        <f>_xll.BDP("MSFT US 04/17/20 C149 Equity", "OPT_EXPIRE_DT")</f>
        <v>4/17/2020</v>
      </c>
      <c r="G14">
        <f>_xll.BDP("MSFT US 04/17/20 C149 Equity", "OPT_PX")</f>
        <v>17.149999999999999</v>
      </c>
      <c r="H14">
        <f>_xll.BDP("MSFT US 04/17/20 C149 Equity", "OPT_IMPLIED_VOLATILITY_BST")</f>
        <v>63.985700000000001</v>
      </c>
      <c r="I14">
        <f>_xll.BDP("MSFT US 04/17/20 C149 Equity", "OPT_IMP_VOL_NDAYS_AGO","OPT_NDAYS_AGO_IMP_VOL","7")</f>
        <v>63.268700000000003</v>
      </c>
      <c r="K14" t="s">
        <v>27</v>
      </c>
      <c r="L14" t="str">
        <f>_xll.BDP("MSFT US 04/17/20 P149 Equity", "OPT_UNDL_TICKER")</f>
        <v>MSFT US</v>
      </c>
      <c r="M14" t="str">
        <f>_xll.BDP("MSFT US 04/17/20 P149 Equity", "TICKER")</f>
        <v>MSFT 4 P149</v>
      </c>
      <c r="N14" t="str">
        <f>_xll.BDP("MSFT US 04/17/20 P149 Equity", "OPT_PUT_CALL")</f>
        <v>Put</v>
      </c>
      <c r="O14">
        <f>_xll.BDP("MSFT US 04/17/20 P149 Equity", "OPT_STRIKE_PX")</f>
        <v>149</v>
      </c>
      <c r="P14" t="str">
        <f>_xll.BDP("MSFT US 04/17/20 P149 Equity", "OPT_EXPIRE_DT")</f>
        <v>4/17/2020</v>
      </c>
      <c r="Q14">
        <f>_xll.BDP("MSFT US 04/17/20 P149 Equity", "OPT_PX")</f>
        <v>0.8</v>
      </c>
      <c r="R14">
        <f>_xll.BDP("MSFT US 04/17/20 P149 Equity", "OPT_IMPLIED_VOLATILITY_BST")</f>
        <v>53.92944</v>
      </c>
      <c r="S14">
        <f>_xll.BDP("MSFT US 04/17/20 P149 Equity", "OPT_IMP_VOL_NDAYS_AGO","OPT_NDAYS_AGO_IMP_VOL","7")</f>
        <v>62.279200000000003</v>
      </c>
    </row>
    <row r="15" spans="1:19" x14ac:dyDescent="0.25">
      <c r="A15" t="s">
        <v>28</v>
      </c>
      <c r="B15" t="str">
        <f>_xll.BDP("MSFT US 04/17/20 C150 Equity", "OPT_UNDL_TICKER")</f>
        <v>MSFT US</v>
      </c>
      <c r="C15" t="str">
        <f>_xll.BDP("MSFT US 04/17/20 C150 Equity", "TICKER")</f>
        <v>MSFT 4 C150</v>
      </c>
      <c r="D15" t="str">
        <f>_xll.BDP("MSFT US 04/17/20 C150 Equity", "OPT_PUT_CALL")</f>
        <v>Call</v>
      </c>
      <c r="E15">
        <f>_xll.BDP("MSFT US 04/17/20 C150 Equity", "OPT_STRIKE_PX")</f>
        <v>150</v>
      </c>
      <c r="F15" t="str">
        <f>_xll.BDP("MSFT US 04/17/20 C150 Equity", "OPT_EXPIRE_DT")</f>
        <v>4/17/2020</v>
      </c>
      <c r="G15">
        <f>_xll.BDP("MSFT US 04/17/20 C150 Equity", "OPT_PX")</f>
        <v>15.7</v>
      </c>
      <c r="H15">
        <f>_xll.BDP("MSFT US 04/17/20 C150 Equity", "OPT_IMPLIED_VOLATILITY_BST")</f>
        <v>56.595770000000002</v>
      </c>
      <c r="I15">
        <f>_xll.BDP("MSFT US 04/17/20 C150 Equity", "OPT_IMP_VOL_NDAYS_AGO","OPT_NDAYS_AGO_IMP_VOL","7")</f>
        <v>61.521099999999997</v>
      </c>
      <c r="K15" t="s">
        <v>29</v>
      </c>
      <c r="L15" t="str">
        <f>_xll.BDP("MSFT US 04/17/20 P150 Equity", "OPT_UNDL_TICKER")</f>
        <v>MSFT US</v>
      </c>
      <c r="M15" t="str">
        <f>_xll.BDP("MSFT US 04/17/20 P150 Equity", "TICKER")</f>
        <v>MSFT 4 P150</v>
      </c>
      <c r="N15" t="str">
        <f>_xll.BDP("MSFT US 04/17/20 P150 Equity", "OPT_PUT_CALL")</f>
        <v>Put</v>
      </c>
      <c r="O15">
        <f>_xll.BDP("MSFT US 04/17/20 P150 Equity", "OPT_STRIKE_PX")</f>
        <v>150</v>
      </c>
      <c r="P15" t="str">
        <f>_xll.BDP("MSFT US 04/17/20 P150 Equity", "OPT_EXPIRE_DT")</f>
        <v>4/17/2020</v>
      </c>
      <c r="Q15">
        <f>_xll.BDP("MSFT US 04/17/20 P150 Equity", "OPT_PX")</f>
        <v>0.85</v>
      </c>
      <c r="R15">
        <f>_xll.BDP("MSFT US 04/17/20 P150 Equity", "OPT_IMPLIED_VOLATILITY_BST")</f>
        <v>53.3949</v>
      </c>
      <c r="S15">
        <f>_xll.BDP("MSFT US 04/17/20 P150 Equity", "OPT_IMP_VOL_NDAYS_AGO","OPT_NDAYS_AGO_IMP_VOL","7")</f>
        <v>61.377400000000002</v>
      </c>
    </row>
    <row r="16" spans="1:19" x14ac:dyDescent="0.25">
      <c r="A16" t="s">
        <v>30</v>
      </c>
      <c r="B16" t="str">
        <f>_xll.BDP("MSFT US 04/17/20 C152.5 Equity", "OPT_UNDL_TICKER")</f>
        <v>MSFT US</v>
      </c>
      <c r="C16" t="str">
        <f>_xll.BDP("MSFT US 04/17/20 C152.5 Equity", "TICKER")</f>
        <v>MSFT 4 C152.5</v>
      </c>
      <c r="D16" t="str">
        <f>_xll.BDP("MSFT US 04/17/20 C152.5 Equity", "OPT_PUT_CALL")</f>
        <v>Call</v>
      </c>
      <c r="E16">
        <f>_xll.BDP("MSFT US 04/17/20 C152.5 Equity", "OPT_STRIKE_PX")</f>
        <v>152.5</v>
      </c>
      <c r="F16" t="str">
        <f>_xll.BDP("MSFT US 04/17/20 C152.5 Equity", "OPT_EXPIRE_DT")</f>
        <v>4/17/2020</v>
      </c>
      <c r="G16">
        <f>_xll.BDP("MSFT US 04/17/20 C152.5 Equity", "OPT_PX")</f>
        <v>13.4</v>
      </c>
      <c r="H16">
        <f>_xll.BDP("MSFT US 04/17/20 C152.5 Equity", "OPT_IMPLIED_VOLATILITY_BST")</f>
        <v>50.567520000000002</v>
      </c>
      <c r="I16">
        <f>_xll.BDP("MSFT US 04/17/20 C152.5 Equity", "OPT_IMP_VOL_NDAYS_AGO","OPT_NDAYS_AGO_IMP_VOL","7")</f>
        <v>59.102499999999999</v>
      </c>
      <c r="K16" t="s">
        <v>31</v>
      </c>
      <c r="L16" t="str">
        <f>_xll.BDP("MSFT US 04/17/20 P152.5 Equity", "OPT_UNDL_TICKER")</f>
        <v>MSFT US</v>
      </c>
      <c r="M16" t="str">
        <f>_xll.BDP("MSFT US 04/17/20 P152.5 Equity", "TICKER")</f>
        <v>MSFT 4 P152.5</v>
      </c>
      <c r="N16" t="str">
        <f>_xll.BDP("MSFT US 04/17/20 P152.5 Equity", "OPT_PUT_CALL")</f>
        <v>Put</v>
      </c>
      <c r="O16">
        <f>_xll.BDP("MSFT US 04/17/20 P152.5 Equity", "OPT_STRIKE_PX")</f>
        <v>152.5</v>
      </c>
      <c r="P16" t="str">
        <f>_xll.BDP("MSFT US 04/17/20 P152.5 Equity", "OPT_EXPIRE_DT")</f>
        <v>4/17/2020</v>
      </c>
      <c r="Q16">
        <f>_xll.BDP("MSFT US 04/17/20 P152.5 Equity", "OPT_PX")</f>
        <v>1.1399999999999999</v>
      </c>
      <c r="R16">
        <f>_xll.BDP("MSFT US 04/17/20 P152.5 Equity", "OPT_IMPLIED_VOLATILITY_BST")</f>
        <v>51.43929</v>
      </c>
      <c r="S16">
        <f>_xll.BDP("MSFT US 04/17/20 P152.5 Equity", "OPT_IMP_VOL_NDAYS_AGO","OPT_NDAYS_AGO_IMP_VOL","7")</f>
        <v>59.367899999999999</v>
      </c>
    </row>
    <row r="17" spans="1:19" x14ac:dyDescent="0.25">
      <c r="A17" t="s">
        <v>32</v>
      </c>
      <c r="B17" t="str">
        <f>_xll.BDP("MSFT US 04/17/20 C155 Equity", "OPT_UNDL_TICKER")</f>
        <v>MSFT US</v>
      </c>
      <c r="C17" t="str">
        <f>_xll.BDP("MSFT US 04/17/20 C155 Equity", "TICKER")</f>
        <v>MSFT 4 C155</v>
      </c>
      <c r="D17" t="str">
        <f>_xll.BDP("MSFT US 04/17/20 C155 Equity", "OPT_PUT_CALL")</f>
        <v>Call</v>
      </c>
      <c r="E17">
        <f>_xll.BDP("MSFT US 04/17/20 C155 Equity", "OPT_STRIKE_PX")</f>
        <v>155</v>
      </c>
      <c r="F17" t="str">
        <f>_xll.BDP("MSFT US 04/17/20 C155 Equity", "OPT_EXPIRE_DT")</f>
        <v>4/17/2020</v>
      </c>
      <c r="G17">
        <f>_xll.BDP("MSFT US 04/17/20 C155 Equity", "OPT_PX")</f>
        <v>11.3</v>
      </c>
      <c r="H17">
        <f>_xll.BDP("MSFT US 04/17/20 C155 Equity", "OPT_IMPLIED_VOLATILITY_BST")</f>
        <v>46.540619999999997</v>
      </c>
      <c r="I17">
        <f>_xll.BDP("MSFT US 04/17/20 C155 Equity", "OPT_IMP_VOL_NDAYS_AGO","OPT_NDAYS_AGO_IMP_VOL","7")</f>
        <v>56.967100000000002</v>
      </c>
      <c r="K17" t="s">
        <v>33</v>
      </c>
      <c r="L17" t="str">
        <f>_xll.BDP("MSFT US 04/17/20 P155 Equity", "OPT_UNDL_TICKER")</f>
        <v>MSFT US</v>
      </c>
      <c r="M17" t="str">
        <f>_xll.BDP("MSFT US 04/17/20 P155 Equity", "TICKER")</f>
        <v>MSFT 4 P155</v>
      </c>
      <c r="N17" t="str">
        <f>_xll.BDP("MSFT US 04/17/20 P155 Equity", "OPT_PUT_CALL")</f>
        <v>Put</v>
      </c>
      <c r="O17">
        <f>_xll.BDP("MSFT US 04/17/20 P155 Equity", "OPT_STRIKE_PX")</f>
        <v>155</v>
      </c>
      <c r="P17" t="str">
        <f>_xll.BDP("MSFT US 04/17/20 P155 Equity", "OPT_EXPIRE_DT")</f>
        <v>4/17/2020</v>
      </c>
      <c r="Q17">
        <f>_xll.BDP("MSFT US 04/17/20 P155 Equity", "OPT_PX")</f>
        <v>1.47</v>
      </c>
      <c r="R17">
        <f>_xll.BDP("MSFT US 04/17/20 P155 Equity", "OPT_IMPLIED_VOLATILITY_BST")</f>
        <v>49.288110000000003</v>
      </c>
      <c r="S17">
        <f>_xll.BDP("MSFT US 04/17/20 P155 Equity", "OPT_IMP_VOL_NDAYS_AGO","OPT_NDAYS_AGO_IMP_VOL","7")</f>
        <v>57.213099999999997</v>
      </c>
    </row>
    <row r="18" spans="1:19" x14ac:dyDescent="0.25">
      <c r="A18" t="s">
        <v>34</v>
      </c>
      <c r="B18" t="str">
        <f>_xll.BDP("MSFT US 04/17/20 C157.5 Equity", "OPT_UNDL_TICKER")</f>
        <v>MSFT US</v>
      </c>
      <c r="C18" t="str">
        <f>_xll.BDP("MSFT US 04/17/20 C157.5 Equity", "TICKER")</f>
        <v>MSFT 4 C157.5</v>
      </c>
      <c r="D18" t="str">
        <f>_xll.BDP("MSFT US 04/17/20 C157.5 Equity", "OPT_PUT_CALL")</f>
        <v>Call</v>
      </c>
      <c r="E18">
        <f>_xll.BDP("MSFT US 04/17/20 C157.5 Equity", "OPT_STRIKE_PX")</f>
        <v>157.5</v>
      </c>
      <c r="F18" t="str">
        <f>_xll.BDP("MSFT US 04/17/20 C157.5 Equity", "OPT_EXPIRE_DT")</f>
        <v>4/17/2020</v>
      </c>
      <c r="G18">
        <f>_xll.BDP("MSFT US 04/17/20 C157.5 Equity", "OPT_PX")</f>
        <v>8.8000000000000007</v>
      </c>
      <c r="H18">
        <f>_xll.BDP("MSFT US 04/17/20 C157.5 Equity", "OPT_IMPLIED_VOLATILITY_BST")</f>
        <v>47.368499999999997</v>
      </c>
      <c r="I18">
        <f>_xll.BDP("MSFT US 04/17/20 C157.5 Equity", "OPT_IMP_VOL_NDAYS_AGO","OPT_NDAYS_AGO_IMP_VOL","7")</f>
        <v>54.816000000000003</v>
      </c>
      <c r="K18" t="s">
        <v>35</v>
      </c>
      <c r="L18" t="str">
        <f>_xll.BDP("MSFT US 04/17/20 P157.5 Equity", "OPT_UNDL_TICKER")</f>
        <v>MSFT US</v>
      </c>
      <c r="M18" t="str">
        <f>_xll.BDP("MSFT US 04/17/20 P157.5 Equity", "TICKER")</f>
        <v>MSFT 4 P157.5</v>
      </c>
      <c r="N18" t="str">
        <f>_xll.BDP("MSFT US 04/17/20 P157.5 Equity", "OPT_PUT_CALL")</f>
        <v>Put</v>
      </c>
      <c r="O18">
        <f>_xll.BDP("MSFT US 04/17/20 P157.5 Equity", "OPT_STRIKE_PX")</f>
        <v>157.5</v>
      </c>
      <c r="P18" t="str">
        <f>_xll.BDP("MSFT US 04/17/20 P157.5 Equity", "OPT_EXPIRE_DT")</f>
        <v>4/17/2020</v>
      </c>
      <c r="Q18">
        <f>_xll.BDP("MSFT US 04/17/20 P157.5 Equity", "OPT_PX")</f>
        <v>1.99</v>
      </c>
      <c r="R18">
        <f>_xll.BDP("MSFT US 04/17/20 P157.5 Equity", "OPT_IMPLIED_VOLATILITY_BST")</f>
        <v>48.02214</v>
      </c>
      <c r="S18">
        <f>_xll.BDP("MSFT US 04/17/20 P157.5 Equity", "OPT_IMP_VOL_NDAYS_AGO","OPT_NDAYS_AGO_IMP_VOL","7")</f>
        <v>55.081000000000003</v>
      </c>
    </row>
    <row r="19" spans="1:19" x14ac:dyDescent="0.25">
      <c r="A19" t="s">
        <v>36</v>
      </c>
      <c r="B19" t="str">
        <f>_xll.BDP("MSFT US 04/17/20 C160 Equity", "OPT_UNDL_TICKER")</f>
        <v>MSFT US</v>
      </c>
      <c r="C19" t="str">
        <f>_xll.BDP("MSFT US 04/17/20 C160 Equity", "TICKER")</f>
        <v>MSFT 4 C160</v>
      </c>
      <c r="D19" t="str">
        <f>_xll.BDP("MSFT US 04/17/20 C160 Equity", "OPT_PUT_CALL")</f>
        <v>Call</v>
      </c>
      <c r="E19">
        <f>_xll.BDP("MSFT US 04/17/20 C160 Equity", "OPT_STRIKE_PX")</f>
        <v>160</v>
      </c>
      <c r="F19" t="str">
        <f>_xll.BDP("MSFT US 04/17/20 C160 Equity", "OPT_EXPIRE_DT")</f>
        <v>4/17/2020</v>
      </c>
      <c r="G19">
        <f>_xll.BDP("MSFT US 04/17/20 C160 Equity", "OPT_PX")</f>
        <v>7.4</v>
      </c>
      <c r="H19">
        <f>_xll.BDP("MSFT US 04/17/20 C160 Equity", "OPT_IMPLIED_VOLATILITY_BST")</f>
        <v>44.526519999999998</v>
      </c>
      <c r="I19">
        <f>_xll.BDP("MSFT US 04/17/20 C160 Equity", "OPT_IMP_VOL_NDAYS_AGO","OPT_NDAYS_AGO_IMP_VOL","7")</f>
        <v>52.914200000000001</v>
      </c>
      <c r="K19" t="s">
        <v>37</v>
      </c>
      <c r="L19" t="str">
        <f>_xll.BDP("MSFT US 04/17/20 P160 Equity", "OPT_UNDL_TICKER")</f>
        <v>MSFT US</v>
      </c>
      <c r="M19" t="str">
        <f>_xll.BDP("MSFT US 04/17/20 P160 Equity", "TICKER")</f>
        <v>MSFT 4 P160</v>
      </c>
      <c r="N19" t="str">
        <f>_xll.BDP("MSFT US 04/17/20 P160 Equity", "OPT_PUT_CALL")</f>
        <v>Put</v>
      </c>
      <c r="O19">
        <f>_xll.BDP("MSFT US 04/17/20 P160 Equity", "OPT_STRIKE_PX")</f>
        <v>160</v>
      </c>
      <c r="P19" t="str">
        <f>_xll.BDP("MSFT US 04/17/20 P160 Equity", "OPT_EXPIRE_DT")</f>
        <v>4/17/2020</v>
      </c>
      <c r="Q19">
        <f>_xll.BDP("MSFT US 04/17/20 P160 Equity", "OPT_PX")</f>
        <v>2.42</v>
      </c>
      <c r="R19">
        <f>_xll.BDP("MSFT US 04/17/20 P160 Equity", "OPT_IMPLIED_VOLATILITY_BST")</f>
        <v>45.335340000000002</v>
      </c>
      <c r="S19">
        <f>_xll.BDP("MSFT US 04/17/20 P160 Equity", "OPT_IMP_VOL_NDAYS_AGO","OPT_NDAYS_AGO_IMP_VOL","7")</f>
        <v>53.194200000000002</v>
      </c>
    </row>
    <row r="20" spans="1:19" x14ac:dyDescent="0.25">
      <c r="A20" t="s">
        <v>38</v>
      </c>
      <c r="B20" t="str">
        <f>_xll.BDP("MSFT US 04/17/20 C162.5 Equity", "OPT_UNDL_TICKER")</f>
        <v>MSFT US</v>
      </c>
      <c r="C20" t="str">
        <f>_xll.BDP("MSFT US 04/17/20 C162.5 Equity", "TICKER")</f>
        <v>MSFT 4 C162.5</v>
      </c>
      <c r="D20" t="str">
        <f>_xll.BDP("MSFT US 04/17/20 C162.5 Equity", "OPT_PUT_CALL")</f>
        <v>Call</v>
      </c>
      <c r="E20">
        <f>_xll.BDP("MSFT US 04/17/20 C162.5 Equity", "OPT_STRIKE_PX")</f>
        <v>162.5</v>
      </c>
      <c r="F20" t="str">
        <f>_xll.BDP("MSFT US 04/17/20 C162.5 Equity", "OPT_EXPIRE_DT")</f>
        <v>4/17/2020</v>
      </c>
      <c r="G20">
        <f>_xll.BDP("MSFT US 04/17/20 C162.5 Equity", "OPT_PX")</f>
        <v>5.75</v>
      </c>
      <c r="H20">
        <f>_xll.BDP("MSFT US 04/17/20 C162.5 Equity", "OPT_IMPLIED_VOLATILITY_BST")</f>
        <v>43.011609999999997</v>
      </c>
      <c r="I20">
        <f>_xll.BDP("MSFT US 04/17/20 C162.5 Equity", "OPT_IMP_VOL_NDAYS_AGO","OPT_NDAYS_AGO_IMP_VOL","7")</f>
        <v>50.815800000000003</v>
      </c>
      <c r="K20" t="s">
        <v>39</v>
      </c>
      <c r="L20" t="str">
        <f>_xll.BDP("MSFT US 04/17/20 P162.5 Equity", "OPT_UNDL_TICKER")</f>
        <v>MSFT US</v>
      </c>
      <c r="M20" t="str">
        <f>_xll.BDP("MSFT US 04/17/20 P162.5 Equity", "TICKER")</f>
        <v>MSFT 4 P162.5</v>
      </c>
      <c r="N20" t="str">
        <f>_xll.BDP("MSFT US 04/17/20 P162.5 Equity", "OPT_PUT_CALL")</f>
        <v>Put</v>
      </c>
      <c r="O20">
        <f>_xll.BDP("MSFT US 04/17/20 P162.5 Equity", "OPT_STRIKE_PX")</f>
        <v>162.5</v>
      </c>
      <c r="P20" t="str">
        <f>_xll.BDP("MSFT US 04/17/20 P162.5 Equity", "OPT_EXPIRE_DT")</f>
        <v>4/17/2020</v>
      </c>
      <c r="Q20">
        <f>_xll.BDP("MSFT US 04/17/20 P162.5 Equity", "OPT_PX")</f>
        <v>3.35</v>
      </c>
      <c r="R20">
        <f>_xll.BDP("MSFT US 04/17/20 P162.5 Equity", "OPT_IMPLIED_VOLATILITY_BST")</f>
        <v>43.256079999999997</v>
      </c>
      <c r="S20">
        <f>_xll.BDP("MSFT US 04/17/20 P162.5 Equity", "OPT_IMP_VOL_NDAYS_AGO","OPT_NDAYS_AGO_IMP_VOL","7")</f>
        <v>51.108800000000002</v>
      </c>
    </row>
    <row r="21" spans="1:19" x14ac:dyDescent="0.25">
      <c r="A21" t="s">
        <v>40</v>
      </c>
      <c r="B21" t="str">
        <f>_xll.BDP("MSFT US 04/17/20 C165 Equity", "OPT_UNDL_TICKER")</f>
        <v>MSFT US</v>
      </c>
      <c r="C21" t="str">
        <f>_xll.BDP("MSFT US 04/17/20 C165 Equity", "TICKER")</f>
        <v>MSFT 4 C165</v>
      </c>
      <c r="D21" t="str">
        <f>_xll.BDP("MSFT US 04/17/20 C165 Equity", "OPT_PUT_CALL")</f>
        <v>Call</v>
      </c>
      <c r="E21">
        <f>_xll.BDP("MSFT US 04/17/20 C165 Equity", "OPT_STRIKE_PX")</f>
        <v>165</v>
      </c>
      <c r="F21" t="str">
        <f>_xll.BDP("MSFT US 04/17/20 C165 Equity", "OPT_EXPIRE_DT")</f>
        <v>4/17/2020</v>
      </c>
      <c r="G21">
        <f>_xll.BDP("MSFT US 04/17/20 C165 Equity", "OPT_PX")</f>
        <v>4.25</v>
      </c>
      <c r="H21">
        <f>_xll.BDP("MSFT US 04/17/20 C165 Equity", "OPT_IMPLIED_VOLATILITY_BST")</f>
        <v>41.348399999999998</v>
      </c>
      <c r="I21">
        <f>_xll.BDP("MSFT US 04/17/20 C165 Equity", "OPT_IMP_VOL_NDAYS_AGO","OPT_NDAYS_AGO_IMP_VOL","7")</f>
        <v>48.9724</v>
      </c>
      <c r="K21" t="s">
        <v>41</v>
      </c>
      <c r="L21" t="str">
        <f>_xll.BDP("MSFT US 04/17/20 P165 Equity", "OPT_UNDL_TICKER")</f>
        <v>MSFT US</v>
      </c>
      <c r="M21" t="str">
        <f>_xll.BDP("MSFT US 04/17/20 P165 Equity", "TICKER")</f>
        <v>MSFT 4 P165</v>
      </c>
      <c r="N21" t="str">
        <f>_xll.BDP("MSFT US 04/17/20 P165 Equity", "OPT_PUT_CALL")</f>
        <v>Put</v>
      </c>
      <c r="O21">
        <f>_xll.BDP("MSFT US 04/17/20 P165 Equity", "OPT_STRIKE_PX")</f>
        <v>165</v>
      </c>
      <c r="P21" t="str">
        <f>_xll.BDP("MSFT US 04/17/20 P165 Equity", "OPT_EXPIRE_DT")</f>
        <v>4/17/2020</v>
      </c>
      <c r="Q21">
        <f>_xll.BDP("MSFT US 04/17/20 P165 Equity", "OPT_PX")</f>
        <v>4.0999999999999996</v>
      </c>
      <c r="R21">
        <f>_xll.BDP("MSFT US 04/17/20 P165 Equity", "OPT_IMPLIED_VOLATILITY_BST")</f>
        <v>41.118000000000002</v>
      </c>
      <c r="S21">
        <f>_xll.BDP("MSFT US 04/17/20 P165 Equity", "OPT_IMP_VOL_NDAYS_AGO","OPT_NDAYS_AGO_IMP_VOL","7")</f>
        <v>49.284799999999997</v>
      </c>
    </row>
    <row r="22" spans="1:19" x14ac:dyDescent="0.25">
      <c r="A22" t="s">
        <v>42</v>
      </c>
      <c r="B22" t="str">
        <f>_xll.BDP("MSFT US 04/17/20 C167.5 Equity", "OPT_UNDL_TICKER")</f>
        <v>MSFT US</v>
      </c>
      <c r="C22" t="str">
        <f>_xll.BDP("MSFT US 04/17/20 C167.5 Equity", "TICKER")</f>
        <v>MSFT 4 C167.5</v>
      </c>
      <c r="D22" t="str">
        <f>_xll.BDP("MSFT US 04/17/20 C167.5 Equity", "OPT_PUT_CALL")</f>
        <v>Call</v>
      </c>
      <c r="E22">
        <f>_xll.BDP("MSFT US 04/17/20 C167.5 Equity", "OPT_STRIKE_PX")</f>
        <v>167.5</v>
      </c>
      <c r="F22" t="str">
        <f>_xll.BDP("MSFT US 04/17/20 C167.5 Equity", "OPT_EXPIRE_DT")</f>
        <v>4/17/2020</v>
      </c>
      <c r="G22">
        <f>_xll.BDP("MSFT US 04/17/20 C167.5 Equity", "OPT_PX")</f>
        <v>2.86</v>
      </c>
      <c r="H22">
        <f>_xll.BDP("MSFT US 04/17/20 C167.5 Equity", "OPT_IMPLIED_VOLATILITY_BST")</f>
        <v>39.145919999999997</v>
      </c>
      <c r="I22" t="str">
        <f>_xll.BDP("MSFT US 04/17/20 C167.5 Equity", "OPT_IMP_VOL_NDAYS_AGO","OPT_NDAYS_AGO_IMP_VOL","7")</f>
        <v>#N/A N/A</v>
      </c>
      <c r="K22" t="s">
        <v>43</v>
      </c>
      <c r="L22" t="str">
        <f>_xll.BDP("MSFT US 04/17/20 P167.5 Equity", "OPT_UNDL_TICKER")</f>
        <v>MSFT US</v>
      </c>
      <c r="M22" t="str">
        <f>_xll.BDP("MSFT US 04/17/20 P167.5 Equity", "TICKER")</f>
        <v>MSFT 4 P167.5</v>
      </c>
      <c r="N22" t="str">
        <f>_xll.BDP("MSFT US 04/17/20 P167.5 Equity", "OPT_PUT_CALL")</f>
        <v>Put</v>
      </c>
      <c r="O22">
        <f>_xll.BDP("MSFT US 04/17/20 P167.5 Equity", "OPT_STRIKE_PX")</f>
        <v>167.5</v>
      </c>
      <c r="P22" t="str">
        <f>_xll.BDP("MSFT US 04/17/20 P167.5 Equity", "OPT_EXPIRE_DT")</f>
        <v>4/17/2020</v>
      </c>
      <c r="Q22">
        <f>_xll.BDP("MSFT US 04/17/20 P167.5 Equity", "OPT_PX")</f>
        <v>5.35</v>
      </c>
      <c r="R22">
        <f>_xll.BDP("MSFT US 04/17/20 P167.5 Equity", "OPT_IMPLIED_VOLATILITY_BST")</f>
        <v>40.416919999999998</v>
      </c>
      <c r="S22" t="str">
        <f>_xll.BDP("MSFT US 04/17/20 P167.5 Equity", "OPT_IMP_VOL_NDAYS_AGO","OPT_NDAYS_AGO_IMP_VOL","7")</f>
        <v>#N/A N/A</v>
      </c>
    </row>
    <row r="23" spans="1:19" x14ac:dyDescent="0.25">
      <c r="A23" t="s">
        <v>44</v>
      </c>
      <c r="B23" t="str">
        <f>_xll.BDP("MSFT US 04/17/20 C170 Equity", "OPT_UNDL_TICKER")</f>
        <v>MSFT US</v>
      </c>
      <c r="C23" t="str">
        <f>_xll.BDP("MSFT US 04/17/20 C170 Equity", "TICKER")</f>
        <v>MSFT 4 C170</v>
      </c>
      <c r="D23" t="str">
        <f>_xll.BDP("MSFT US 04/17/20 C170 Equity", "OPT_PUT_CALL")</f>
        <v>Call</v>
      </c>
      <c r="E23">
        <f>_xll.BDP("MSFT US 04/17/20 C170 Equity", "OPT_STRIKE_PX")</f>
        <v>170</v>
      </c>
      <c r="F23" t="str">
        <f>_xll.BDP("MSFT US 04/17/20 C170 Equity", "OPT_EXPIRE_DT")</f>
        <v>4/17/2020</v>
      </c>
      <c r="G23">
        <f>_xll.BDP("MSFT US 04/17/20 C170 Equity", "OPT_PX")</f>
        <v>1.97</v>
      </c>
      <c r="H23">
        <f>_xll.BDP("MSFT US 04/17/20 C170 Equity", "OPT_IMPLIED_VOLATILITY_BST")</f>
        <v>37.501869999999997</v>
      </c>
      <c r="I23">
        <f>_xll.BDP("MSFT US 04/17/20 C170 Equity", "OPT_IMP_VOL_NDAYS_AGO","OPT_NDAYS_AGO_IMP_VOL","7")</f>
        <v>45.860100000000003</v>
      </c>
      <c r="K23" t="s">
        <v>45</v>
      </c>
      <c r="L23" t="str">
        <f>_xll.BDP("MSFT US 04/17/20 P170 Equity", "OPT_UNDL_TICKER")</f>
        <v>MSFT US</v>
      </c>
      <c r="M23" t="str">
        <f>_xll.BDP("MSFT US 04/17/20 P170 Equity", "TICKER")</f>
        <v>MSFT 4 P170</v>
      </c>
      <c r="N23" t="str">
        <f>_xll.BDP("MSFT US 04/17/20 P170 Equity", "OPT_PUT_CALL")</f>
        <v>Put</v>
      </c>
      <c r="O23">
        <f>_xll.BDP("MSFT US 04/17/20 P170 Equity", "OPT_STRIKE_PX")</f>
        <v>170</v>
      </c>
      <c r="P23" t="str">
        <f>_xll.BDP("MSFT US 04/17/20 P170 Equity", "OPT_EXPIRE_DT")</f>
        <v>4/17/2020</v>
      </c>
      <c r="Q23">
        <f>_xll.BDP("MSFT US 04/17/20 P170 Equity", "OPT_PX")</f>
        <v>7</v>
      </c>
      <c r="R23">
        <f>_xll.BDP("MSFT US 04/17/20 P170 Equity", "OPT_IMPLIED_VOLATILITY_BST")</f>
        <v>36.338920000000002</v>
      </c>
      <c r="S23">
        <f>_xll.BDP("MSFT US 04/17/20 P170 Equity", "OPT_IMP_VOL_NDAYS_AGO","OPT_NDAYS_AGO_IMP_VOL","7")</f>
        <v>45.957900000000002</v>
      </c>
    </row>
    <row r="24" spans="1:19" x14ac:dyDescent="0.25">
      <c r="A24" t="s">
        <v>46</v>
      </c>
      <c r="B24" t="str">
        <f>_xll.BDP("MSFT US 04/17/20 C172.5 Equity", "OPT_UNDL_TICKER")</f>
        <v>MSFT US</v>
      </c>
      <c r="C24" t="str">
        <f>_xll.BDP("MSFT US 04/17/20 C172.5 Equity", "TICKER")</f>
        <v>MSFT 4 C172.5</v>
      </c>
      <c r="D24" t="str">
        <f>_xll.BDP("MSFT US 04/17/20 C172.5 Equity", "OPT_PUT_CALL")</f>
        <v>Call</v>
      </c>
      <c r="E24">
        <f>_xll.BDP("MSFT US 04/17/20 C172.5 Equity", "OPT_STRIKE_PX")</f>
        <v>172.5</v>
      </c>
      <c r="F24" t="str">
        <f>_xll.BDP("MSFT US 04/17/20 C172.5 Equity", "OPT_EXPIRE_DT")</f>
        <v>4/17/2020</v>
      </c>
      <c r="G24">
        <f>_xll.BDP("MSFT US 04/17/20 C172.5 Equity", "OPT_PX")</f>
        <v>1.1499999999999999</v>
      </c>
      <c r="H24">
        <f>_xll.BDP("MSFT US 04/17/20 C172.5 Equity", "OPT_IMPLIED_VOLATILITY_BST")</f>
        <v>36.585140000000003</v>
      </c>
      <c r="I24" t="str">
        <f>_xll.BDP("MSFT US 04/17/20 C172.5 Equity", "OPT_IMP_VOL_NDAYS_AGO","OPT_NDAYS_AGO_IMP_VOL","7")</f>
        <v>#N/A N/A</v>
      </c>
      <c r="K24" t="s">
        <v>47</v>
      </c>
      <c r="L24" t="str">
        <f>_xll.BDP("MSFT US 04/17/20 P172.5 Equity", "OPT_UNDL_TICKER")</f>
        <v>MSFT US</v>
      </c>
      <c r="M24" t="str">
        <f>_xll.BDP("MSFT US 04/17/20 P172.5 Equity", "TICKER")</f>
        <v>MSFT 4 P172.5</v>
      </c>
      <c r="N24" t="str">
        <f>_xll.BDP("MSFT US 04/17/20 P172.5 Equity", "OPT_PUT_CALL")</f>
        <v>Put</v>
      </c>
      <c r="O24">
        <f>_xll.BDP("MSFT US 04/17/20 P172.5 Equity", "OPT_STRIKE_PX")</f>
        <v>172.5</v>
      </c>
      <c r="P24" t="str">
        <f>_xll.BDP("MSFT US 04/17/20 P172.5 Equity", "OPT_EXPIRE_DT")</f>
        <v>4/17/2020</v>
      </c>
      <c r="Q24">
        <f>_xll.BDP("MSFT US 04/17/20 P172.5 Equity", "OPT_PX")</f>
        <v>8.52</v>
      </c>
      <c r="R24">
        <f>_xll.BDP("MSFT US 04/17/20 P172.5 Equity", "OPT_IMPLIED_VOLATILITY_BST")</f>
        <v>37.077530000000003</v>
      </c>
      <c r="S24" t="str">
        <f>_xll.BDP("MSFT US 04/17/20 P172.5 Equity", "OPT_IMP_VOL_NDAYS_AGO","OPT_NDAYS_AGO_IMP_VOL","7")</f>
        <v>#N/A N/A</v>
      </c>
    </row>
    <row r="25" spans="1:19" x14ac:dyDescent="0.25">
      <c r="A25" t="s">
        <v>48</v>
      </c>
      <c r="B25" t="str">
        <f>_xll.BDP("MSFT US 04/17/20 C175 Equity", "OPT_UNDL_TICKER")</f>
        <v>MSFT US</v>
      </c>
      <c r="C25" t="str">
        <f>_xll.BDP("MSFT US 04/17/20 C175 Equity", "TICKER")</f>
        <v>MSFT 4 C175</v>
      </c>
      <c r="D25" t="str">
        <f>_xll.BDP("MSFT US 04/17/20 C175 Equity", "OPT_PUT_CALL")</f>
        <v>Call</v>
      </c>
      <c r="E25">
        <f>_xll.BDP("MSFT US 04/17/20 C175 Equity", "OPT_STRIKE_PX")</f>
        <v>175</v>
      </c>
      <c r="F25" t="str">
        <f>_xll.BDP("MSFT US 04/17/20 C175 Equity", "OPT_EXPIRE_DT")</f>
        <v>4/17/2020</v>
      </c>
      <c r="G25">
        <f>_xll.BDP("MSFT US 04/17/20 C175 Equity", "OPT_PX")</f>
        <v>0.7</v>
      </c>
      <c r="H25">
        <f>_xll.BDP("MSFT US 04/17/20 C175 Equity", "OPT_IMPLIED_VOLATILITY_BST")</f>
        <v>36.212899999999998</v>
      </c>
      <c r="I25">
        <f>_xll.BDP("MSFT US 04/17/20 C175 Equity", "OPT_IMP_VOL_NDAYS_AGO","OPT_NDAYS_AGO_IMP_VOL","7")</f>
        <v>43.469200000000001</v>
      </c>
      <c r="K25" t="s">
        <v>49</v>
      </c>
      <c r="L25" t="str">
        <f>_xll.BDP("MSFT US 04/17/20 P175 Equity", "OPT_UNDL_TICKER")</f>
        <v>MSFT US</v>
      </c>
      <c r="M25" t="str">
        <f>_xll.BDP("MSFT US 04/17/20 P175 Equity", "TICKER")</f>
        <v>MSFT 4 P175</v>
      </c>
      <c r="N25" t="str">
        <f>_xll.BDP("MSFT US 04/17/20 P175 Equity", "OPT_PUT_CALL")</f>
        <v>Put</v>
      </c>
      <c r="O25">
        <f>_xll.BDP("MSFT US 04/17/20 P175 Equity", "OPT_STRIKE_PX")</f>
        <v>175</v>
      </c>
      <c r="P25" t="str">
        <f>_xll.BDP("MSFT US 04/17/20 P175 Equity", "OPT_EXPIRE_DT")</f>
        <v>4/17/2020</v>
      </c>
      <c r="Q25">
        <f>_xll.BDP("MSFT US 04/17/20 P175 Equity", "OPT_PX")</f>
        <v>10.15</v>
      </c>
      <c r="R25">
        <f>_xll.BDP("MSFT US 04/17/20 P175 Equity", "OPT_IMPLIED_VOLATILITY_BST")</f>
        <v>27.880949999999999</v>
      </c>
      <c r="S25">
        <f>_xll.BDP("MSFT US 04/17/20 P175 Equity", "OPT_IMP_VOL_NDAYS_AGO","OPT_NDAYS_AGO_IMP_VOL","7")</f>
        <v>46.712000000000003</v>
      </c>
    </row>
    <row r="26" spans="1:19" x14ac:dyDescent="0.25">
      <c r="A26" t="s">
        <v>50</v>
      </c>
      <c r="B26" t="str">
        <f>_xll.BDP("MSFT US 04/17/20 C177.5 Equity", "OPT_UNDL_TICKER")</f>
        <v>MSFT US</v>
      </c>
      <c r="C26" t="str">
        <f>_xll.BDP("MSFT US 04/17/20 C177.5 Equity", "TICKER")</f>
        <v>MSFT 4 C177.5</v>
      </c>
      <c r="D26" t="str">
        <f>_xll.BDP("MSFT US 04/17/20 C177.5 Equity", "OPT_PUT_CALL")</f>
        <v>Call</v>
      </c>
      <c r="E26">
        <f>_xll.BDP("MSFT US 04/17/20 C177.5 Equity", "OPT_STRIKE_PX")</f>
        <v>177.5</v>
      </c>
      <c r="F26" t="str">
        <f>_xll.BDP("MSFT US 04/17/20 C177.5 Equity", "OPT_EXPIRE_DT")</f>
        <v>4/17/2020</v>
      </c>
      <c r="G26">
        <f>_xll.BDP("MSFT US 04/17/20 C177.5 Equity", "OPT_PX")</f>
        <v>0.38</v>
      </c>
      <c r="H26">
        <f>_xll.BDP("MSFT US 04/17/20 C177.5 Equity", "OPT_IMPLIED_VOLATILITY_BST")</f>
        <v>34.797919999999998</v>
      </c>
      <c r="I26" t="str">
        <f>_xll.BDP("MSFT US 04/17/20 C177.5 Equity", "OPT_IMP_VOL_NDAYS_AGO","OPT_NDAYS_AGO_IMP_VOL","7")</f>
        <v>#N/A N/A</v>
      </c>
      <c r="K26" t="s">
        <v>51</v>
      </c>
      <c r="L26" t="str">
        <f>_xll.BDP("MSFT US 04/17/20 P177.5 Equity", "OPT_UNDL_TICKER")</f>
        <v>MSFT US</v>
      </c>
      <c r="M26" t="str">
        <f>_xll.BDP("MSFT US 04/17/20 P177.5 Equity", "TICKER")</f>
        <v>MSFT 4 P177.5</v>
      </c>
      <c r="N26" t="str">
        <f>_xll.BDP("MSFT US 04/17/20 P177.5 Equity", "OPT_PUT_CALL")</f>
        <v>Put</v>
      </c>
      <c r="O26">
        <f>_xll.BDP("MSFT US 04/17/20 P177.5 Equity", "OPT_STRIKE_PX")</f>
        <v>177.5</v>
      </c>
      <c r="P26" t="str">
        <f>_xll.BDP("MSFT US 04/17/20 P177.5 Equity", "OPT_EXPIRE_DT")</f>
        <v>4/17/2020</v>
      </c>
      <c r="Q26">
        <f>_xll.BDP("MSFT US 04/17/20 P177.5 Equity", "OPT_PX")</f>
        <v>12.65</v>
      </c>
      <c r="R26">
        <f>_xll.BDP("MSFT US 04/17/20 P177.5 Equity", "OPT_IMPLIED_VOLATILITY_BST")</f>
        <v>27.250879999999999</v>
      </c>
      <c r="S26" t="str">
        <f>_xll.BDP("MSFT US 04/17/20 P177.5 Equity", "OPT_IMP_VOL_NDAYS_AGO","OPT_NDAYS_AGO_IMP_VOL","7")</f>
        <v>#N/A N/A</v>
      </c>
    </row>
    <row r="27" spans="1:19" x14ac:dyDescent="0.25">
      <c r="A27" t="s">
        <v>52</v>
      </c>
      <c r="B27" t="str">
        <f>_xll.BDP("MSFT US 04/17/20 C180 Equity", "OPT_UNDL_TICKER")</f>
        <v>MSFT US</v>
      </c>
      <c r="C27" t="str">
        <f>_xll.BDP("MSFT US 04/17/20 C180 Equity", "TICKER")</f>
        <v>MSFT 4 C180</v>
      </c>
      <c r="D27" t="str">
        <f>_xll.BDP("MSFT US 04/17/20 C180 Equity", "OPT_PUT_CALL")</f>
        <v>Call</v>
      </c>
      <c r="E27">
        <f>_xll.BDP("MSFT US 04/17/20 C180 Equity", "OPT_STRIKE_PX")</f>
        <v>180</v>
      </c>
      <c r="F27" t="str">
        <f>_xll.BDP("MSFT US 04/17/20 C180 Equity", "OPT_EXPIRE_DT")</f>
        <v>4/17/2020</v>
      </c>
      <c r="G27">
        <f>_xll.BDP("MSFT US 04/17/20 C180 Equity", "OPT_PX")</f>
        <v>0.28999999999999998</v>
      </c>
      <c r="H27">
        <f>_xll.BDP("MSFT US 04/17/20 C180 Equity", "OPT_IMPLIED_VOLATILITY_BST")</f>
        <v>36.86403</v>
      </c>
      <c r="I27">
        <f>_xll.BDP("MSFT US 04/17/20 C180 Equity", "OPT_IMP_VOL_NDAYS_AGO","OPT_NDAYS_AGO_IMP_VOL","7")</f>
        <v>42.136000000000003</v>
      </c>
      <c r="K27" t="s">
        <v>53</v>
      </c>
      <c r="L27" t="str">
        <f>_xll.BDP("MSFT US 04/17/20 P180 Equity", "OPT_UNDL_TICKER")</f>
        <v>MSFT US</v>
      </c>
      <c r="M27" t="str">
        <f>_xll.BDP("MSFT US 04/17/20 P180 Equity", "TICKER")</f>
        <v>MSFT 4 P180</v>
      </c>
      <c r="N27" t="str">
        <f>_xll.BDP("MSFT US 04/17/20 P180 Equity", "OPT_PUT_CALL")</f>
        <v>Put</v>
      </c>
      <c r="O27">
        <f>_xll.BDP("MSFT US 04/17/20 P180 Equity", "OPT_STRIKE_PX")</f>
        <v>180</v>
      </c>
      <c r="P27" t="str">
        <f>_xll.BDP("MSFT US 04/17/20 P180 Equity", "OPT_EXPIRE_DT")</f>
        <v>4/17/2020</v>
      </c>
      <c r="Q27">
        <f>_xll.BDP("MSFT US 04/17/20 P180 Equity", "OPT_PX")</f>
        <v>15.78</v>
      </c>
      <c r="R27">
        <f>_xll.BDP("MSFT US 04/17/20 P180 Equity", "OPT_IMPLIED_VOLATILITY_BST")</f>
        <v>38.221139999999998</v>
      </c>
      <c r="S27">
        <f>_xll.BDP("MSFT US 04/17/20 P180 Equity", "OPT_IMP_VOL_NDAYS_AGO","OPT_NDAYS_AGO_IMP_VOL","7")</f>
        <v>45.742100000000001</v>
      </c>
    </row>
    <row r="28" spans="1:19" x14ac:dyDescent="0.25">
      <c r="A28" t="s">
        <v>54</v>
      </c>
      <c r="B28" t="str">
        <f>_xll.BDP("MSFT US 04/17/20 C185 Equity", "OPT_UNDL_TICKER")</f>
        <v>MSFT US</v>
      </c>
      <c r="C28" t="str">
        <f>_xll.BDP("MSFT US 04/17/20 C185 Equity", "TICKER")</f>
        <v>MSFT 4 C185</v>
      </c>
      <c r="D28" t="str">
        <f>_xll.BDP("MSFT US 04/17/20 C185 Equity", "OPT_PUT_CALL")</f>
        <v>Call</v>
      </c>
      <c r="E28">
        <f>_xll.BDP("MSFT US 04/17/20 C185 Equity", "OPT_STRIKE_PX")</f>
        <v>185</v>
      </c>
      <c r="F28" t="str">
        <f>_xll.BDP("MSFT US 04/17/20 C185 Equity", "OPT_EXPIRE_DT")</f>
        <v>4/17/2020</v>
      </c>
      <c r="G28">
        <f>_xll.BDP("MSFT US 04/17/20 C185 Equity", "OPT_PX")</f>
        <v>0.11</v>
      </c>
      <c r="H28">
        <f>_xll.BDP("MSFT US 04/17/20 C185 Equity", "OPT_IMPLIED_VOLATILITY_BST")</f>
        <v>38.684609999999999</v>
      </c>
      <c r="I28">
        <f>_xll.BDP("MSFT US 04/17/20 C185 Equity", "OPT_IMP_VOL_NDAYS_AGO","OPT_NDAYS_AGO_IMP_VOL","7")</f>
        <v>41.521099999999997</v>
      </c>
      <c r="K28" t="s">
        <v>55</v>
      </c>
      <c r="L28" t="str">
        <f>_xll.BDP("MSFT US 04/17/20 P185 Equity", "OPT_UNDL_TICKER")</f>
        <v>MSFT US</v>
      </c>
      <c r="M28" t="str">
        <f>_xll.BDP("MSFT US 04/17/20 P185 Equity", "TICKER")</f>
        <v>MSFT 4 P185</v>
      </c>
      <c r="N28" t="str">
        <f>_xll.BDP("MSFT US 04/17/20 P185 Equity", "OPT_PUT_CALL")</f>
        <v>Put</v>
      </c>
      <c r="O28">
        <f>_xll.BDP("MSFT US 04/17/20 P185 Equity", "OPT_STRIKE_PX")</f>
        <v>185</v>
      </c>
      <c r="P28" t="str">
        <f>_xll.BDP("MSFT US 04/17/20 P185 Equity", "OPT_EXPIRE_DT")</f>
        <v>4/17/2020</v>
      </c>
      <c r="Q28">
        <f>_xll.BDP("MSFT US 04/17/20 P185 Equity", "OPT_PX")</f>
        <v>20.11</v>
      </c>
      <c r="R28">
        <f>_xll.BDP("MSFT US 04/17/20 P185 Equity", "OPT_IMPLIED_VOLATILITY_BST")</f>
        <v>37.564360000000001</v>
      </c>
      <c r="S28">
        <f>_xll.BDP("MSFT US 04/17/20 P185 Equity", "OPT_IMP_VOL_NDAYS_AGO","OPT_NDAYS_AGO_IMP_VOL","7")</f>
        <v>45.54</v>
      </c>
    </row>
    <row r="29" spans="1:19" x14ac:dyDescent="0.25">
      <c r="A29" t="s">
        <v>56</v>
      </c>
      <c r="B29" t="str">
        <f>_xll.BDP("MSFT US 04/17/20 C190 Equity", "OPT_UNDL_TICKER")</f>
        <v>MSFT US</v>
      </c>
      <c r="C29" t="str">
        <f>_xll.BDP("MSFT US 04/17/20 C190 Equity", "TICKER")</f>
        <v>MSFT 4 C190</v>
      </c>
      <c r="D29" t="str">
        <f>_xll.BDP("MSFT US 04/17/20 C190 Equity", "OPT_PUT_CALL")</f>
        <v>Call</v>
      </c>
      <c r="E29">
        <f>_xll.BDP("MSFT US 04/17/20 C190 Equity", "OPT_STRIKE_PX")</f>
        <v>190</v>
      </c>
      <c r="F29" t="str">
        <f>_xll.BDP("MSFT US 04/17/20 C190 Equity", "OPT_EXPIRE_DT")</f>
        <v>4/17/2020</v>
      </c>
      <c r="G29">
        <f>_xll.BDP("MSFT US 04/17/20 C190 Equity", "OPT_PX")</f>
        <v>0.06</v>
      </c>
      <c r="H29">
        <f>_xll.BDP("MSFT US 04/17/20 C190 Equity", "OPT_IMPLIED_VOLATILITY_BST")</f>
        <v>42.365859999999998</v>
      </c>
      <c r="I29">
        <f>_xll.BDP("MSFT US 04/17/20 C190 Equity", "OPT_IMP_VOL_NDAYS_AGO","OPT_NDAYS_AGO_IMP_VOL","7")</f>
        <v>41.442700000000002</v>
      </c>
      <c r="K29" t="s">
        <v>57</v>
      </c>
      <c r="L29" t="str">
        <f>_xll.BDP("MSFT US 04/17/20 P190 Equity", "OPT_UNDL_TICKER")</f>
        <v>MSFT US</v>
      </c>
      <c r="M29" t="str">
        <f>_xll.BDP("MSFT US 04/17/20 P190 Equity", "TICKER")</f>
        <v>MSFT 4 P190</v>
      </c>
      <c r="N29" t="str">
        <f>_xll.BDP("MSFT US 04/17/20 P190 Equity", "OPT_PUT_CALL")</f>
        <v>Put</v>
      </c>
      <c r="O29">
        <f>_xll.BDP("MSFT US 04/17/20 P190 Equity", "OPT_STRIKE_PX")</f>
        <v>190</v>
      </c>
      <c r="P29" t="str">
        <f>_xll.BDP("MSFT US 04/17/20 P190 Equity", "OPT_EXPIRE_DT")</f>
        <v>4/17/2020</v>
      </c>
      <c r="Q29">
        <f>_xll.BDP("MSFT US 04/17/20 P190 Equity", "OPT_PX")</f>
        <v>25.51</v>
      </c>
      <c r="R29">
        <f>_xll.BDP("MSFT US 04/17/20 P190 Equity", "OPT_IMPLIED_VOLATILITY_BST")</f>
        <v>42.403559999999999</v>
      </c>
      <c r="S29">
        <f>_xll.BDP("MSFT US 04/17/20 P190 Equity", "OPT_IMP_VOL_NDAYS_AGO","OPT_NDAYS_AGO_IMP_VOL","7")</f>
        <v>53.179699999999997</v>
      </c>
    </row>
    <row r="30" spans="1:19" x14ac:dyDescent="0.25">
      <c r="A30" t="s">
        <v>58</v>
      </c>
      <c r="B30" t="str">
        <f>_xll.BDP("MSFT US 04/17/20 C195 Equity", "OPT_UNDL_TICKER")</f>
        <v>MSFT US</v>
      </c>
      <c r="C30" t="str">
        <f>_xll.BDP("MSFT US 04/17/20 C195 Equity", "TICKER")</f>
        <v>MSFT 4 C195</v>
      </c>
      <c r="D30" t="str">
        <f>_xll.BDP("MSFT US 04/17/20 C195 Equity", "OPT_PUT_CALL")</f>
        <v>Call</v>
      </c>
      <c r="E30">
        <f>_xll.BDP("MSFT US 04/17/20 C195 Equity", "OPT_STRIKE_PX")</f>
        <v>195</v>
      </c>
      <c r="F30" t="str">
        <f>_xll.BDP("MSFT US 04/17/20 C195 Equity", "OPT_EXPIRE_DT")</f>
        <v>4/17/2020</v>
      </c>
      <c r="G30">
        <f>_xll.BDP("MSFT US 04/17/20 C195 Equity", "OPT_PX")</f>
        <v>0.04</v>
      </c>
      <c r="H30">
        <f>_xll.BDP("MSFT US 04/17/20 C195 Equity", "OPT_IMPLIED_VOLATILITY_BST")</f>
        <v>46.030859999999997</v>
      </c>
      <c r="I30">
        <f>_xll.BDP("MSFT US 04/17/20 C195 Equity", "OPT_IMP_VOL_NDAYS_AGO","OPT_NDAYS_AGO_IMP_VOL","7")</f>
        <v>42.771299999999997</v>
      </c>
      <c r="K30" t="s">
        <v>59</v>
      </c>
      <c r="L30" t="str">
        <f>_xll.BDP("MSFT US 04/17/20 P195 Equity", "OPT_UNDL_TICKER")</f>
        <v>MSFT US</v>
      </c>
      <c r="M30" t="str">
        <f>_xll.BDP("MSFT US 04/17/20 P195 Equity", "TICKER")</f>
        <v>MSFT 4 P195</v>
      </c>
      <c r="N30" t="str">
        <f>_xll.BDP("MSFT US 04/17/20 P195 Equity", "OPT_PUT_CALL")</f>
        <v>Put</v>
      </c>
      <c r="O30">
        <f>_xll.BDP("MSFT US 04/17/20 P195 Equity", "OPT_STRIKE_PX")</f>
        <v>195</v>
      </c>
      <c r="P30" t="str">
        <f>_xll.BDP("MSFT US 04/17/20 P195 Equity", "OPT_EXPIRE_DT")</f>
        <v>4/17/2020</v>
      </c>
      <c r="Q30">
        <f>_xll.BDP("MSFT US 04/17/20 P195 Equity", "OPT_PX")</f>
        <v>30.87</v>
      </c>
      <c r="R30">
        <f>_xll.BDP("MSFT US 04/17/20 P195 Equity", "OPT_IMPLIED_VOLATILITY_BST")</f>
        <v>22.87143</v>
      </c>
      <c r="S30">
        <f>_xll.BDP("MSFT US 04/17/20 P195 Equity", "OPT_IMP_VOL_NDAYS_AGO","OPT_NDAYS_AGO_IMP_VOL","7")</f>
        <v>40.58</v>
      </c>
    </row>
    <row r="31" spans="1:19" x14ac:dyDescent="0.25">
      <c r="A31" t="s">
        <v>60</v>
      </c>
      <c r="B31" t="str">
        <f>_xll.BDP("MSFT US 04/17/20 C200 Equity", "OPT_UNDL_TICKER")</f>
        <v>MSFT US</v>
      </c>
      <c r="C31" t="str">
        <f>_xll.BDP("MSFT US 04/17/20 C200 Equity", "TICKER")</f>
        <v>MSFT 4 C200</v>
      </c>
      <c r="D31" t="str">
        <f>_xll.BDP("MSFT US 04/17/20 C200 Equity", "OPT_PUT_CALL")</f>
        <v>Call</v>
      </c>
      <c r="E31">
        <f>_xll.BDP("MSFT US 04/17/20 C200 Equity", "OPT_STRIKE_PX")</f>
        <v>200</v>
      </c>
      <c r="F31" t="str">
        <f>_xll.BDP("MSFT US 04/17/20 C200 Equity", "OPT_EXPIRE_DT")</f>
        <v>4/17/2020</v>
      </c>
      <c r="G31">
        <f>_xll.BDP("MSFT US 04/17/20 C200 Equity", "OPT_PX")</f>
        <v>0.03</v>
      </c>
      <c r="H31">
        <f>_xll.BDP("MSFT US 04/17/20 C200 Equity", "OPT_IMPLIED_VOLATILITY_BST")</f>
        <v>51.570770000000003</v>
      </c>
      <c r="I31">
        <f>_xll.BDP("MSFT US 04/17/20 C200 Equity", "OPT_IMP_VOL_NDAYS_AGO","OPT_NDAYS_AGO_IMP_VOL","7")</f>
        <v>44.586500000000001</v>
      </c>
      <c r="K31" t="s">
        <v>61</v>
      </c>
      <c r="L31" t="str">
        <f>_xll.BDP("MSFT US 04/17/20 P200 Equity", "OPT_UNDL_TICKER")</f>
        <v>MSFT US</v>
      </c>
      <c r="M31" t="str">
        <f>_xll.BDP("MSFT US 04/17/20 P200 Equity", "TICKER")</f>
        <v>MSFT 4 P200</v>
      </c>
      <c r="N31" t="str">
        <f>_xll.BDP("MSFT US 04/17/20 P200 Equity", "OPT_PUT_CALL")</f>
        <v>Put</v>
      </c>
      <c r="O31">
        <f>_xll.BDP("MSFT US 04/17/20 P200 Equity", "OPT_STRIKE_PX")</f>
        <v>200</v>
      </c>
      <c r="P31" t="str">
        <f>_xll.BDP("MSFT US 04/17/20 P200 Equity", "OPT_EXPIRE_DT")</f>
        <v>4/17/2020</v>
      </c>
      <c r="Q31">
        <f>_xll.BDP("MSFT US 04/17/20 P200 Equity", "OPT_PX")</f>
        <v>35.6</v>
      </c>
      <c r="R31">
        <f>_xll.BDP("MSFT US 04/17/20 P200 Equity", "OPT_IMPLIED_VOLATILITY_BST")</f>
        <v>59.803820000000002</v>
      </c>
      <c r="S31" t="str">
        <f>_xll.BDP("MSFT US 04/17/20 P200 Equity", "OPT_IMP_VOL_NDAYS_AGO","OPT_NDAYS_AGO_IMP_VOL","7")</f>
        <v>#N/A N/A</v>
      </c>
    </row>
    <row r="32" spans="1:19" x14ac:dyDescent="0.25">
      <c r="A32" t="s">
        <v>62</v>
      </c>
      <c r="B32" t="str">
        <f>_xll.BDP("MSFT US 04/17/20 C210 Equity", "OPT_UNDL_TICKER")</f>
        <v>MSFT US</v>
      </c>
      <c r="C32" t="str">
        <f>_xll.BDP("MSFT US 04/17/20 C210 Equity", "TICKER")</f>
        <v>MSFT 4 C210</v>
      </c>
      <c r="D32" t="str">
        <f>_xll.BDP("MSFT US 04/17/20 C210 Equity", "OPT_PUT_CALL")</f>
        <v>Call</v>
      </c>
      <c r="E32">
        <f>_xll.BDP("MSFT US 04/17/20 C210 Equity", "OPT_STRIKE_PX")</f>
        <v>210</v>
      </c>
      <c r="F32" t="str">
        <f>_xll.BDP("MSFT US 04/17/20 C210 Equity", "OPT_EXPIRE_DT")</f>
        <v>4/17/2020</v>
      </c>
      <c r="G32">
        <f>_xll.BDP("MSFT US 04/17/20 C210 Equity", "OPT_PX")</f>
        <v>0.02</v>
      </c>
      <c r="H32">
        <f>_xll.BDP("MSFT US 04/17/20 C210 Equity", "OPT_IMPLIED_VOLATILITY_BST")</f>
        <v>58.670949999999998</v>
      </c>
      <c r="I32">
        <f>_xll.BDP("MSFT US 04/17/20 C210 Equity", "OPT_IMP_VOL_NDAYS_AGO","OPT_NDAYS_AGO_IMP_VOL","7")</f>
        <v>49.601599999999998</v>
      </c>
      <c r="K32" t="s">
        <v>63</v>
      </c>
      <c r="L32" t="str">
        <f>_xll.BDP("MSFT US 04/17/20 P210 Equity", "OPT_UNDL_TICKER")</f>
        <v>MSFT US</v>
      </c>
      <c r="M32" t="str">
        <f>_xll.BDP("MSFT US 04/17/20 P210 Equity", "TICKER")</f>
        <v>MSFT 4 P210</v>
      </c>
      <c r="N32" t="str">
        <f>_xll.BDP("MSFT US 04/17/20 P210 Equity", "OPT_PUT_CALL")</f>
        <v>Put</v>
      </c>
      <c r="O32">
        <f>_xll.BDP("MSFT US 04/17/20 P210 Equity", "OPT_STRIKE_PX")</f>
        <v>210</v>
      </c>
      <c r="P32" t="str">
        <f>_xll.BDP("MSFT US 04/17/20 P210 Equity", "OPT_EXPIRE_DT")</f>
        <v>4/17/2020</v>
      </c>
      <c r="Q32">
        <f>_xll.BDP("MSFT US 04/17/20 P210 Equity", "OPT_PX")</f>
        <v>46.1</v>
      </c>
      <c r="R32">
        <f>_xll.BDP("MSFT US 04/17/20 P210 Equity", "OPT_IMPLIED_VOLATILITY_BST")</f>
        <v>111.712</v>
      </c>
      <c r="S32" t="str">
        <f>_xll.BDP("MSFT US 04/17/20 P210 Equity", "OPT_IMP_VOL_NDAYS_AGO","OPT_NDAYS_AGO_IMP_VOL","7")</f>
        <v>#N/A N/A</v>
      </c>
    </row>
    <row r="33" spans="1:19" x14ac:dyDescent="0.25">
      <c r="A33" t="s">
        <v>64</v>
      </c>
      <c r="B33" t="str">
        <f>_xll.BDP("MSFT US 04/17/20 C220 Equity", "OPT_UNDL_TICKER")</f>
        <v>MSFT US</v>
      </c>
      <c r="C33" t="str">
        <f>_xll.BDP("MSFT US 04/17/20 C220 Equity", "TICKER")</f>
        <v>MSFT 4 C220</v>
      </c>
      <c r="D33" t="str">
        <f>_xll.BDP("MSFT US 04/17/20 C220 Equity", "OPT_PUT_CALL")</f>
        <v>Call</v>
      </c>
      <c r="E33">
        <f>_xll.BDP("MSFT US 04/17/20 C220 Equity", "OPT_STRIKE_PX")</f>
        <v>220</v>
      </c>
      <c r="F33" t="str">
        <f>_xll.BDP("MSFT US 04/17/20 C220 Equity", "OPT_EXPIRE_DT")</f>
        <v>4/17/2020</v>
      </c>
      <c r="G33">
        <f>_xll.BDP("MSFT US 04/17/20 C220 Equity", "OPT_PX")</f>
        <v>0.01</v>
      </c>
      <c r="H33">
        <f>_xll.BDP("MSFT US 04/17/20 C220 Equity", "OPT_IMPLIED_VOLATILITY_BST")</f>
        <v>63.084420000000001</v>
      </c>
      <c r="I33">
        <f>_xll.BDP("MSFT US 04/17/20 C220 Equity", "OPT_IMP_VOL_NDAYS_AGO","OPT_NDAYS_AGO_IMP_VOL","7")</f>
        <v>55.339500000000001</v>
      </c>
      <c r="K33" t="s">
        <v>65</v>
      </c>
      <c r="L33" t="str">
        <f>_xll.BDP("MSFT US 04/17/20 P220 Equity", "OPT_UNDL_TICKER")</f>
        <v>MSFT US</v>
      </c>
      <c r="M33" t="str">
        <f>_xll.BDP("MSFT US 04/17/20 P220 Equity", "TICKER")</f>
        <v>MSFT 4 P220</v>
      </c>
      <c r="N33" t="str">
        <f>_xll.BDP("MSFT US 04/17/20 P220 Equity", "OPT_PUT_CALL")</f>
        <v>Put</v>
      </c>
      <c r="O33">
        <f>_xll.BDP("MSFT US 04/17/20 P220 Equity", "OPT_STRIKE_PX")</f>
        <v>220</v>
      </c>
      <c r="P33" t="str">
        <f>_xll.BDP("MSFT US 04/17/20 P220 Equity", "OPT_EXPIRE_DT")</f>
        <v>4/17/2020</v>
      </c>
      <c r="Q33">
        <f>_xll.BDP("MSFT US 04/17/20 P220 Equity", "OPT_PX")</f>
        <v>52.6</v>
      </c>
      <c r="R33" t="str">
        <f>_xll.BDP("MSFT US 04/17/20 P220 Equity", "OPT_IMPLIED_VOLATILITY_BST")</f>
        <v>#N/A N/A</v>
      </c>
      <c r="S33" t="str">
        <f>_xll.BDP("MSFT US 04/17/20 P220 Equity", "OPT_IMP_VOL_NDAYS_AGO","OPT_NDAYS_AGO_IMP_VOL","7")</f>
        <v>#N/A N/A</v>
      </c>
    </row>
    <row r="35" spans="1:19" x14ac:dyDescent="0.25">
      <c r="A35" t="s">
        <v>11</v>
      </c>
      <c r="K35" t="s">
        <v>12</v>
      </c>
    </row>
    <row r="37" spans="1:19" x14ac:dyDescent="0.25">
      <c r="B37" t="s">
        <v>3</v>
      </c>
      <c r="C37" t="s">
        <v>4</v>
      </c>
      <c r="D37" t="s">
        <v>5</v>
      </c>
      <c r="E37" t="s">
        <v>6</v>
      </c>
      <c r="F37" t="s">
        <v>7</v>
      </c>
      <c r="G37" t="s">
        <v>8</v>
      </c>
      <c r="H37" t="s">
        <v>9</v>
      </c>
      <c r="I37" t="s">
        <v>10</v>
      </c>
      <c r="L37" t="s">
        <v>3</v>
      </c>
      <c r="M37" t="s">
        <v>4</v>
      </c>
      <c r="N37" t="s">
        <v>5</v>
      </c>
      <c r="O37" t="s">
        <v>6</v>
      </c>
      <c r="P37" t="s">
        <v>7</v>
      </c>
      <c r="Q37" t="s">
        <v>8</v>
      </c>
      <c r="R37" t="s">
        <v>9</v>
      </c>
      <c r="S37" t="s">
        <v>10</v>
      </c>
    </row>
    <row r="38" spans="1:19" x14ac:dyDescent="0.25">
      <c r="A38" t="s">
        <v>66</v>
      </c>
      <c r="B38" t="str">
        <f>_xll.BDP("MSFT US 05/15/20 C105 Equity", "OPT_UNDL_TICKER")</f>
        <v>MSFT US</v>
      </c>
      <c r="C38" t="str">
        <f>_xll.BDP("MSFT US 05/15/20 C105 Equity", "TICKER")</f>
        <v>MSFT 5 C105</v>
      </c>
      <c r="D38" t="str">
        <f>_xll.BDP("MSFT US 05/15/20 C105 Equity", "OPT_PUT_CALL")</f>
        <v>Call</v>
      </c>
      <c r="E38">
        <f>_xll.BDP("MSFT US 05/15/20 C105 Equity", "OPT_STRIKE_PX")</f>
        <v>105</v>
      </c>
      <c r="F38" t="str">
        <f>_xll.BDP("MSFT US 05/15/20 C105 Equity", "OPT_EXPIRE_DT")</f>
        <v>5/15/2020</v>
      </c>
      <c r="G38">
        <f>_xll.BDP("MSFT US 05/15/20 C105 Equity", "OPT_PX")</f>
        <v>59.2</v>
      </c>
      <c r="H38" t="str">
        <f>_xll.BDP("MSFT US 05/15/20 C105 Equity", "OPT_IMPLIED_VOLATILITY_BST")</f>
        <v>#N/A N/A</v>
      </c>
      <c r="I38">
        <f>_xll.BDP("MSFT US 05/15/20 C105 Equity", "OPT_IMP_VOL_NDAYS_AGO","OPT_NDAYS_AGO_IMP_VOL","7")</f>
        <v>75.262299999999996</v>
      </c>
      <c r="K38" t="s">
        <v>67</v>
      </c>
      <c r="L38" t="str">
        <f>_xll.BDP("MSFT US 05/15/20 P105 Equity", "OPT_UNDL_TICKER")</f>
        <v>MSFT US</v>
      </c>
      <c r="M38" t="str">
        <f>_xll.BDP("MSFT US 05/15/20 P105 Equity", "TICKER")</f>
        <v>MSFT 5 P105</v>
      </c>
      <c r="N38" t="str">
        <f>_xll.BDP("MSFT US 05/15/20 P105 Equity", "OPT_PUT_CALL")</f>
        <v>Put</v>
      </c>
      <c r="O38">
        <f>_xll.BDP("MSFT US 05/15/20 P105 Equity", "OPT_STRIKE_PX")</f>
        <v>105</v>
      </c>
      <c r="P38" t="str">
        <f>_xll.BDP("MSFT US 05/15/20 P105 Equity", "OPT_EXPIRE_DT")</f>
        <v>5/15/2020</v>
      </c>
      <c r="Q38">
        <f>_xll.BDP("MSFT US 05/15/20 P105 Equity", "OPT_PX")</f>
        <v>0.23</v>
      </c>
      <c r="R38">
        <f>_xll.BDP("MSFT US 05/15/20 P105 Equity", "OPT_IMPLIED_VOLATILITY_BST")</f>
        <v>70.039529999999999</v>
      </c>
      <c r="S38">
        <f>_xll.BDP("MSFT US 05/15/20 P105 Equity", "OPT_IMP_VOL_NDAYS_AGO","OPT_NDAYS_AGO_IMP_VOL","7")</f>
        <v>75.682199999999995</v>
      </c>
    </row>
    <row r="39" spans="1:19" x14ac:dyDescent="0.25">
      <c r="A39" t="s">
        <v>68</v>
      </c>
      <c r="B39" t="str">
        <f>_xll.BDP("MSFT US 05/15/20 C110 Equity", "OPT_UNDL_TICKER")</f>
        <v>MSFT US</v>
      </c>
      <c r="C39" t="str">
        <f>_xll.BDP("MSFT US 05/15/20 C110 Equity", "TICKER")</f>
        <v>MSFT 5 C110</v>
      </c>
      <c r="D39" t="str">
        <f>_xll.BDP("MSFT US 05/15/20 C110 Equity", "OPT_PUT_CALL")</f>
        <v>Call</v>
      </c>
      <c r="E39">
        <f>_xll.BDP("MSFT US 05/15/20 C110 Equity", "OPT_STRIKE_PX")</f>
        <v>110</v>
      </c>
      <c r="F39" t="str">
        <f>_xll.BDP("MSFT US 05/15/20 C110 Equity", "OPT_EXPIRE_DT")</f>
        <v>5/15/2020</v>
      </c>
      <c r="G39">
        <f>_xll.BDP("MSFT US 05/15/20 C110 Equity", "OPT_PX")</f>
        <v>53.6</v>
      </c>
      <c r="H39" t="str">
        <f>_xll.BDP("MSFT US 05/15/20 C110 Equity", "OPT_IMPLIED_VOLATILITY_BST")</f>
        <v>#N/A N/A</v>
      </c>
      <c r="I39">
        <f>_xll.BDP("MSFT US 05/15/20 C110 Equity", "OPT_IMP_VOL_NDAYS_AGO","OPT_NDAYS_AGO_IMP_VOL","7")</f>
        <v>71.145600000000002</v>
      </c>
      <c r="K39" t="s">
        <v>69</v>
      </c>
      <c r="L39" t="str">
        <f>_xll.BDP("MSFT US 05/15/20 P110 Equity", "OPT_UNDL_TICKER")</f>
        <v>MSFT US</v>
      </c>
      <c r="M39" t="str">
        <f>_xll.BDP("MSFT US 05/15/20 P110 Equity", "TICKER")</f>
        <v>MSFT 5 P110</v>
      </c>
      <c r="N39" t="str">
        <f>_xll.BDP("MSFT US 05/15/20 P110 Equity", "OPT_PUT_CALL")</f>
        <v>Put</v>
      </c>
      <c r="O39">
        <f>_xll.BDP("MSFT US 05/15/20 P110 Equity", "OPT_STRIKE_PX")</f>
        <v>110</v>
      </c>
      <c r="P39" t="str">
        <f>_xll.BDP("MSFT US 05/15/20 P110 Equity", "OPT_EXPIRE_DT")</f>
        <v>5/15/2020</v>
      </c>
      <c r="Q39">
        <f>_xll.BDP("MSFT US 05/15/20 P110 Equity", "OPT_PX")</f>
        <v>0.34</v>
      </c>
      <c r="R39">
        <f>_xll.BDP("MSFT US 05/15/20 P110 Equity", "OPT_IMPLIED_VOLATILITY_BST")</f>
        <v>68.53</v>
      </c>
      <c r="S39">
        <f>_xll.BDP("MSFT US 05/15/20 P110 Equity", "OPT_IMP_VOL_NDAYS_AGO","OPT_NDAYS_AGO_IMP_VOL","7")</f>
        <v>74.42</v>
      </c>
    </row>
    <row r="40" spans="1:19" x14ac:dyDescent="0.25">
      <c r="A40" t="s">
        <v>70</v>
      </c>
      <c r="B40" t="str">
        <f>_xll.BDP("MSFT US 05/15/20 C115 Equity", "OPT_UNDL_TICKER")</f>
        <v>MSFT US</v>
      </c>
      <c r="C40" t="str">
        <f>_xll.BDP("MSFT US 05/15/20 C115 Equity", "TICKER")</f>
        <v>MSFT 5 C115</v>
      </c>
      <c r="D40" t="str">
        <f>_xll.BDP("MSFT US 05/15/20 C115 Equity", "OPT_PUT_CALL")</f>
        <v>Call</v>
      </c>
      <c r="E40">
        <f>_xll.BDP("MSFT US 05/15/20 C115 Equity", "OPT_STRIKE_PX")</f>
        <v>115</v>
      </c>
      <c r="F40" t="str">
        <f>_xll.BDP("MSFT US 05/15/20 C115 Equity", "OPT_EXPIRE_DT")</f>
        <v>5/15/2020</v>
      </c>
      <c r="G40">
        <f>_xll.BDP("MSFT US 05/15/20 C115 Equity", "OPT_PX")</f>
        <v>50.41</v>
      </c>
      <c r="H40">
        <f>_xll.BDP("MSFT US 05/15/20 C115 Equity", "OPT_IMPLIED_VOLATILITY_BST")</f>
        <v>60.814979999999998</v>
      </c>
      <c r="I40">
        <f>_xll.BDP("MSFT US 05/15/20 C115 Equity", "OPT_IMP_VOL_NDAYS_AGO","OPT_NDAYS_AGO_IMP_VOL","7")</f>
        <v>69.027299999999997</v>
      </c>
      <c r="K40" t="s">
        <v>71</v>
      </c>
      <c r="L40" t="str">
        <f>_xll.BDP("MSFT US 05/15/20 P115 Equity", "OPT_UNDL_TICKER")</f>
        <v>MSFT US</v>
      </c>
      <c r="M40" t="str">
        <f>_xll.BDP("MSFT US 05/15/20 P115 Equity", "TICKER")</f>
        <v>MSFT 5 P115</v>
      </c>
      <c r="N40" t="str">
        <f>_xll.BDP("MSFT US 05/15/20 P115 Equity", "OPT_PUT_CALL")</f>
        <v>Put</v>
      </c>
      <c r="O40">
        <f>_xll.BDP("MSFT US 05/15/20 P115 Equity", "OPT_STRIKE_PX")</f>
        <v>115</v>
      </c>
      <c r="P40" t="str">
        <f>_xll.BDP("MSFT US 05/15/20 P115 Equity", "OPT_EXPIRE_DT")</f>
        <v>5/15/2020</v>
      </c>
      <c r="Q40">
        <f>_xll.BDP("MSFT US 05/15/20 P115 Equity", "OPT_PX")</f>
        <v>0.48</v>
      </c>
      <c r="R40">
        <f>_xll.BDP("MSFT US 05/15/20 P115 Equity", "OPT_IMPLIED_VOLATILITY_BST")</f>
        <v>65.706980000000001</v>
      </c>
      <c r="S40">
        <f>_xll.BDP("MSFT US 05/15/20 P115 Equity", "OPT_IMP_VOL_NDAYS_AGO","OPT_NDAYS_AGO_IMP_VOL","7")</f>
        <v>72.486400000000003</v>
      </c>
    </row>
    <row r="41" spans="1:19" x14ac:dyDescent="0.25">
      <c r="A41" t="s">
        <v>72</v>
      </c>
      <c r="B41" t="str">
        <f>_xll.BDP("MSFT US 05/15/20 C120 Equity", "OPT_UNDL_TICKER")</f>
        <v>MSFT US</v>
      </c>
      <c r="C41" t="str">
        <f>_xll.BDP("MSFT US 05/15/20 C120 Equity", "TICKER")</f>
        <v>MSFT 5 C120</v>
      </c>
      <c r="D41" t="str">
        <f>_xll.BDP("MSFT US 05/15/20 C120 Equity", "OPT_PUT_CALL")</f>
        <v>Call</v>
      </c>
      <c r="E41">
        <f>_xll.BDP("MSFT US 05/15/20 C120 Equity", "OPT_STRIKE_PX")</f>
        <v>120</v>
      </c>
      <c r="F41" t="str">
        <f>_xll.BDP("MSFT US 05/15/20 C120 Equity", "OPT_EXPIRE_DT")</f>
        <v>5/15/2020</v>
      </c>
      <c r="G41">
        <f>_xll.BDP("MSFT US 05/15/20 C120 Equity", "OPT_PX")</f>
        <v>45.57</v>
      </c>
      <c r="H41">
        <f>_xll.BDP("MSFT US 05/15/20 C120 Equity", "OPT_IMPLIED_VOLATILITY_BST")</f>
        <v>60.563020000000002</v>
      </c>
      <c r="I41">
        <f>_xll.BDP("MSFT US 05/15/20 C120 Equity", "OPT_IMP_VOL_NDAYS_AGO","OPT_NDAYS_AGO_IMP_VOL","7")</f>
        <v>68.6006</v>
      </c>
      <c r="K41" t="s">
        <v>73</v>
      </c>
      <c r="L41" t="str">
        <f>_xll.BDP("MSFT US 05/15/20 P120 Equity", "OPT_UNDL_TICKER")</f>
        <v>MSFT US</v>
      </c>
      <c r="M41" t="str">
        <f>_xll.BDP("MSFT US 05/15/20 P120 Equity", "TICKER")</f>
        <v>MSFT 5 P120</v>
      </c>
      <c r="N41" t="str">
        <f>_xll.BDP("MSFT US 05/15/20 P120 Equity", "OPT_PUT_CALL")</f>
        <v>Put</v>
      </c>
      <c r="O41">
        <f>_xll.BDP("MSFT US 05/15/20 P120 Equity", "OPT_STRIKE_PX")</f>
        <v>120</v>
      </c>
      <c r="P41" t="str">
        <f>_xll.BDP("MSFT US 05/15/20 P120 Equity", "OPT_EXPIRE_DT")</f>
        <v>5/15/2020</v>
      </c>
      <c r="Q41">
        <f>_xll.BDP("MSFT US 05/15/20 P120 Equity", "OPT_PX")</f>
        <v>0.68</v>
      </c>
      <c r="R41">
        <f>_xll.BDP("MSFT US 05/15/20 P120 Equity", "OPT_IMPLIED_VOLATILITY_BST")</f>
        <v>63.223080000000003</v>
      </c>
      <c r="S41">
        <f>_xll.BDP("MSFT US 05/15/20 P120 Equity", "OPT_IMP_VOL_NDAYS_AGO","OPT_NDAYS_AGO_IMP_VOL","7")</f>
        <v>69.776700000000005</v>
      </c>
    </row>
    <row r="42" spans="1:19" x14ac:dyDescent="0.25">
      <c r="A42" t="s">
        <v>74</v>
      </c>
      <c r="B42" t="str">
        <f>_xll.BDP("MSFT US 05/15/20 C125 Equity", "OPT_UNDL_TICKER")</f>
        <v>MSFT US</v>
      </c>
      <c r="C42" t="str">
        <f>_xll.BDP("MSFT US 05/15/20 C125 Equity", "TICKER")</f>
        <v>MSFT 5 C125</v>
      </c>
      <c r="D42" t="str">
        <f>_xll.BDP("MSFT US 05/15/20 C125 Equity", "OPT_PUT_CALL")</f>
        <v>Call</v>
      </c>
      <c r="E42">
        <f>_xll.BDP("MSFT US 05/15/20 C125 Equity", "OPT_STRIKE_PX")</f>
        <v>125</v>
      </c>
      <c r="F42" t="str">
        <f>_xll.BDP("MSFT US 05/15/20 C125 Equity", "OPT_EXPIRE_DT")</f>
        <v>5/15/2020</v>
      </c>
      <c r="G42">
        <f>_xll.BDP("MSFT US 05/15/20 C125 Equity", "OPT_PX")</f>
        <v>40.5</v>
      </c>
      <c r="H42">
        <f>_xll.BDP("MSFT US 05/15/20 C125 Equity", "OPT_IMPLIED_VOLATILITY_BST")</f>
        <v>61.611089999999997</v>
      </c>
      <c r="I42">
        <f>_xll.BDP("MSFT US 05/15/20 C125 Equity", "OPT_IMP_VOL_NDAYS_AGO","OPT_NDAYS_AGO_IMP_VOL","7")</f>
        <v>66.883200000000002</v>
      </c>
      <c r="K42" t="s">
        <v>75</v>
      </c>
      <c r="L42" t="str">
        <f>_xll.BDP("MSFT US 05/15/20 P125 Equity", "OPT_UNDL_TICKER")</f>
        <v>MSFT US</v>
      </c>
      <c r="M42" t="str">
        <f>_xll.BDP("MSFT US 05/15/20 P125 Equity", "TICKER")</f>
        <v>MSFT 5 P125</v>
      </c>
      <c r="N42" t="str">
        <f>_xll.BDP("MSFT US 05/15/20 P125 Equity", "OPT_PUT_CALL")</f>
        <v>Put</v>
      </c>
      <c r="O42">
        <f>_xll.BDP("MSFT US 05/15/20 P125 Equity", "OPT_STRIKE_PX")</f>
        <v>125</v>
      </c>
      <c r="P42" t="str">
        <f>_xll.BDP("MSFT US 05/15/20 P125 Equity", "OPT_EXPIRE_DT")</f>
        <v>5/15/2020</v>
      </c>
      <c r="Q42">
        <f>_xll.BDP("MSFT US 05/15/20 P125 Equity", "OPT_PX")</f>
        <v>0.98</v>
      </c>
      <c r="R42">
        <f>_xll.BDP("MSFT US 05/15/20 P125 Equity", "OPT_IMPLIED_VOLATILITY_BST")</f>
        <v>61.62462</v>
      </c>
      <c r="S42">
        <f>_xll.BDP("MSFT US 05/15/20 P125 Equity", "OPT_IMP_VOL_NDAYS_AGO","OPT_NDAYS_AGO_IMP_VOL","7")</f>
        <v>67.347300000000004</v>
      </c>
    </row>
    <row r="43" spans="1:19" x14ac:dyDescent="0.25">
      <c r="A43" t="s">
        <v>76</v>
      </c>
      <c r="B43" t="str">
        <f>_xll.BDP("MSFT US 05/15/20 C130 Equity", "OPT_UNDL_TICKER")</f>
        <v>MSFT US</v>
      </c>
      <c r="C43" t="str">
        <f>_xll.BDP("MSFT US 05/15/20 C130 Equity", "TICKER")</f>
        <v>MSFT 5 C130</v>
      </c>
      <c r="D43" t="str">
        <f>_xll.BDP("MSFT US 05/15/20 C130 Equity", "OPT_PUT_CALL")</f>
        <v>Call</v>
      </c>
      <c r="E43">
        <f>_xll.BDP("MSFT US 05/15/20 C130 Equity", "OPT_STRIKE_PX")</f>
        <v>130</v>
      </c>
      <c r="F43" t="str">
        <f>_xll.BDP("MSFT US 05/15/20 C130 Equity", "OPT_EXPIRE_DT")</f>
        <v>5/15/2020</v>
      </c>
      <c r="G43">
        <f>_xll.BDP("MSFT US 05/15/20 C130 Equity", "OPT_PX")</f>
        <v>35.840000000000003</v>
      </c>
      <c r="H43">
        <f>_xll.BDP("MSFT US 05/15/20 C130 Equity", "OPT_IMPLIED_VOLATILITY_BST")</f>
        <v>56.335720000000002</v>
      </c>
      <c r="I43">
        <f>_xll.BDP("MSFT US 05/15/20 C130 Equity", "OPT_IMP_VOL_NDAYS_AGO","OPT_NDAYS_AGO_IMP_VOL","7")</f>
        <v>64.259799999999998</v>
      </c>
      <c r="K43" t="s">
        <v>77</v>
      </c>
      <c r="L43" t="str">
        <f>_xll.BDP("MSFT US 05/15/20 P130 Equity", "OPT_UNDL_TICKER")</f>
        <v>MSFT US</v>
      </c>
      <c r="M43" t="str">
        <f>_xll.BDP("MSFT US 05/15/20 P130 Equity", "TICKER")</f>
        <v>MSFT 5 P130</v>
      </c>
      <c r="N43" t="str">
        <f>_xll.BDP("MSFT US 05/15/20 P130 Equity", "OPT_PUT_CALL")</f>
        <v>Put</v>
      </c>
      <c r="O43">
        <f>_xll.BDP("MSFT US 05/15/20 P130 Equity", "OPT_STRIKE_PX")</f>
        <v>130</v>
      </c>
      <c r="P43" t="str">
        <f>_xll.BDP("MSFT US 05/15/20 P130 Equity", "OPT_EXPIRE_DT")</f>
        <v>5/15/2020</v>
      </c>
      <c r="Q43">
        <f>_xll.BDP("MSFT US 05/15/20 P130 Equity", "OPT_PX")</f>
        <v>1.3</v>
      </c>
      <c r="R43">
        <f>_xll.BDP("MSFT US 05/15/20 P130 Equity", "OPT_IMPLIED_VOLATILITY_BST")</f>
        <v>58.750480000000003</v>
      </c>
      <c r="S43">
        <f>_xll.BDP("MSFT US 05/15/20 P130 Equity", "OPT_IMP_VOL_NDAYS_AGO","OPT_NDAYS_AGO_IMP_VOL","7")</f>
        <v>64.729200000000006</v>
      </c>
    </row>
    <row r="44" spans="1:19" x14ac:dyDescent="0.25">
      <c r="A44" t="s">
        <v>78</v>
      </c>
      <c r="B44" t="str">
        <f>_xll.BDP("MSFT US 05/15/20 C135 Equity", "OPT_UNDL_TICKER")</f>
        <v>MSFT US</v>
      </c>
      <c r="C44" t="str">
        <f>_xll.BDP("MSFT US 05/15/20 C135 Equity", "TICKER")</f>
        <v>MSFT 5 C135</v>
      </c>
      <c r="D44" t="str">
        <f>_xll.BDP("MSFT US 05/15/20 C135 Equity", "OPT_PUT_CALL")</f>
        <v>Call</v>
      </c>
      <c r="E44">
        <f>_xll.BDP("MSFT US 05/15/20 C135 Equity", "OPT_STRIKE_PX")</f>
        <v>135</v>
      </c>
      <c r="F44" t="str">
        <f>_xll.BDP("MSFT US 05/15/20 C135 Equity", "OPT_EXPIRE_DT")</f>
        <v>5/15/2020</v>
      </c>
      <c r="G44">
        <f>_xll.BDP("MSFT US 05/15/20 C135 Equity", "OPT_PX")</f>
        <v>32.049999999999997</v>
      </c>
      <c r="H44">
        <f>_xll.BDP("MSFT US 05/15/20 C135 Equity", "OPT_IMPLIED_VOLATILITY_BST")</f>
        <v>58.057429999999997</v>
      </c>
      <c r="I44">
        <f>_xll.BDP("MSFT US 05/15/20 C135 Equity", "OPT_IMP_VOL_NDAYS_AGO","OPT_NDAYS_AGO_IMP_VOL","7")</f>
        <v>61.7423</v>
      </c>
      <c r="K44" t="s">
        <v>79</v>
      </c>
      <c r="L44" t="str">
        <f>_xll.BDP("MSFT US 05/15/20 P135 Equity", "OPT_UNDL_TICKER")</f>
        <v>MSFT US</v>
      </c>
      <c r="M44" t="str">
        <f>_xll.BDP("MSFT US 05/15/20 P135 Equity", "TICKER")</f>
        <v>MSFT 5 P135</v>
      </c>
      <c r="N44" t="str">
        <f>_xll.BDP("MSFT US 05/15/20 P135 Equity", "OPT_PUT_CALL")</f>
        <v>Put</v>
      </c>
      <c r="O44">
        <f>_xll.BDP("MSFT US 05/15/20 P135 Equity", "OPT_STRIKE_PX")</f>
        <v>135</v>
      </c>
      <c r="P44" t="str">
        <f>_xll.BDP("MSFT US 05/15/20 P135 Equity", "OPT_EXPIRE_DT")</f>
        <v>5/15/2020</v>
      </c>
      <c r="Q44">
        <f>_xll.BDP("MSFT US 05/15/20 P135 Equity", "OPT_PX")</f>
        <v>1.72</v>
      </c>
      <c r="R44">
        <f>_xll.BDP("MSFT US 05/15/20 P135 Equity", "OPT_IMPLIED_VOLATILITY_BST")</f>
        <v>56.226039999999998</v>
      </c>
      <c r="S44">
        <f>_xll.BDP("MSFT US 05/15/20 P135 Equity", "OPT_IMP_VOL_NDAYS_AGO","OPT_NDAYS_AGO_IMP_VOL","7")</f>
        <v>62.3765</v>
      </c>
    </row>
    <row r="45" spans="1:19" x14ac:dyDescent="0.25">
      <c r="A45" t="s">
        <v>80</v>
      </c>
      <c r="B45" t="str">
        <f>_xll.BDP("MSFT US 05/15/20 C140 Equity", "OPT_UNDL_TICKER")</f>
        <v>MSFT US</v>
      </c>
      <c r="C45" t="str">
        <f>_xll.BDP("MSFT US 05/15/20 C140 Equity", "TICKER")</f>
        <v>MSFT 5 C140</v>
      </c>
      <c r="D45" t="str">
        <f>_xll.BDP("MSFT US 05/15/20 C140 Equity", "OPT_PUT_CALL")</f>
        <v>Call</v>
      </c>
      <c r="E45">
        <f>_xll.BDP("MSFT US 05/15/20 C140 Equity", "OPT_STRIKE_PX")</f>
        <v>140</v>
      </c>
      <c r="F45" t="str">
        <f>_xll.BDP("MSFT US 05/15/20 C140 Equity", "OPT_EXPIRE_DT")</f>
        <v>5/15/2020</v>
      </c>
      <c r="G45">
        <f>_xll.BDP("MSFT US 05/15/20 C140 Equity", "OPT_PX")</f>
        <v>27.37</v>
      </c>
      <c r="H45">
        <f>_xll.BDP("MSFT US 05/15/20 C140 Equity", "OPT_IMPLIED_VOLATILITY_BST")</f>
        <v>52.92454</v>
      </c>
      <c r="I45">
        <f>_xll.BDP("MSFT US 05/15/20 C140 Equity", "OPT_IMP_VOL_NDAYS_AGO","OPT_NDAYS_AGO_IMP_VOL","7")</f>
        <v>59.005499999999998</v>
      </c>
      <c r="K45" t="s">
        <v>81</v>
      </c>
      <c r="L45" t="str">
        <f>_xll.BDP("MSFT US 05/15/20 P140 Equity", "OPT_UNDL_TICKER")</f>
        <v>MSFT US</v>
      </c>
      <c r="M45" t="str">
        <f>_xll.BDP("MSFT US 05/15/20 P140 Equity", "TICKER")</f>
        <v>MSFT 5 P140</v>
      </c>
      <c r="N45" t="str">
        <f>_xll.BDP("MSFT US 05/15/20 P140 Equity", "OPT_PUT_CALL")</f>
        <v>Put</v>
      </c>
      <c r="O45">
        <f>_xll.BDP("MSFT US 05/15/20 P140 Equity", "OPT_STRIKE_PX")</f>
        <v>140</v>
      </c>
      <c r="P45" t="str">
        <f>_xll.BDP("MSFT US 05/15/20 P140 Equity", "OPT_EXPIRE_DT")</f>
        <v>5/15/2020</v>
      </c>
      <c r="Q45">
        <f>_xll.BDP("MSFT US 05/15/20 P140 Equity", "OPT_PX")</f>
        <v>2.31</v>
      </c>
      <c r="R45">
        <f>_xll.BDP("MSFT US 05/15/20 P140 Equity", "OPT_IMPLIED_VOLATILITY_BST")</f>
        <v>53.67069</v>
      </c>
      <c r="S45">
        <f>_xll.BDP("MSFT US 05/15/20 P140 Equity", "OPT_IMP_VOL_NDAYS_AGO","OPT_NDAYS_AGO_IMP_VOL","7")</f>
        <v>59.914400000000001</v>
      </c>
    </row>
    <row r="46" spans="1:19" x14ac:dyDescent="0.25">
      <c r="A46" t="s">
        <v>82</v>
      </c>
      <c r="B46" t="str">
        <f>_xll.BDP("MSFT US 05/15/20 C145 Equity", "OPT_UNDL_TICKER")</f>
        <v>MSFT US</v>
      </c>
      <c r="C46" t="str">
        <f>_xll.BDP("MSFT US 05/15/20 C145 Equity", "TICKER")</f>
        <v>MSFT 5 C145</v>
      </c>
      <c r="D46" t="str">
        <f>_xll.BDP("MSFT US 05/15/20 C145 Equity", "OPT_PUT_CALL")</f>
        <v>Call</v>
      </c>
      <c r="E46">
        <f>_xll.BDP("MSFT US 05/15/20 C145 Equity", "OPT_STRIKE_PX")</f>
        <v>145</v>
      </c>
      <c r="F46" t="str">
        <f>_xll.BDP("MSFT US 05/15/20 C145 Equity", "OPT_EXPIRE_DT")</f>
        <v>5/15/2020</v>
      </c>
      <c r="G46">
        <f>_xll.BDP("MSFT US 05/15/20 C145 Equity", "OPT_PX")</f>
        <v>22.95</v>
      </c>
      <c r="H46">
        <f>_xll.BDP("MSFT US 05/15/20 C145 Equity", "OPT_IMPLIED_VOLATILITY_BST")</f>
        <v>51.122419999999998</v>
      </c>
      <c r="I46">
        <f>_xll.BDP("MSFT US 05/15/20 C145 Equity", "OPT_IMP_VOL_NDAYS_AGO","OPT_NDAYS_AGO_IMP_VOL","7")</f>
        <v>56.754600000000003</v>
      </c>
      <c r="K46" t="s">
        <v>83</v>
      </c>
      <c r="L46" t="str">
        <f>_xll.BDP("MSFT US 05/15/20 P145 Equity", "OPT_UNDL_TICKER")</f>
        <v>MSFT US</v>
      </c>
      <c r="M46" t="str">
        <f>_xll.BDP("MSFT US 05/15/20 P145 Equity", "TICKER")</f>
        <v>MSFT 5 P145</v>
      </c>
      <c r="N46" t="str">
        <f>_xll.BDP("MSFT US 05/15/20 P145 Equity", "OPT_PUT_CALL")</f>
        <v>Put</v>
      </c>
      <c r="O46">
        <f>_xll.BDP("MSFT US 05/15/20 P145 Equity", "OPT_STRIKE_PX")</f>
        <v>145</v>
      </c>
      <c r="P46" t="str">
        <f>_xll.BDP("MSFT US 05/15/20 P145 Equity", "OPT_EXPIRE_DT")</f>
        <v>5/15/2020</v>
      </c>
      <c r="Q46">
        <f>_xll.BDP("MSFT US 05/15/20 P145 Equity", "OPT_PX")</f>
        <v>3.05</v>
      </c>
      <c r="R46">
        <f>_xll.BDP("MSFT US 05/15/20 P145 Equity", "OPT_IMPLIED_VOLATILITY_BST")</f>
        <v>51.569980000000001</v>
      </c>
      <c r="S46">
        <f>_xll.BDP("MSFT US 05/15/20 P145 Equity", "OPT_IMP_VOL_NDAYS_AGO","OPT_NDAYS_AGO_IMP_VOL","7")</f>
        <v>57.3611</v>
      </c>
    </row>
    <row r="47" spans="1:19" x14ac:dyDescent="0.25">
      <c r="A47" t="s">
        <v>84</v>
      </c>
      <c r="B47" t="str">
        <f>_xll.BDP("MSFT US 05/15/20 C150 Equity", "OPT_UNDL_TICKER")</f>
        <v>MSFT US</v>
      </c>
      <c r="C47" t="str">
        <f>_xll.BDP("MSFT US 05/15/20 C150 Equity", "TICKER")</f>
        <v>MSFT 5 C150</v>
      </c>
      <c r="D47" t="str">
        <f>_xll.BDP("MSFT US 05/15/20 C150 Equity", "OPT_PUT_CALL")</f>
        <v>Call</v>
      </c>
      <c r="E47">
        <f>_xll.BDP("MSFT US 05/15/20 C150 Equity", "OPT_STRIKE_PX")</f>
        <v>150</v>
      </c>
      <c r="F47" t="str">
        <f>_xll.BDP("MSFT US 05/15/20 C150 Equity", "OPT_EXPIRE_DT")</f>
        <v>5/15/2020</v>
      </c>
      <c r="G47">
        <f>_xll.BDP("MSFT US 05/15/20 C150 Equity", "OPT_PX")</f>
        <v>18.77</v>
      </c>
      <c r="H47">
        <f>_xll.BDP("MSFT US 05/15/20 C150 Equity", "OPT_IMPLIED_VOLATILITY_BST")</f>
        <v>48.403689999999997</v>
      </c>
      <c r="I47">
        <f>_xll.BDP("MSFT US 05/15/20 C150 Equity", "OPT_IMP_VOL_NDAYS_AGO","OPT_NDAYS_AGO_IMP_VOL","7")</f>
        <v>54.226199999999999</v>
      </c>
      <c r="K47" t="s">
        <v>85</v>
      </c>
      <c r="L47" t="str">
        <f>_xll.BDP("MSFT US 05/15/20 P150 Equity", "OPT_UNDL_TICKER")</f>
        <v>MSFT US</v>
      </c>
      <c r="M47" t="str">
        <f>_xll.BDP("MSFT US 05/15/20 P150 Equity", "TICKER")</f>
        <v>MSFT 5 P150</v>
      </c>
      <c r="N47" t="str">
        <f>_xll.BDP("MSFT US 05/15/20 P150 Equity", "OPT_PUT_CALL")</f>
        <v>Put</v>
      </c>
      <c r="O47">
        <f>_xll.BDP("MSFT US 05/15/20 P150 Equity", "OPT_STRIKE_PX")</f>
        <v>150</v>
      </c>
      <c r="P47" t="str">
        <f>_xll.BDP("MSFT US 05/15/20 P150 Equity", "OPT_EXPIRE_DT")</f>
        <v>5/15/2020</v>
      </c>
      <c r="Q47">
        <f>_xll.BDP("MSFT US 05/15/20 P150 Equity", "OPT_PX")</f>
        <v>4</v>
      </c>
      <c r="R47">
        <f>_xll.BDP("MSFT US 05/15/20 P150 Equity", "OPT_IMPLIED_VOLATILITY_BST")</f>
        <v>48.947290000000002</v>
      </c>
      <c r="S47">
        <f>_xll.BDP("MSFT US 05/15/20 P150 Equity", "OPT_IMP_VOL_NDAYS_AGO","OPT_NDAYS_AGO_IMP_VOL","7")</f>
        <v>54.703899999999997</v>
      </c>
    </row>
    <row r="48" spans="1:19" x14ac:dyDescent="0.25">
      <c r="A48" t="s">
        <v>86</v>
      </c>
      <c r="B48" t="str">
        <f>_xll.BDP("MSFT US 05/15/20 C155 Equity", "OPT_UNDL_TICKER")</f>
        <v>MSFT US</v>
      </c>
      <c r="C48" t="str">
        <f>_xll.BDP("MSFT US 05/15/20 C155 Equity", "TICKER")</f>
        <v>MSFT 5 C155</v>
      </c>
      <c r="D48" t="str">
        <f>_xll.BDP("MSFT US 05/15/20 C155 Equity", "OPT_PUT_CALL")</f>
        <v>Call</v>
      </c>
      <c r="E48">
        <f>_xll.BDP("MSFT US 05/15/20 C155 Equity", "OPT_STRIKE_PX")</f>
        <v>155</v>
      </c>
      <c r="F48" t="str">
        <f>_xll.BDP("MSFT US 05/15/20 C155 Equity", "OPT_EXPIRE_DT")</f>
        <v>5/15/2020</v>
      </c>
      <c r="G48">
        <f>_xll.BDP("MSFT US 05/15/20 C155 Equity", "OPT_PX")</f>
        <v>15.2</v>
      </c>
      <c r="H48">
        <f>_xll.BDP("MSFT US 05/15/20 C155 Equity", "OPT_IMPLIED_VOLATILITY_BST")</f>
        <v>46.132240000000003</v>
      </c>
      <c r="I48">
        <f>_xll.BDP("MSFT US 05/15/20 C155 Equity", "OPT_IMP_VOL_NDAYS_AGO","OPT_NDAYS_AGO_IMP_VOL","7")</f>
        <v>51.660400000000003</v>
      </c>
      <c r="K48" t="s">
        <v>87</v>
      </c>
      <c r="L48" t="str">
        <f>_xll.BDP("MSFT US 05/15/20 P155 Equity", "OPT_UNDL_TICKER")</f>
        <v>MSFT US</v>
      </c>
      <c r="M48" t="str">
        <f>_xll.BDP("MSFT US 05/15/20 P155 Equity", "TICKER")</f>
        <v>MSFT 5 P155</v>
      </c>
      <c r="N48" t="str">
        <f>_xll.BDP("MSFT US 05/15/20 P155 Equity", "OPT_PUT_CALL")</f>
        <v>Put</v>
      </c>
      <c r="O48">
        <f>_xll.BDP("MSFT US 05/15/20 P155 Equity", "OPT_STRIKE_PX")</f>
        <v>155</v>
      </c>
      <c r="P48" t="str">
        <f>_xll.BDP("MSFT US 05/15/20 P155 Equity", "OPT_EXPIRE_DT")</f>
        <v>5/15/2020</v>
      </c>
      <c r="Q48">
        <f>_xll.BDP("MSFT US 05/15/20 P155 Equity", "OPT_PX")</f>
        <v>5.1100000000000003</v>
      </c>
      <c r="R48">
        <f>_xll.BDP("MSFT US 05/15/20 P155 Equity", "OPT_IMPLIED_VOLATILITY_BST")</f>
        <v>46.577100000000002</v>
      </c>
      <c r="S48">
        <f>_xll.BDP("MSFT US 05/15/20 P155 Equity", "OPT_IMP_VOL_NDAYS_AGO","OPT_NDAYS_AGO_IMP_VOL","7")</f>
        <v>52.327800000000003</v>
      </c>
    </row>
    <row r="49" spans="1:19" x14ac:dyDescent="0.25">
      <c r="A49" t="s">
        <v>88</v>
      </c>
      <c r="B49" t="str">
        <f>_xll.BDP("MSFT US 05/15/20 C160 Equity", "OPT_UNDL_TICKER")</f>
        <v>MSFT US</v>
      </c>
      <c r="C49" t="str">
        <f>_xll.BDP("MSFT US 05/15/20 C160 Equity", "TICKER")</f>
        <v>MSFT 5 C160</v>
      </c>
      <c r="D49" t="str">
        <f>_xll.BDP("MSFT US 05/15/20 C160 Equity", "OPT_PUT_CALL")</f>
        <v>Call</v>
      </c>
      <c r="E49">
        <f>_xll.BDP("MSFT US 05/15/20 C160 Equity", "OPT_STRIKE_PX")</f>
        <v>160</v>
      </c>
      <c r="F49" t="str">
        <f>_xll.BDP("MSFT US 05/15/20 C160 Equity", "OPT_EXPIRE_DT")</f>
        <v>5/15/2020</v>
      </c>
      <c r="G49">
        <f>_xll.BDP("MSFT US 05/15/20 C160 Equity", "OPT_PX")</f>
        <v>11.7</v>
      </c>
      <c r="H49">
        <f>_xll.BDP("MSFT US 05/15/20 C160 Equity", "OPT_IMPLIED_VOLATILITY_BST")</f>
        <v>44.028100000000002</v>
      </c>
      <c r="I49">
        <f>_xll.BDP("MSFT US 05/15/20 C160 Equity", "OPT_IMP_VOL_NDAYS_AGO","OPT_NDAYS_AGO_IMP_VOL","7")</f>
        <v>49.335000000000001</v>
      </c>
      <c r="K49" t="s">
        <v>89</v>
      </c>
      <c r="L49" t="str">
        <f>_xll.BDP("MSFT US 05/15/20 P160 Equity", "OPT_UNDL_TICKER")</f>
        <v>MSFT US</v>
      </c>
      <c r="M49" t="str">
        <f>_xll.BDP("MSFT US 05/15/20 P160 Equity", "TICKER")</f>
        <v>MSFT 5 P160</v>
      </c>
      <c r="N49" t="str">
        <f>_xll.BDP("MSFT US 05/15/20 P160 Equity", "OPT_PUT_CALL")</f>
        <v>Put</v>
      </c>
      <c r="O49">
        <f>_xll.BDP("MSFT US 05/15/20 P160 Equity", "OPT_STRIKE_PX")</f>
        <v>160</v>
      </c>
      <c r="P49" t="str">
        <f>_xll.BDP("MSFT US 05/15/20 P160 Equity", "OPT_EXPIRE_DT")</f>
        <v>5/15/2020</v>
      </c>
      <c r="Q49">
        <f>_xll.BDP("MSFT US 05/15/20 P160 Equity", "OPT_PX")</f>
        <v>6.8</v>
      </c>
      <c r="R49">
        <f>_xll.BDP("MSFT US 05/15/20 P160 Equity", "OPT_IMPLIED_VOLATILITY_BST")</f>
        <v>44.430399999999999</v>
      </c>
      <c r="S49">
        <f>_xll.BDP("MSFT US 05/15/20 P160 Equity", "OPT_IMP_VOL_NDAYS_AGO","OPT_NDAYS_AGO_IMP_VOL","7")</f>
        <v>49.889699999999998</v>
      </c>
    </row>
    <row r="50" spans="1:19" x14ac:dyDescent="0.25">
      <c r="A50" t="s">
        <v>90</v>
      </c>
      <c r="B50" t="str">
        <f>_xll.BDP("MSFT US 05/15/20 C165 Equity", "OPT_UNDL_TICKER")</f>
        <v>MSFT US</v>
      </c>
      <c r="C50" t="str">
        <f>_xll.BDP("MSFT US 05/15/20 C165 Equity", "TICKER")</f>
        <v>MSFT 5 C165</v>
      </c>
      <c r="D50" t="str">
        <f>_xll.BDP("MSFT US 05/15/20 C165 Equity", "OPT_PUT_CALL")</f>
        <v>Call</v>
      </c>
      <c r="E50">
        <f>_xll.BDP("MSFT US 05/15/20 C165 Equity", "OPT_STRIKE_PX")</f>
        <v>165</v>
      </c>
      <c r="F50" t="str">
        <f>_xll.BDP("MSFT US 05/15/20 C165 Equity", "OPT_EXPIRE_DT")</f>
        <v>5/15/2020</v>
      </c>
      <c r="G50">
        <f>_xll.BDP("MSFT US 05/15/20 C165 Equity", "OPT_PX")</f>
        <v>8.58</v>
      </c>
      <c r="H50">
        <f>_xll.BDP("MSFT US 05/15/20 C165 Equity", "OPT_IMPLIED_VOLATILITY_BST")</f>
        <v>41.56176</v>
      </c>
      <c r="I50">
        <f>_xll.BDP("MSFT US 05/15/20 C165 Equity", "OPT_IMP_VOL_NDAYS_AGO","OPT_NDAYS_AGO_IMP_VOL","7")</f>
        <v>47.073099999999997</v>
      </c>
      <c r="K50" t="s">
        <v>91</v>
      </c>
      <c r="L50" t="str">
        <f>_xll.BDP("MSFT US 05/15/20 P165 Equity", "OPT_UNDL_TICKER")</f>
        <v>MSFT US</v>
      </c>
      <c r="M50" t="str">
        <f>_xll.BDP("MSFT US 05/15/20 P165 Equity", "TICKER")</f>
        <v>MSFT 5 P165</v>
      </c>
      <c r="N50" t="str">
        <f>_xll.BDP("MSFT US 05/15/20 P165 Equity", "OPT_PUT_CALL")</f>
        <v>Put</v>
      </c>
      <c r="O50">
        <f>_xll.BDP("MSFT US 05/15/20 P165 Equity", "OPT_STRIKE_PX")</f>
        <v>165</v>
      </c>
      <c r="P50" t="str">
        <f>_xll.BDP("MSFT US 05/15/20 P165 Equity", "OPT_EXPIRE_DT")</f>
        <v>5/15/2020</v>
      </c>
      <c r="Q50">
        <f>_xll.BDP("MSFT US 05/15/20 P165 Equity", "OPT_PX")</f>
        <v>8.61</v>
      </c>
      <c r="R50">
        <f>_xll.BDP("MSFT US 05/15/20 P165 Equity", "OPT_IMPLIED_VOLATILITY_BST")</f>
        <v>42.09769</v>
      </c>
      <c r="S50">
        <f>_xll.BDP("MSFT US 05/15/20 P165 Equity", "OPT_IMP_VOL_NDAYS_AGO","OPT_NDAYS_AGO_IMP_VOL","7")</f>
        <v>47.765900000000002</v>
      </c>
    </row>
    <row r="51" spans="1:19" x14ac:dyDescent="0.25">
      <c r="A51" t="s">
        <v>92</v>
      </c>
      <c r="B51" t="str">
        <f>_xll.BDP("MSFT US 05/15/20 C170 Equity", "OPT_UNDL_TICKER")</f>
        <v>MSFT US</v>
      </c>
      <c r="C51" t="str">
        <f>_xll.BDP("MSFT US 05/15/20 C170 Equity", "TICKER")</f>
        <v>MSFT 5 C170</v>
      </c>
      <c r="D51" t="str">
        <f>_xll.BDP("MSFT US 05/15/20 C170 Equity", "OPT_PUT_CALL")</f>
        <v>Call</v>
      </c>
      <c r="E51">
        <f>_xll.BDP("MSFT US 05/15/20 C170 Equity", "OPT_STRIKE_PX")</f>
        <v>170</v>
      </c>
      <c r="F51" t="str">
        <f>_xll.BDP("MSFT US 05/15/20 C170 Equity", "OPT_EXPIRE_DT")</f>
        <v>5/15/2020</v>
      </c>
      <c r="G51">
        <f>_xll.BDP("MSFT US 05/15/20 C170 Equity", "OPT_PX")</f>
        <v>6.1</v>
      </c>
      <c r="H51">
        <f>_xll.BDP("MSFT US 05/15/20 C170 Equity", "OPT_IMPLIED_VOLATILITY_BST")</f>
        <v>39.193390000000001</v>
      </c>
      <c r="I51">
        <f>_xll.BDP("MSFT US 05/15/20 C170 Equity", "OPT_IMP_VOL_NDAYS_AGO","OPT_NDAYS_AGO_IMP_VOL","7")</f>
        <v>44.967799999999997</v>
      </c>
      <c r="K51" t="s">
        <v>93</v>
      </c>
      <c r="L51" t="str">
        <f>_xll.BDP("MSFT US 05/15/20 P170 Equity", "OPT_UNDL_TICKER")</f>
        <v>MSFT US</v>
      </c>
      <c r="M51" t="str">
        <f>_xll.BDP("MSFT US 05/15/20 P170 Equity", "TICKER")</f>
        <v>MSFT 5 P170</v>
      </c>
      <c r="N51" t="str">
        <f>_xll.BDP("MSFT US 05/15/20 P170 Equity", "OPT_PUT_CALL")</f>
        <v>Put</v>
      </c>
      <c r="O51">
        <f>_xll.BDP("MSFT US 05/15/20 P170 Equity", "OPT_STRIKE_PX")</f>
        <v>170</v>
      </c>
      <c r="P51" t="str">
        <f>_xll.BDP("MSFT US 05/15/20 P170 Equity", "OPT_EXPIRE_DT")</f>
        <v>5/15/2020</v>
      </c>
      <c r="Q51">
        <f>_xll.BDP("MSFT US 05/15/20 P170 Equity", "OPT_PX")</f>
        <v>11</v>
      </c>
      <c r="R51">
        <f>_xll.BDP("MSFT US 05/15/20 P170 Equity", "OPT_IMPLIED_VOLATILITY_BST")</f>
        <v>39.049999999999997</v>
      </c>
      <c r="S51">
        <f>_xll.BDP("MSFT US 05/15/20 P170 Equity", "OPT_IMP_VOL_NDAYS_AGO","OPT_NDAYS_AGO_IMP_VOL","7")</f>
        <v>45.880400000000002</v>
      </c>
    </row>
    <row r="52" spans="1:19" x14ac:dyDescent="0.25">
      <c r="A52" t="s">
        <v>94</v>
      </c>
      <c r="B52" t="str">
        <f>_xll.BDP("MSFT US 05/15/20 C175 Equity", "OPT_UNDL_TICKER")</f>
        <v>MSFT US</v>
      </c>
      <c r="C52" t="str">
        <f>_xll.BDP("MSFT US 05/15/20 C175 Equity", "TICKER")</f>
        <v>MSFT 5 C175</v>
      </c>
      <c r="D52" t="str">
        <f>_xll.BDP("MSFT US 05/15/20 C175 Equity", "OPT_PUT_CALL")</f>
        <v>Call</v>
      </c>
      <c r="E52">
        <f>_xll.BDP("MSFT US 05/15/20 C175 Equity", "OPT_STRIKE_PX")</f>
        <v>175</v>
      </c>
      <c r="F52" t="str">
        <f>_xll.BDP("MSFT US 05/15/20 C175 Equity", "OPT_EXPIRE_DT")</f>
        <v>5/15/2020</v>
      </c>
      <c r="G52">
        <f>_xll.BDP("MSFT US 05/15/20 C175 Equity", "OPT_PX")</f>
        <v>3.95</v>
      </c>
      <c r="H52">
        <f>_xll.BDP("MSFT US 05/15/20 C175 Equity", "OPT_IMPLIED_VOLATILITY_BST")</f>
        <v>37.156469999999999</v>
      </c>
      <c r="I52">
        <f>_xll.BDP("MSFT US 05/15/20 C175 Equity", "OPT_IMP_VOL_NDAYS_AGO","OPT_NDAYS_AGO_IMP_VOL","7")</f>
        <v>43.076999999999998</v>
      </c>
      <c r="K52" t="s">
        <v>95</v>
      </c>
      <c r="L52" t="str">
        <f>_xll.BDP("MSFT US 05/15/20 P175 Equity", "OPT_UNDL_TICKER")</f>
        <v>MSFT US</v>
      </c>
      <c r="M52" t="str">
        <f>_xll.BDP("MSFT US 05/15/20 P175 Equity", "TICKER")</f>
        <v>MSFT 5 P175</v>
      </c>
      <c r="N52" t="str">
        <f>_xll.BDP("MSFT US 05/15/20 P175 Equity", "OPT_PUT_CALL")</f>
        <v>Put</v>
      </c>
      <c r="O52">
        <f>_xll.BDP("MSFT US 05/15/20 P175 Equity", "OPT_STRIKE_PX")</f>
        <v>175</v>
      </c>
      <c r="P52" t="str">
        <f>_xll.BDP("MSFT US 05/15/20 P175 Equity", "OPT_EXPIRE_DT")</f>
        <v>5/15/2020</v>
      </c>
      <c r="Q52">
        <f>_xll.BDP("MSFT US 05/15/20 P175 Equity", "OPT_PX")</f>
        <v>14.35</v>
      </c>
      <c r="R52">
        <f>_xll.BDP("MSFT US 05/15/20 P175 Equity", "OPT_IMPLIED_VOLATILITY_BST")</f>
        <v>37.657220000000002</v>
      </c>
      <c r="S52">
        <f>_xll.BDP("MSFT US 05/15/20 P175 Equity", "OPT_IMP_VOL_NDAYS_AGO","OPT_NDAYS_AGO_IMP_VOL","7")</f>
        <v>43.1995</v>
      </c>
    </row>
    <row r="53" spans="1:19" x14ac:dyDescent="0.25">
      <c r="A53" t="s">
        <v>96</v>
      </c>
      <c r="B53" t="str">
        <f>_xll.BDP("MSFT US 05/15/20 C180 Equity", "OPT_UNDL_TICKER")</f>
        <v>MSFT US</v>
      </c>
      <c r="C53" t="str">
        <f>_xll.BDP("MSFT US 05/15/20 C180 Equity", "TICKER")</f>
        <v>MSFT 5 C180</v>
      </c>
      <c r="D53" t="str">
        <f>_xll.BDP("MSFT US 05/15/20 C180 Equity", "OPT_PUT_CALL")</f>
        <v>Call</v>
      </c>
      <c r="E53">
        <f>_xll.BDP("MSFT US 05/15/20 C180 Equity", "OPT_STRIKE_PX")</f>
        <v>180</v>
      </c>
      <c r="F53" t="str">
        <f>_xll.BDP("MSFT US 05/15/20 C180 Equity", "OPT_EXPIRE_DT")</f>
        <v>5/15/2020</v>
      </c>
      <c r="G53">
        <f>_xll.BDP("MSFT US 05/15/20 C180 Equity", "OPT_PX")</f>
        <v>2.44</v>
      </c>
      <c r="H53">
        <f>_xll.BDP("MSFT US 05/15/20 C180 Equity", "OPT_IMPLIED_VOLATILITY_BST")</f>
        <v>35.407490000000003</v>
      </c>
      <c r="I53">
        <f>_xll.BDP("MSFT US 05/15/20 C180 Equity", "OPT_IMP_VOL_NDAYS_AGO","OPT_NDAYS_AGO_IMP_VOL","7")</f>
        <v>41.555900000000001</v>
      </c>
      <c r="K53" t="s">
        <v>97</v>
      </c>
      <c r="L53" t="str">
        <f>_xll.BDP("MSFT US 05/15/20 P180 Equity", "OPT_UNDL_TICKER")</f>
        <v>MSFT US</v>
      </c>
      <c r="M53" t="str">
        <f>_xll.BDP("MSFT US 05/15/20 P180 Equity", "TICKER")</f>
        <v>MSFT 5 P180</v>
      </c>
      <c r="N53" t="str">
        <f>_xll.BDP("MSFT US 05/15/20 P180 Equity", "OPT_PUT_CALL")</f>
        <v>Put</v>
      </c>
      <c r="O53">
        <f>_xll.BDP("MSFT US 05/15/20 P180 Equity", "OPT_STRIKE_PX")</f>
        <v>180</v>
      </c>
      <c r="P53" t="str">
        <f>_xll.BDP("MSFT US 05/15/20 P180 Equity", "OPT_EXPIRE_DT")</f>
        <v>5/15/2020</v>
      </c>
      <c r="Q53">
        <f>_xll.BDP("MSFT US 05/15/20 P180 Equity", "OPT_PX")</f>
        <v>17.149999999999999</v>
      </c>
      <c r="R53">
        <f>_xll.BDP("MSFT US 05/15/20 P180 Equity", "OPT_IMPLIED_VOLATILITY_BST")</f>
        <v>33.202489999999997</v>
      </c>
      <c r="S53">
        <f>_xll.BDP("MSFT US 05/15/20 P180 Equity", "OPT_IMP_VOL_NDAYS_AGO","OPT_NDAYS_AGO_IMP_VOL","7")</f>
        <v>43.968000000000004</v>
      </c>
    </row>
    <row r="54" spans="1:19" x14ac:dyDescent="0.25">
      <c r="A54" t="s">
        <v>98</v>
      </c>
      <c r="B54" t="str">
        <f>_xll.BDP("MSFT US 05/15/20 C185 Equity", "OPT_UNDL_TICKER")</f>
        <v>MSFT US</v>
      </c>
      <c r="C54" t="str">
        <f>_xll.BDP("MSFT US 05/15/20 C185 Equity", "TICKER")</f>
        <v>MSFT 5 C185</v>
      </c>
      <c r="D54" t="str">
        <f>_xll.BDP("MSFT US 05/15/20 C185 Equity", "OPT_PUT_CALL")</f>
        <v>Call</v>
      </c>
      <c r="E54">
        <f>_xll.BDP("MSFT US 05/15/20 C185 Equity", "OPT_STRIKE_PX")</f>
        <v>185</v>
      </c>
      <c r="F54" t="str">
        <f>_xll.BDP("MSFT US 05/15/20 C185 Equity", "OPT_EXPIRE_DT")</f>
        <v>5/15/2020</v>
      </c>
      <c r="G54">
        <f>_xll.BDP("MSFT US 05/15/20 C185 Equity", "OPT_PX")</f>
        <v>1.41</v>
      </c>
      <c r="H54">
        <f>_xll.BDP("MSFT US 05/15/20 C185 Equity", "OPT_IMPLIED_VOLATILITY_BST")</f>
        <v>34.319319999999998</v>
      </c>
      <c r="I54">
        <f>_xll.BDP("MSFT US 05/15/20 C185 Equity", "OPT_IMP_VOL_NDAYS_AGO","OPT_NDAYS_AGO_IMP_VOL","7")</f>
        <v>39.998399999999997</v>
      </c>
      <c r="K54" t="s">
        <v>99</v>
      </c>
      <c r="L54" t="str">
        <f>_xll.BDP("MSFT US 05/15/20 P185 Equity", "OPT_UNDL_TICKER")</f>
        <v>MSFT US</v>
      </c>
      <c r="M54" t="str">
        <f>_xll.BDP("MSFT US 05/15/20 P185 Equity", "TICKER")</f>
        <v>MSFT 5 P185</v>
      </c>
      <c r="N54" t="str">
        <f>_xll.BDP("MSFT US 05/15/20 P185 Equity", "OPT_PUT_CALL")</f>
        <v>Put</v>
      </c>
      <c r="O54">
        <f>_xll.BDP("MSFT US 05/15/20 P185 Equity", "OPT_STRIKE_PX")</f>
        <v>185</v>
      </c>
      <c r="P54" t="str">
        <f>_xll.BDP("MSFT US 05/15/20 P185 Equity", "OPT_EXPIRE_DT")</f>
        <v>5/15/2020</v>
      </c>
      <c r="Q54">
        <f>_xll.BDP("MSFT US 05/15/20 P185 Equity", "OPT_PX")</f>
        <v>20.8</v>
      </c>
      <c r="R54">
        <f>_xll.BDP("MSFT US 05/15/20 P185 Equity", "OPT_IMPLIED_VOLATILITY_BST")</f>
        <v>28.194600000000001</v>
      </c>
      <c r="S54">
        <f>_xll.BDP("MSFT US 05/15/20 P185 Equity", "OPT_IMP_VOL_NDAYS_AGO","OPT_NDAYS_AGO_IMP_VOL","7")</f>
        <v>39.634300000000003</v>
      </c>
    </row>
    <row r="55" spans="1:19" x14ac:dyDescent="0.25">
      <c r="A55" t="s">
        <v>100</v>
      </c>
      <c r="B55" t="str">
        <f>_xll.BDP("MSFT US 05/15/20 C190 Equity", "OPT_UNDL_TICKER")</f>
        <v>MSFT US</v>
      </c>
      <c r="C55" t="str">
        <f>_xll.BDP("MSFT US 05/15/20 C190 Equity", "TICKER")</f>
        <v>MSFT 5 C190</v>
      </c>
      <c r="D55" t="str">
        <f>_xll.BDP("MSFT US 05/15/20 C190 Equity", "OPT_PUT_CALL")</f>
        <v>Call</v>
      </c>
      <c r="E55">
        <f>_xll.BDP("MSFT US 05/15/20 C190 Equity", "OPT_STRIKE_PX")</f>
        <v>190</v>
      </c>
      <c r="F55" t="str">
        <f>_xll.BDP("MSFT US 05/15/20 C190 Equity", "OPT_EXPIRE_DT")</f>
        <v>5/15/2020</v>
      </c>
      <c r="G55">
        <f>_xll.BDP("MSFT US 05/15/20 C190 Equity", "OPT_PX")</f>
        <v>0.79</v>
      </c>
      <c r="H55">
        <f>_xll.BDP("MSFT US 05/15/20 C190 Equity", "OPT_IMPLIED_VOLATILITY_BST")</f>
        <v>33.965170000000001</v>
      </c>
      <c r="I55">
        <f>_xll.BDP("MSFT US 05/15/20 C190 Equity", "OPT_IMP_VOL_NDAYS_AGO","OPT_NDAYS_AGO_IMP_VOL","7")</f>
        <v>38.878700000000002</v>
      </c>
      <c r="K55" t="s">
        <v>101</v>
      </c>
      <c r="L55" t="str">
        <f>_xll.BDP("MSFT US 05/15/20 P190 Equity", "OPT_UNDL_TICKER")</f>
        <v>MSFT US</v>
      </c>
      <c r="M55" t="str">
        <f>_xll.BDP("MSFT US 05/15/20 P190 Equity", "TICKER")</f>
        <v>MSFT 5 P190</v>
      </c>
      <c r="N55" t="str">
        <f>_xll.BDP("MSFT US 05/15/20 P190 Equity", "OPT_PUT_CALL")</f>
        <v>Put</v>
      </c>
      <c r="O55">
        <f>_xll.BDP("MSFT US 05/15/20 P190 Equity", "OPT_STRIKE_PX")</f>
        <v>190</v>
      </c>
      <c r="P55" t="str">
        <f>_xll.BDP("MSFT US 05/15/20 P190 Equity", "OPT_EXPIRE_DT")</f>
        <v>5/15/2020</v>
      </c>
      <c r="Q55">
        <f>_xll.BDP("MSFT US 05/15/20 P190 Equity", "OPT_PX")</f>
        <v>25.25</v>
      </c>
      <c r="R55">
        <f>_xll.BDP("MSFT US 05/15/20 P190 Equity", "OPT_IMPLIED_VOLATILITY_BST")</f>
        <v>30.016480000000001</v>
      </c>
      <c r="S55">
        <f>_xll.BDP("MSFT US 05/15/20 P190 Equity", "OPT_IMP_VOL_NDAYS_AGO","OPT_NDAYS_AGO_IMP_VOL","7")</f>
        <v>36.252600000000001</v>
      </c>
    </row>
    <row r="56" spans="1:19" x14ac:dyDescent="0.25">
      <c r="A56" t="s">
        <v>102</v>
      </c>
      <c r="B56" t="str">
        <f>_xll.BDP("MSFT US 05/15/20 C195 Equity", "OPT_UNDL_TICKER")</f>
        <v>MSFT US</v>
      </c>
      <c r="C56" t="str">
        <f>_xll.BDP("MSFT US 05/15/20 C195 Equity", "TICKER")</f>
        <v>MSFT 5 C195</v>
      </c>
      <c r="D56" t="str">
        <f>_xll.BDP("MSFT US 05/15/20 C195 Equity", "OPT_PUT_CALL")</f>
        <v>Call</v>
      </c>
      <c r="E56">
        <f>_xll.BDP("MSFT US 05/15/20 C195 Equity", "OPT_STRIKE_PX")</f>
        <v>195</v>
      </c>
      <c r="F56" t="str">
        <f>_xll.BDP("MSFT US 05/15/20 C195 Equity", "OPT_EXPIRE_DT")</f>
        <v>5/15/2020</v>
      </c>
      <c r="G56">
        <f>_xll.BDP("MSFT US 05/15/20 C195 Equity", "OPT_PX")</f>
        <v>0.46</v>
      </c>
      <c r="H56">
        <f>_xll.BDP("MSFT US 05/15/20 C195 Equity", "OPT_IMPLIED_VOLATILITY_BST")</f>
        <v>33.872959999999999</v>
      </c>
      <c r="I56">
        <f>_xll.BDP("MSFT US 05/15/20 C195 Equity", "OPT_IMP_VOL_NDAYS_AGO","OPT_NDAYS_AGO_IMP_VOL","7")</f>
        <v>38.106299999999997</v>
      </c>
      <c r="K56" t="s">
        <v>103</v>
      </c>
      <c r="L56" t="str">
        <f>_xll.BDP("MSFT US 05/15/20 P195 Equity", "OPT_UNDL_TICKER")</f>
        <v>MSFT US</v>
      </c>
      <c r="M56" t="str">
        <f>_xll.BDP("MSFT US 05/15/20 P195 Equity", "TICKER")</f>
        <v>MSFT 5 P195</v>
      </c>
      <c r="N56" t="str">
        <f>_xll.BDP("MSFT US 05/15/20 P195 Equity", "OPT_PUT_CALL")</f>
        <v>Put</v>
      </c>
      <c r="O56">
        <f>_xll.BDP("MSFT US 05/15/20 P195 Equity", "OPT_STRIKE_PX")</f>
        <v>195</v>
      </c>
      <c r="P56" t="str">
        <f>_xll.BDP("MSFT US 05/15/20 P195 Equity", "OPT_EXPIRE_DT")</f>
        <v>5/15/2020</v>
      </c>
      <c r="Q56">
        <f>_xll.BDP("MSFT US 05/15/20 P195 Equity", "OPT_PX")</f>
        <v>29.65</v>
      </c>
      <c r="R56" t="str">
        <f>_xll.BDP("MSFT US 05/15/20 P195 Equity", "OPT_IMPLIED_VOLATILITY_BST")</f>
        <v>#N/A N/A</v>
      </c>
      <c r="S56">
        <f>_xll.BDP("MSFT US 05/15/20 P195 Equity", "OPT_IMP_VOL_NDAYS_AGO","OPT_NDAYS_AGO_IMP_VOL","7")</f>
        <v>43.602800000000002</v>
      </c>
    </row>
    <row r="57" spans="1:19" x14ac:dyDescent="0.25">
      <c r="A57" t="s">
        <v>104</v>
      </c>
      <c r="B57" t="str">
        <f>_xll.BDP("MSFT US 05/15/20 C200 Equity", "OPT_UNDL_TICKER")</f>
        <v>MSFT US</v>
      </c>
      <c r="C57" t="str">
        <f>_xll.BDP("MSFT US 05/15/20 C200 Equity", "TICKER")</f>
        <v>MSFT 5 C200</v>
      </c>
      <c r="D57" t="str">
        <f>_xll.BDP("MSFT US 05/15/20 C200 Equity", "OPT_PUT_CALL")</f>
        <v>Call</v>
      </c>
      <c r="E57">
        <f>_xll.BDP("MSFT US 05/15/20 C200 Equity", "OPT_STRIKE_PX")</f>
        <v>200</v>
      </c>
      <c r="F57" t="str">
        <f>_xll.BDP("MSFT US 05/15/20 C200 Equity", "OPT_EXPIRE_DT")</f>
        <v>5/15/2020</v>
      </c>
      <c r="G57">
        <f>_xll.BDP("MSFT US 05/15/20 C200 Equity", "OPT_PX")</f>
        <v>0.31</v>
      </c>
      <c r="H57">
        <f>_xll.BDP("MSFT US 05/15/20 C200 Equity", "OPT_IMPLIED_VOLATILITY_BST")</f>
        <v>34.710970000000003</v>
      </c>
      <c r="I57">
        <f>_xll.BDP("MSFT US 05/15/20 C200 Equity", "OPT_IMP_VOL_NDAYS_AGO","OPT_NDAYS_AGO_IMP_VOL","7")</f>
        <v>38.594900000000003</v>
      </c>
      <c r="K57" t="s">
        <v>105</v>
      </c>
      <c r="L57" t="str">
        <f>_xll.BDP("MSFT US 05/15/20 P200 Equity", "OPT_UNDL_TICKER")</f>
        <v>MSFT US</v>
      </c>
      <c r="M57" t="str">
        <f>_xll.BDP("MSFT US 05/15/20 P200 Equity", "TICKER")</f>
        <v>MSFT 5 P200</v>
      </c>
      <c r="N57" t="str">
        <f>_xll.BDP("MSFT US 05/15/20 P200 Equity", "OPT_PUT_CALL")</f>
        <v>Put</v>
      </c>
      <c r="O57">
        <f>_xll.BDP("MSFT US 05/15/20 P200 Equity", "OPT_STRIKE_PX")</f>
        <v>200</v>
      </c>
      <c r="P57" t="str">
        <f>_xll.BDP("MSFT US 05/15/20 P200 Equity", "OPT_EXPIRE_DT")</f>
        <v>5/15/2020</v>
      </c>
      <c r="Q57">
        <f>_xll.BDP("MSFT US 05/15/20 P200 Equity", "OPT_PX")</f>
        <v>36.15</v>
      </c>
      <c r="R57">
        <f>_xll.BDP("MSFT US 05/15/20 P200 Equity", "OPT_IMPLIED_VOLATILITY_BST")</f>
        <v>48.378689999999999</v>
      </c>
      <c r="S57" t="str">
        <f>_xll.BDP("MSFT US 05/15/20 P200 Equity", "OPT_IMP_VOL_NDAYS_AGO","OPT_NDAYS_AGO_IMP_VOL","7")</f>
        <v>#N/A N/A</v>
      </c>
    </row>
    <row r="58" spans="1:19" x14ac:dyDescent="0.25">
      <c r="A58" t="s">
        <v>106</v>
      </c>
      <c r="B58" t="str">
        <f>_xll.BDP("MSFT US 05/15/20 C210 Equity", "OPT_UNDL_TICKER")</f>
        <v>MSFT US</v>
      </c>
      <c r="C58" t="str">
        <f>_xll.BDP("MSFT US 05/15/20 C210 Equity", "TICKER")</f>
        <v>MSFT 5 C210</v>
      </c>
      <c r="D58" t="str">
        <f>_xll.BDP("MSFT US 05/15/20 C210 Equity", "OPT_PUT_CALL")</f>
        <v>Call</v>
      </c>
      <c r="E58">
        <f>_xll.BDP("MSFT US 05/15/20 C210 Equity", "OPT_STRIKE_PX")</f>
        <v>210</v>
      </c>
      <c r="F58" t="str">
        <f>_xll.BDP("MSFT US 05/15/20 C210 Equity", "OPT_EXPIRE_DT")</f>
        <v>5/15/2020</v>
      </c>
      <c r="G58">
        <f>_xll.BDP("MSFT US 05/15/20 C210 Equity", "OPT_PX")</f>
        <v>0.15</v>
      </c>
      <c r="H58">
        <f>_xll.BDP("MSFT US 05/15/20 C210 Equity", "OPT_IMPLIED_VOLATILITY_BST")</f>
        <v>36.83811</v>
      </c>
      <c r="I58">
        <f>_xll.BDP("MSFT US 05/15/20 C210 Equity", "OPT_IMP_VOL_NDAYS_AGO","OPT_NDAYS_AGO_IMP_VOL","7")</f>
        <v>38.509599999999999</v>
      </c>
      <c r="K58" t="s">
        <v>107</v>
      </c>
      <c r="L58" t="str">
        <f>_xll.BDP("MSFT US 05/15/20 P210 Equity", "OPT_UNDL_TICKER")</f>
        <v>MSFT US</v>
      </c>
      <c r="M58" t="str">
        <f>_xll.BDP("MSFT US 05/15/20 P210 Equity", "TICKER")</f>
        <v>MSFT 5 P210</v>
      </c>
      <c r="N58" t="str">
        <f>_xll.BDP("MSFT US 05/15/20 P210 Equity", "OPT_PUT_CALL")</f>
        <v>Put</v>
      </c>
      <c r="O58">
        <f>_xll.BDP("MSFT US 05/15/20 P210 Equity", "OPT_STRIKE_PX")</f>
        <v>210</v>
      </c>
      <c r="P58" t="str">
        <f>_xll.BDP("MSFT US 05/15/20 P210 Equity", "OPT_EXPIRE_DT")</f>
        <v>5/15/2020</v>
      </c>
      <c r="Q58">
        <f>_xll.BDP("MSFT US 05/15/20 P210 Equity", "OPT_PX")</f>
        <v>45.44</v>
      </c>
      <c r="R58">
        <f>_xll.BDP("MSFT US 05/15/20 P210 Equity", "OPT_IMPLIED_VOLATILITY_BST")</f>
        <v>38.778359999999999</v>
      </c>
      <c r="S58">
        <f>_xll.BDP("MSFT US 05/15/20 P210 Equity", "OPT_IMP_VOL_NDAYS_AGO","OPT_NDAYS_AGO_IMP_VOL","7")</f>
        <v>38.873800000000003</v>
      </c>
    </row>
    <row r="59" spans="1:19" x14ac:dyDescent="0.25">
      <c r="A59" t="s">
        <v>108</v>
      </c>
      <c r="B59" t="str">
        <f>_xll.BDP("MSFT US 05/15/20 C220 Equity", "OPT_UNDL_TICKER")</f>
        <v>MSFT US</v>
      </c>
      <c r="C59" t="str">
        <f>_xll.BDP("MSFT US 05/15/20 C220 Equity", "TICKER")</f>
        <v>MSFT 5 C220</v>
      </c>
      <c r="D59" t="str">
        <f>_xll.BDP("MSFT US 05/15/20 C220 Equity", "OPT_PUT_CALL")</f>
        <v>Call</v>
      </c>
      <c r="E59">
        <f>_xll.BDP("MSFT US 05/15/20 C220 Equity", "OPT_STRIKE_PX")</f>
        <v>220</v>
      </c>
      <c r="F59" t="str">
        <f>_xll.BDP("MSFT US 05/15/20 C220 Equity", "OPT_EXPIRE_DT")</f>
        <v>5/15/2020</v>
      </c>
      <c r="G59">
        <f>_xll.BDP("MSFT US 05/15/20 C220 Equity", "OPT_PX")</f>
        <v>0.1</v>
      </c>
      <c r="H59">
        <f>_xll.BDP("MSFT US 05/15/20 C220 Equity", "OPT_IMPLIED_VOLATILITY_BST")</f>
        <v>39.674599999999998</v>
      </c>
      <c r="I59">
        <f>_xll.BDP("MSFT US 05/15/20 C220 Equity", "OPT_IMP_VOL_NDAYS_AGO","OPT_NDAYS_AGO_IMP_VOL","7")</f>
        <v>40.291499999999999</v>
      </c>
      <c r="K59" t="s">
        <v>109</v>
      </c>
      <c r="L59" t="str">
        <f>_xll.BDP("MSFT US 05/15/20 P220 Equity", "OPT_UNDL_TICKER")</f>
        <v>MSFT US</v>
      </c>
      <c r="M59" t="str">
        <f>_xll.BDP("MSFT US 05/15/20 P220 Equity", "TICKER")</f>
        <v>MSFT 5 P220</v>
      </c>
      <c r="N59" t="str">
        <f>_xll.BDP("MSFT US 05/15/20 P220 Equity", "OPT_PUT_CALL")</f>
        <v>Put</v>
      </c>
      <c r="O59">
        <f>_xll.BDP("MSFT US 05/15/20 P220 Equity", "OPT_STRIKE_PX")</f>
        <v>220</v>
      </c>
      <c r="P59" t="str">
        <f>_xll.BDP("MSFT US 05/15/20 P220 Equity", "OPT_EXPIRE_DT")</f>
        <v>5/15/2020</v>
      </c>
      <c r="Q59">
        <f>_xll.BDP("MSFT US 05/15/20 P220 Equity", "OPT_PX")</f>
        <v>54.45</v>
      </c>
      <c r="R59" t="str">
        <f>_xll.BDP("MSFT US 05/15/20 P220 Equity", "OPT_IMPLIED_VOLATILITY_BST")</f>
        <v>#N/A N/A</v>
      </c>
      <c r="S59" t="str">
        <f>_xll.BDP("MSFT US 05/15/20 P220 Equity", "OPT_IMP_VOL_NDAYS_AGO","OPT_NDAYS_AGO_IMP_VOL","7")</f>
        <v>#N/A N/A</v>
      </c>
    </row>
    <row r="60" spans="1:19" x14ac:dyDescent="0.25">
      <c r="A60" t="s">
        <v>110</v>
      </c>
      <c r="B60" t="str">
        <f>_xll.BDP("MSFT US 05/15/20 C230 Equity", "OPT_UNDL_TICKER")</f>
        <v>MSFT US</v>
      </c>
      <c r="C60" t="str">
        <f>_xll.BDP("MSFT US 05/15/20 C230 Equity", "TICKER")</f>
        <v>MSFT 5 C230</v>
      </c>
      <c r="D60" t="str">
        <f>_xll.BDP("MSFT US 05/15/20 C230 Equity", "OPT_PUT_CALL")</f>
        <v>Call</v>
      </c>
      <c r="E60">
        <f>_xll.BDP("MSFT US 05/15/20 C230 Equity", "OPT_STRIKE_PX")</f>
        <v>230</v>
      </c>
      <c r="F60" t="str">
        <f>_xll.BDP("MSFT US 05/15/20 C230 Equity", "OPT_EXPIRE_DT")</f>
        <v>5/15/2020</v>
      </c>
      <c r="G60">
        <f>_xll.BDP("MSFT US 05/15/20 C230 Equity", "OPT_PX")</f>
        <v>7.0000000000000007E-2</v>
      </c>
      <c r="H60">
        <f>_xll.BDP("MSFT US 05/15/20 C230 Equity", "OPT_IMPLIED_VOLATILITY_BST")</f>
        <v>42.990580000000001</v>
      </c>
      <c r="I60">
        <f>_xll.BDP("MSFT US 05/15/20 C230 Equity", "OPT_IMP_VOL_NDAYS_AGO","OPT_NDAYS_AGO_IMP_VOL","7")</f>
        <v>42.8429</v>
      </c>
      <c r="K60" t="s">
        <v>111</v>
      </c>
      <c r="L60" t="str">
        <f>_xll.BDP("MSFT US 05/15/20 P230 Equity", "OPT_UNDL_TICKER")</f>
        <v>MSFT US</v>
      </c>
      <c r="M60" t="str">
        <f>_xll.BDP("MSFT US 05/15/20 P230 Equity", "TICKER")</f>
        <v>MSFT 5 P230</v>
      </c>
      <c r="N60" t="str">
        <f>_xll.BDP("MSFT US 05/15/20 P230 Equity", "OPT_PUT_CALL")</f>
        <v>Put</v>
      </c>
      <c r="O60">
        <f>_xll.BDP("MSFT US 05/15/20 P230 Equity", "OPT_STRIKE_PX")</f>
        <v>230</v>
      </c>
      <c r="P60" t="str">
        <f>_xll.BDP("MSFT US 05/15/20 P230 Equity", "OPT_EXPIRE_DT")</f>
        <v>5/15/2020</v>
      </c>
      <c r="Q60">
        <f>_xll.BDP("MSFT US 05/15/20 P230 Equity", "OPT_PX")</f>
        <v>65.349999999999994</v>
      </c>
      <c r="R60" t="str">
        <f>_xll.BDP("MSFT US 05/15/20 P230 Equity", "OPT_IMPLIED_VOLATILITY_BST")</f>
        <v>#N/A N/A</v>
      </c>
      <c r="S60">
        <f>_xll.BDP("MSFT US 05/15/20 P230 Equity", "OPT_IMP_VOL_NDAYS_AGO","OPT_NDAYS_AGO_IMP_VOL","7")</f>
        <v>46.750799999999998</v>
      </c>
    </row>
    <row r="61" spans="1:19" x14ac:dyDescent="0.25">
      <c r="A61" t="s">
        <v>112</v>
      </c>
      <c r="B61" t="str">
        <f>_xll.BDP("MSFT US 05/15/20 C240 Equity", "OPT_UNDL_TICKER")</f>
        <v>MSFT US</v>
      </c>
      <c r="C61" t="str">
        <f>_xll.BDP("MSFT US 05/15/20 C240 Equity", "TICKER")</f>
        <v>MSFT 5 C240</v>
      </c>
      <c r="D61" t="str">
        <f>_xll.BDP("MSFT US 05/15/20 C240 Equity", "OPT_PUT_CALL")</f>
        <v>Call</v>
      </c>
      <c r="E61">
        <f>_xll.BDP("MSFT US 05/15/20 C240 Equity", "OPT_STRIKE_PX")</f>
        <v>240</v>
      </c>
      <c r="F61" t="str">
        <f>_xll.BDP("MSFT US 05/15/20 C240 Equity", "OPT_EXPIRE_DT")</f>
        <v>5/15/2020</v>
      </c>
      <c r="G61">
        <f>_xll.BDP("MSFT US 05/15/20 C240 Equity", "OPT_PX")</f>
        <v>0.05</v>
      </c>
      <c r="H61">
        <f>_xll.BDP("MSFT US 05/15/20 C240 Equity", "OPT_IMPLIED_VOLATILITY_BST")</f>
        <v>45.247169999999997</v>
      </c>
      <c r="I61">
        <f>_xll.BDP("MSFT US 05/15/20 C240 Equity", "OPT_IMP_VOL_NDAYS_AGO","OPT_NDAYS_AGO_IMP_VOL","7")</f>
        <v>45.244199999999999</v>
      </c>
      <c r="K61" t="s">
        <v>113</v>
      </c>
      <c r="L61" t="str">
        <f>_xll.BDP("MSFT US 05/15/20 P240 Equity", "OPT_UNDL_TICKER")</f>
        <v>MSFT US</v>
      </c>
      <c r="M61" t="str">
        <f>_xll.BDP("MSFT US 05/15/20 P240 Equity", "TICKER")</f>
        <v>MSFT 5 P240</v>
      </c>
      <c r="N61" t="str">
        <f>_xll.BDP("MSFT US 05/15/20 P240 Equity", "OPT_PUT_CALL")</f>
        <v>Put</v>
      </c>
      <c r="O61">
        <f>_xll.BDP("MSFT US 05/15/20 P240 Equity", "OPT_STRIKE_PX")</f>
        <v>240</v>
      </c>
      <c r="P61" t="str">
        <f>_xll.BDP("MSFT US 05/15/20 P240 Equity", "OPT_EXPIRE_DT")</f>
        <v>5/15/2020</v>
      </c>
      <c r="Q61">
        <f>_xll.BDP("MSFT US 05/15/20 P240 Equity", "OPT_PX")</f>
        <v>73.75</v>
      </c>
      <c r="R61" t="str">
        <f>_xll.BDP("MSFT US 05/15/20 P240 Equity", "OPT_IMPLIED_VOLATILITY_BST")</f>
        <v>#N/A N/A</v>
      </c>
      <c r="S61" t="str">
        <f>_xll.BDP("MSFT US 05/15/20 P240 Equity", "OPT_IMP_VOL_NDAYS_AGO","OPT_NDAYS_AGO_IMP_VOL","7")</f>
        <v>#N/A N/A</v>
      </c>
    </row>
    <row r="62" spans="1:19" x14ac:dyDescent="0.25">
      <c r="A62" t="s">
        <v>114</v>
      </c>
      <c r="B62" t="str">
        <f>_xll.BDP("MSFT US 05/15/20 C250 Equity", "OPT_UNDL_TICKER")</f>
        <v>MSFT US</v>
      </c>
      <c r="C62" t="str">
        <f>_xll.BDP("MSFT US 05/15/20 C250 Equity", "TICKER")</f>
        <v>MSFT 5 C250</v>
      </c>
      <c r="D62" t="str">
        <f>_xll.BDP("MSFT US 05/15/20 C250 Equity", "OPT_PUT_CALL")</f>
        <v>Call</v>
      </c>
      <c r="E62">
        <f>_xll.BDP("MSFT US 05/15/20 C250 Equity", "OPT_STRIKE_PX")</f>
        <v>250</v>
      </c>
      <c r="F62" t="str">
        <f>_xll.BDP("MSFT US 05/15/20 C250 Equity", "OPT_EXPIRE_DT")</f>
        <v>5/15/2020</v>
      </c>
      <c r="G62">
        <f>_xll.BDP("MSFT US 05/15/20 C250 Equity", "OPT_PX")</f>
        <v>0.04</v>
      </c>
      <c r="H62">
        <f>_xll.BDP("MSFT US 05/15/20 C250 Equity", "OPT_IMPLIED_VOLATILITY_BST")</f>
        <v>49.500039999999998</v>
      </c>
      <c r="I62">
        <f>_xll.BDP("MSFT US 05/15/20 C250 Equity", "OPT_IMP_VOL_NDAYS_AGO","OPT_NDAYS_AGO_IMP_VOL","7")</f>
        <v>48.198999999999998</v>
      </c>
      <c r="K62" t="s">
        <v>115</v>
      </c>
      <c r="L62" t="str">
        <f>_xll.BDP("MSFT US 05/15/20 P250 Equity", "OPT_UNDL_TICKER")</f>
        <v>MSFT US</v>
      </c>
      <c r="M62" t="str">
        <f>_xll.BDP("MSFT US 05/15/20 P250 Equity", "TICKER")</f>
        <v>MSFT 5 P250</v>
      </c>
      <c r="N62" t="str">
        <f>_xll.BDP("MSFT US 05/15/20 P250 Equity", "OPT_PUT_CALL")</f>
        <v>Put</v>
      </c>
      <c r="O62">
        <f>_xll.BDP("MSFT US 05/15/20 P250 Equity", "OPT_STRIKE_PX")</f>
        <v>250</v>
      </c>
      <c r="P62" t="str">
        <f>_xll.BDP("MSFT US 05/15/20 P250 Equity", "OPT_EXPIRE_DT")</f>
        <v>5/15/2020</v>
      </c>
      <c r="Q62">
        <f>_xll.BDP("MSFT US 05/15/20 P250 Equity", "OPT_PX")</f>
        <v>85.35</v>
      </c>
      <c r="R62">
        <f>_xll.BDP("MSFT US 05/15/20 P250 Equity", "OPT_IMPLIED_VOLATILITY_BST")</f>
        <v>72.448899999999995</v>
      </c>
      <c r="S62" t="str">
        <f>_xll.BDP("MSFT US 05/15/20 P250 Equity", "OPT_IMP_VOL_NDAYS_AGO","OPT_NDAYS_AGO_IMP_VOL","7")</f>
        <v>#N/A N/A</v>
      </c>
    </row>
    <row r="64" spans="1:19" x14ac:dyDescent="0.25">
      <c r="A64" t="s">
        <v>13</v>
      </c>
      <c r="K64" t="s">
        <v>14</v>
      </c>
    </row>
    <row r="66" spans="1:19" x14ac:dyDescent="0.25">
      <c r="B66" t="s">
        <v>3</v>
      </c>
      <c r="C66" t="s">
        <v>4</v>
      </c>
      <c r="D66" t="s">
        <v>5</v>
      </c>
      <c r="E66" t="s">
        <v>6</v>
      </c>
      <c r="F66" t="s">
        <v>7</v>
      </c>
      <c r="G66" t="s">
        <v>8</v>
      </c>
      <c r="H66" t="s">
        <v>9</v>
      </c>
      <c r="I66" t="s">
        <v>10</v>
      </c>
      <c r="L66" t="s">
        <v>3</v>
      </c>
      <c r="M66" t="s">
        <v>4</v>
      </c>
      <c r="N66" t="s">
        <v>5</v>
      </c>
      <c r="O66" t="s">
        <v>6</v>
      </c>
      <c r="P66" t="s">
        <v>7</v>
      </c>
      <c r="Q66" t="s">
        <v>8</v>
      </c>
      <c r="R66" t="s">
        <v>9</v>
      </c>
      <c r="S66" t="s">
        <v>10</v>
      </c>
    </row>
    <row r="67" spans="1:19" x14ac:dyDescent="0.25">
      <c r="A67" t="s">
        <v>116</v>
      </c>
      <c r="B67" t="str">
        <f>_xll.BDP("MSFT US 06/19/20 C105 Equity", "OPT_UNDL_TICKER")</f>
        <v>MSFT US</v>
      </c>
      <c r="C67" t="str">
        <f>_xll.BDP("MSFT US 06/19/20 C105 Equity", "TICKER")</f>
        <v>MSFT 6 C105</v>
      </c>
      <c r="D67" t="str">
        <f>_xll.BDP("MSFT US 06/19/20 C105 Equity", "OPT_PUT_CALL")</f>
        <v>Call</v>
      </c>
      <c r="E67">
        <f>_xll.BDP("MSFT US 06/19/20 C105 Equity", "OPT_STRIKE_PX")</f>
        <v>105</v>
      </c>
      <c r="F67" t="str">
        <f>_xll.BDP("MSFT US 06/19/20 C105 Equity", "OPT_EXPIRE_DT")</f>
        <v>6/19/2020</v>
      </c>
      <c r="G67">
        <f>_xll.BDP("MSFT US 06/19/20 C105 Equity", "OPT_PX")</f>
        <v>60.12</v>
      </c>
      <c r="H67">
        <f>_xll.BDP("MSFT US 06/19/20 C105 Equity", "OPT_IMPLIED_VOLATILITY_BST")</f>
        <v>59.112690000000001</v>
      </c>
      <c r="I67">
        <f>_xll.BDP("MSFT US 06/19/20 C105 Equity", "OPT_IMP_VOL_NDAYS_AGO","OPT_NDAYS_AGO_IMP_VOL","7")</f>
        <v>63.6145</v>
      </c>
      <c r="K67" t="s">
        <v>117</v>
      </c>
      <c r="L67" t="str">
        <f>_xll.BDP("MSFT US 06/19/20 P105 Equity", "OPT_UNDL_TICKER")</f>
        <v>MSFT US</v>
      </c>
      <c r="M67" t="str">
        <f>_xll.BDP("MSFT US 06/19/20 P105 Equity", "TICKER")</f>
        <v>MSFT 6 P105</v>
      </c>
      <c r="N67" t="str">
        <f>_xll.BDP("MSFT US 06/19/20 P105 Equity", "OPT_PUT_CALL")</f>
        <v>Put</v>
      </c>
      <c r="O67">
        <f>_xll.BDP("MSFT US 06/19/20 P105 Equity", "OPT_STRIKE_PX")</f>
        <v>105</v>
      </c>
      <c r="P67" t="str">
        <f>_xll.BDP("MSFT US 06/19/20 P105 Equity", "OPT_EXPIRE_DT")</f>
        <v>6/19/2020</v>
      </c>
      <c r="Q67">
        <f>_xll.BDP("MSFT US 06/19/20 P105 Equity", "OPT_PX")</f>
        <v>0.81</v>
      </c>
      <c r="R67">
        <f>_xll.BDP("MSFT US 06/19/20 P105 Equity", "OPT_IMPLIED_VOLATILITY_BST")</f>
        <v>62.170319999999997</v>
      </c>
      <c r="S67">
        <f>_xll.BDP("MSFT US 06/19/20 P105 Equity", "OPT_IMP_VOL_NDAYS_AGO","OPT_NDAYS_AGO_IMP_VOL","7")</f>
        <v>65.128799999999998</v>
      </c>
    </row>
    <row r="68" spans="1:19" x14ac:dyDescent="0.25">
      <c r="A68" t="s">
        <v>118</v>
      </c>
      <c r="B68" t="str">
        <f>_xll.BDP("MSFT US 06/19/20 C110 Equity", "OPT_UNDL_TICKER")</f>
        <v>MSFT US</v>
      </c>
      <c r="C68" t="str">
        <f>_xll.BDP("MSFT US 06/19/20 C110 Equity", "TICKER")</f>
        <v>MSFT 6 C110</v>
      </c>
      <c r="D68" t="str">
        <f>_xll.BDP("MSFT US 06/19/20 C110 Equity", "OPT_PUT_CALL")</f>
        <v>Call</v>
      </c>
      <c r="E68">
        <f>_xll.BDP("MSFT US 06/19/20 C110 Equity", "OPT_STRIKE_PX")</f>
        <v>110</v>
      </c>
      <c r="F68" t="str">
        <f>_xll.BDP("MSFT US 06/19/20 C110 Equity", "OPT_EXPIRE_DT")</f>
        <v>6/19/2020</v>
      </c>
      <c r="G68">
        <f>_xll.BDP("MSFT US 06/19/20 C110 Equity", "OPT_PX")</f>
        <v>56.85</v>
      </c>
      <c r="H68">
        <f>_xll.BDP("MSFT US 06/19/20 C110 Equity", "OPT_IMPLIED_VOLATILITY_BST")</f>
        <v>71.668109999999999</v>
      </c>
      <c r="I68">
        <f>_xll.BDP("MSFT US 06/19/20 C110 Equity", "OPT_IMP_VOL_NDAYS_AGO","OPT_NDAYS_AGO_IMP_VOL","7")</f>
        <v>63.009799999999998</v>
      </c>
      <c r="K68" t="s">
        <v>119</v>
      </c>
      <c r="L68" t="str">
        <f>_xll.BDP("MSFT US 06/19/20 P110 Equity", "OPT_UNDL_TICKER")</f>
        <v>MSFT US</v>
      </c>
      <c r="M68" t="str">
        <f>_xll.BDP("MSFT US 06/19/20 P110 Equity", "TICKER")</f>
        <v>MSFT 6 P110</v>
      </c>
      <c r="N68" t="str">
        <f>_xll.BDP("MSFT US 06/19/20 P110 Equity", "OPT_PUT_CALL")</f>
        <v>Put</v>
      </c>
      <c r="O68">
        <f>_xll.BDP("MSFT US 06/19/20 P110 Equity", "OPT_STRIKE_PX")</f>
        <v>110</v>
      </c>
      <c r="P68" t="str">
        <f>_xll.BDP("MSFT US 06/19/20 P110 Equity", "OPT_EXPIRE_DT")</f>
        <v>6/19/2020</v>
      </c>
      <c r="Q68">
        <f>_xll.BDP("MSFT US 06/19/20 P110 Equity", "OPT_PX")</f>
        <v>1.05</v>
      </c>
      <c r="R68">
        <f>_xll.BDP("MSFT US 06/19/20 P110 Equity", "OPT_IMPLIED_VOLATILITY_BST")</f>
        <v>59.82835</v>
      </c>
      <c r="S68">
        <f>_xll.BDP("MSFT US 06/19/20 P110 Equity", "OPT_IMP_VOL_NDAYS_AGO","OPT_NDAYS_AGO_IMP_VOL","7")</f>
        <v>62.893099999999997</v>
      </c>
    </row>
    <row r="69" spans="1:19" x14ac:dyDescent="0.25">
      <c r="A69" t="s">
        <v>120</v>
      </c>
      <c r="B69" t="str">
        <f>_xll.BDP("MSFT US 06/19/20 C115 Equity", "OPT_UNDL_TICKER")</f>
        <v>MSFT US</v>
      </c>
      <c r="C69" t="str">
        <f>_xll.BDP("MSFT US 06/19/20 C115 Equity", "TICKER")</f>
        <v>MSFT 6 C115</v>
      </c>
      <c r="D69" t="str">
        <f>_xll.BDP("MSFT US 06/19/20 C115 Equity", "OPT_PUT_CALL")</f>
        <v>Call</v>
      </c>
      <c r="E69">
        <f>_xll.BDP("MSFT US 06/19/20 C115 Equity", "OPT_STRIKE_PX")</f>
        <v>115</v>
      </c>
      <c r="F69" t="str">
        <f>_xll.BDP("MSFT US 06/19/20 C115 Equity", "OPT_EXPIRE_DT")</f>
        <v>6/19/2020</v>
      </c>
      <c r="G69">
        <f>_xll.BDP("MSFT US 06/19/20 C115 Equity", "OPT_PX")</f>
        <v>50.2</v>
      </c>
      <c r="H69">
        <f>_xll.BDP("MSFT US 06/19/20 C115 Equity", "OPT_IMPLIED_VOLATILITY_BST")</f>
        <v>39.837479999999999</v>
      </c>
      <c r="I69">
        <f>_xll.BDP("MSFT US 06/19/20 C115 Equity", "OPT_IMP_VOL_NDAYS_AGO","OPT_NDAYS_AGO_IMP_VOL","7")</f>
        <v>61.901699999999998</v>
      </c>
      <c r="K69" t="s">
        <v>121</v>
      </c>
      <c r="L69" t="str">
        <f>_xll.BDP("MSFT US 06/19/20 P115 Equity", "OPT_UNDL_TICKER")</f>
        <v>MSFT US</v>
      </c>
      <c r="M69" t="str">
        <f>_xll.BDP("MSFT US 06/19/20 P115 Equity", "TICKER")</f>
        <v>MSFT 6 P115</v>
      </c>
      <c r="N69" t="str">
        <f>_xll.BDP("MSFT US 06/19/20 P115 Equity", "OPT_PUT_CALL")</f>
        <v>Put</v>
      </c>
      <c r="O69">
        <f>_xll.BDP("MSFT US 06/19/20 P115 Equity", "OPT_STRIKE_PX")</f>
        <v>115</v>
      </c>
      <c r="P69" t="str">
        <f>_xll.BDP("MSFT US 06/19/20 P115 Equity", "OPT_EXPIRE_DT")</f>
        <v>6/19/2020</v>
      </c>
      <c r="Q69">
        <f>_xll.BDP("MSFT US 06/19/20 P115 Equity", "OPT_PX")</f>
        <v>1.29</v>
      </c>
      <c r="R69">
        <f>_xll.BDP("MSFT US 06/19/20 P115 Equity", "OPT_IMPLIED_VOLATILITY_BST")</f>
        <v>57.490580000000001</v>
      </c>
      <c r="S69">
        <f>_xll.BDP("MSFT US 06/19/20 P115 Equity", "OPT_IMP_VOL_NDAYS_AGO","OPT_NDAYS_AGO_IMP_VOL","7")</f>
        <v>61.179699999999997</v>
      </c>
    </row>
    <row r="70" spans="1:19" x14ac:dyDescent="0.25">
      <c r="A70" t="s">
        <v>122</v>
      </c>
      <c r="B70" t="str">
        <f>_xll.BDP("MSFT US 06/19/20 C120 Equity", "OPT_UNDL_TICKER")</f>
        <v>MSFT US</v>
      </c>
      <c r="C70" t="str">
        <f>_xll.BDP("MSFT US 06/19/20 C120 Equity", "TICKER")</f>
        <v>MSFT 6 C120</v>
      </c>
      <c r="D70" t="str">
        <f>_xll.BDP("MSFT US 06/19/20 C120 Equity", "OPT_PUT_CALL")</f>
        <v>Call</v>
      </c>
      <c r="E70">
        <f>_xll.BDP("MSFT US 06/19/20 C120 Equity", "OPT_STRIKE_PX")</f>
        <v>120</v>
      </c>
      <c r="F70" t="str">
        <f>_xll.BDP("MSFT US 06/19/20 C120 Equity", "OPT_EXPIRE_DT")</f>
        <v>6/19/2020</v>
      </c>
      <c r="G70">
        <f>_xll.BDP("MSFT US 06/19/20 C120 Equity", "OPT_PX")</f>
        <v>46.5</v>
      </c>
      <c r="H70">
        <f>_xll.BDP("MSFT US 06/19/20 C120 Equity", "OPT_IMPLIED_VOLATILITY_BST")</f>
        <v>54.841320000000003</v>
      </c>
      <c r="I70">
        <f>_xll.BDP("MSFT US 06/19/20 C120 Equity", "OPT_IMP_VOL_NDAYS_AGO","OPT_NDAYS_AGO_IMP_VOL","7")</f>
        <v>59.557299999999998</v>
      </c>
      <c r="K70" t="s">
        <v>123</v>
      </c>
      <c r="L70" t="str">
        <f>_xll.BDP("MSFT US 06/19/20 P120 Equity", "OPT_UNDL_TICKER")</f>
        <v>MSFT US</v>
      </c>
      <c r="M70" t="str">
        <f>_xll.BDP("MSFT US 06/19/20 P120 Equity", "TICKER")</f>
        <v>MSFT 6 P120</v>
      </c>
      <c r="N70" t="str">
        <f>_xll.BDP("MSFT US 06/19/20 P120 Equity", "OPT_PUT_CALL")</f>
        <v>Put</v>
      </c>
      <c r="O70">
        <f>_xll.BDP("MSFT US 06/19/20 P120 Equity", "OPT_STRIKE_PX")</f>
        <v>120</v>
      </c>
      <c r="P70" t="str">
        <f>_xll.BDP("MSFT US 06/19/20 P120 Equity", "OPT_EXPIRE_DT")</f>
        <v>6/19/2020</v>
      </c>
      <c r="Q70">
        <f>_xll.BDP("MSFT US 06/19/20 P120 Equity", "OPT_PX")</f>
        <v>1.56</v>
      </c>
      <c r="R70">
        <f>_xll.BDP("MSFT US 06/19/20 P120 Equity", "OPT_IMPLIED_VOLATILITY_BST")</f>
        <v>55.112670000000001</v>
      </c>
      <c r="S70">
        <f>_xll.BDP("MSFT US 06/19/20 P120 Equity", "OPT_IMP_VOL_NDAYS_AGO","OPT_NDAYS_AGO_IMP_VOL","7")</f>
        <v>57.954700000000003</v>
      </c>
    </row>
    <row r="71" spans="1:19" x14ac:dyDescent="0.25">
      <c r="A71" t="s">
        <v>124</v>
      </c>
      <c r="B71" t="str">
        <f>_xll.BDP("MSFT US 06/19/20 C125 Equity", "OPT_UNDL_TICKER")</f>
        <v>MSFT US</v>
      </c>
      <c r="C71" t="str">
        <f>_xll.BDP("MSFT US 06/19/20 C125 Equity", "TICKER")</f>
        <v>MSFT 6 C125</v>
      </c>
      <c r="D71" t="str">
        <f>_xll.BDP("MSFT US 06/19/20 C125 Equity", "OPT_PUT_CALL")</f>
        <v>Call</v>
      </c>
      <c r="E71">
        <f>_xll.BDP("MSFT US 06/19/20 C125 Equity", "OPT_STRIKE_PX")</f>
        <v>125</v>
      </c>
      <c r="F71" t="str">
        <f>_xll.BDP("MSFT US 06/19/20 C125 Equity", "OPT_EXPIRE_DT")</f>
        <v>6/19/2020</v>
      </c>
      <c r="G71">
        <f>_xll.BDP("MSFT US 06/19/20 C125 Equity", "OPT_PX")</f>
        <v>41.96</v>
      </c>
      <c r="H71">
        <f>_xll.BDP("MSFT US 06/19/20 C125 Equity", "OPT_IMPLIED_VOLATILITY_BST")</f>
        <v>53.058199999999999</v>
      </c>
      <c r="I71">
        <f>_xll.BDP("MSFT US 06/19/20 C125 Equity", "OPT_IMP_VOL_NDAYS_AGO","OPT_NDAYS_AGO_IMP_VOL","7")</f>
        <v>58.133699999999997</v>
      </c>
      <c r="K71" t="s">
        <v>125</v>
      </c>
      <c r="L71" t="str">
        <f>_xll.BDP("MSFT US 06/19/20 P125 Equity", "OPT_UNDL_TICKER")</f>
        <v>MSFT US</v>
      </c>
      <c r="M71" t="str">
        <f>_xll.BDP("MSFT US 06/19/20 P125 Equity", "TICKER")</f>
        <v>MSFT 6 P125</v>
      </c>
      <c r="N71" t="str">
        <f>_xll.BDP("MSFT US 06/19/20 P125 Equity", "OPT_PUT_CALL")</f>
        <v>Put</v>
      </c>
      <c r="O71">
        <f>_xll.BDP("MSFT US 06/19/20 P125 Equity", "OPT_STRIKE_PX")</f>
        <v>125</v>
      </c>
      <c r="P71" t="str">
        <f>_xll.BDP("MSFT US 06/19/20 P125 Equity", "OPT_EXPIRE_DT")</f>
        <v>6/19/2020</v>
      </c>
      <c r="Q71">
        <f>_xll.BDP("MSFT US 06/19/20 P125 Equity", "OPT_PX")</f>
        <v>2.13</v>
      </c>
      <c r="R71">
        <f>_xll.BDP("MSFT US 06/19/20 P125 Equity", "OPT_IMPLIED_VOLATILITY_BST")</f>
        <v>53.417230000000004</v>
      </c>
      <c r="S71">
        <f>_xll.BDP("MSFT US 06/19/20 P125 Equity", "OPT_IMP_VOL_NDAYS_AGO","OPT_NDAYS_AGO_IMP_VOL","7")</f>
        <v>56.712299999999999</v>
      </c>
    </row>
    <row r="72" spans="1:19" x14ac:dyDescent="0.25">
      <c r="A72" t="s">
        <v>126</v>
      </c>
      <c r="B72" t="str">
        <f>_xll.BDP("MSFT US 06/19/20 C130 Equity", "OPT_UNDL_TICKER")</f>
        <v>MSFT US</v>
      </c>
      <c r="C72" t="str">
        <f>_xll.BDP("MSFT US 06/19/20 C130 Equity", "TICKER")</f>
        <v>MSFT 6 C130</v>
      </c>
      <c r="D72" t="str">
        <f>_xll.BDP("MSFT US 06/19/20 C130 Equity", "OPT_PUT_CALL")</f>
        <v>Call</v>
      </c>
      <c r="E72">
        <f>_xll.BDP("MSFT US 06/19/20 C130 Equity", "OPT_STRIKE_PX")</f>
        <v>130</v>
      </c>
      <c r="F72" t="str">
        <f>_xll.BDP("MSFT US 06/19/20 C130 Equity", "OPT_EXPIRE_DT")</f>
        <v>6/19/2020</v>
      </c>
      <c r="G72">
        <f>_xll.BDP("MSFT US 06/19/20 C130 Equity", "OPT_PX")</f>
        <v>37.22</v>
      </c>
      <c r="H72">
        <f>_xll.BDP("MSFT US 06/19/20 C130 Equity", "OPT_IMPLIED_VOLATILITY_BST")</f>
        <v>48.860120000000002</v>
      </c>
      <c r="I72">
        <f>_xll.BDP("MSFT US 06/19/20 C130 Equity", "OPT_IMP_VOL_NDAYS_AGO","OPT_NDAYS_AGO_IMP_VOL","7")</f>
        <v>55.5398</v>
      </c>
      <c r="K72" t="s">
        <v>127</v>
      </c>
      <c r="L72" t="str">
        <f>_xll.BDP("MSFT US 06/19/20 P130 Equity", "OPT_UNDL_TICKER")</f>
        <v>MSFT US</v>
      </c>
      <c r="M72" t="str">
        <f>_xll.BDP("MSFT US 06/19/20 P130 Equity", "TICKER")</f>
        <v>MSFT 6 P130</v>
      </c>
      <c r="N72" t="str">
        <f>_xll.BDP("MSFT US 06/19/20 P130 Equity", "OPT_PUT_CALL")</f>
        <v>Put</v>
      </c>
      <c r="O72">
        <f>_xll.BDP("MSFT US 06/19/20 P130 Equity", "OPT_STRIKE_PX")</f>
        <v>130</v>
      </c>
      <c r="P72" t="str">
        <f>_xll.BDP("MSFT US 06/19/20 P130 Equity", "OPT_EXPIRE_DT")</f>
        <v>6/19/2020</v>
      </c>
      <c r="Q72">
        <f>_xll.BDP("MSFT US 06/19/20 P130 Equity", "OPT_PX")</f>
        <v>2.54</v>
      </c>
      <c r="R72">
        <f>_xll.BDP("MSFT US 06/19/20 P130 Equity", "OPT_IMPLIED_VOLATILITY_BST")</f>
        <v>51.012450000000001</v>
      </c>
      <c r="S72">
        <f>_xll.BDP("MSFT US 06/19/20 P130 Equity", "OPT_IMP_VOL_NDAYS_AGO","OPT_NDAYS_AGO_IMP_VOL","7")</f>
        <v>54.061999999999998</v>
      </c>
    </row>
    <row r="73" spans="1:19" x14ac:dyDescent="0.25">
      <c r="A73" t="s">
        <v>128</v>
      </c>
      <c r="B73" t="str">
        <f>_xll.BDP("MSFT US 06/19/20 C135 Equity", "OPT_UNDL_TICKER")</f>
        <v>MSFT US</v>
      </c>
      <c r="C73" t="str">
        <f>_xll.BDP("MSFT US 06/19/20 C135 Equity", "TICKER")</f>
        <v>MSFT 6 C135</v>
      </c>
      <c r="D73" t="str">
        <f>_xll.BDP("MSFT US 06/19/20 C135 Equity", "OPT_PUT_CALL")</f>
        <v>Call</v>
      </c>
      <c r="E73">
        <f>_xll.BDP("MSFT US 06/19/20 C135 Equity", "OPT_STRIKE_PX")</f>
        <v>135</v>
      </c>
      <c r="F73" t="str">
        <f>_xll.BDP("MSFT US 06/19/20 C135 Equity", "OPT_EXPIRE_DT")</f>
        <v>6/19/2020</v>
      </c>
      <c r="G73">
        <f>_xll.BDP("MSFT US 06/19/20 C135 Equity", "OPT_PX")</f>
        <v>32.950000000000003</v>
      </c>
      <c r="H73">
        <f>_xll.BDP("MSFT US 06/19/20 C135 Equity", "OPT_IMPLIED_VOLATILITY_BST")</f>
        <v>49.426569999999998</v>
      </c>
      <c r="I73">
        <f>_xll.BDP("MSFT US 06/19/20 C135 Equity", "OPT_IMP_VOL_NDAYS_AGO","OPT_NDAYS_AGO_IMP_VOL","7")</f>
        <v>53.341299999999997</v>
      </c>
      <c r="K73" t="s">
        <v>129</v>
      </c>
      <c r="L73" t="str">
        <f>_xll.BDP("MSFT US 06/19/20 P135 Equity", "OPT_UNDL_TICKER")</f>
        <v>MSFT US</v>
      </c>
      <c r="M73" t="str">
        <f>_xll.BDP("MSFT US 06/19/20 P135 Equity", "TICKER")</f>
        <v>MSFT 6 P135</v>
      </c>
      <c r="N73" t="str">
        <f>_xll.BDP("MSFT US 06/19/20 P135 Equity", "OPT_PUT_CALL")</f>
        <v>Put</v>
      </c>
      <c r="O73">
        <f>_xll.BDP("MSFT US 06/19/20 P135 Equity", "OPT_STRIKE_PX")</f>
        <v>135</v>
      </c>
      <c r="P73" t="str">
        <f>_xll.BDP("MSFT US 06/19/20 P135 Equity", "OPT_EXPIRE_DT")</f>
        <v>6/19/2020</v>
      </c>
      <c r="Q73">
        <f>_xll.BDP("MSFT US 06/19/20 P135 Equity", "OPT_PX")</f>
        <v>3.2</v>
      </c>
      <c r="R73">
        <f>_xll.BDP("MSFT US 06/19/20 P135 Equity", "OPT_IMPLIED_VOLATILITY_BST")</f>
        <v>49.38523</v>
      </c>
      <c r="S73">
        <f>_xll.BDP("MSFT US 06/19/20 P135 Equity", "OPT_IMP_VOL_NDAYS_AGO","OPT_NDAYS_AGO_IMP_VOL","7")</f>
        <v>52.403599999999997</v>
      </c>
    </row>
    <row r="74" spans="1:19" x14ac:dyDescent="0.25">
      <c r="A74" t="s">
        <v>130</v>
      </c>
      <c r="B74" t="str">
        <f>_xll.BDP("MSFT US 06/19/20 C140 Equity", "OPT_UNDL_TICKER")</f>
        <v>MSFT US</v>
      </c>
      <c r="C74" t="str">
        <f>_xll.BDP("MSFT US 06/19/20 C140 Equity", "TICKER")</f>
        <v>MSFT 6 C140</v>
      </c>
      <c r="D74" t="str">
        <f>_xll.BDP("MSFT US 06/19/20 C140 Equity", "OPT_PUT_CALL")</f>
        <v>Call</v>
      </c>
      <c r="E74">
        <f>_xll.BDP("MSFT US 06/19/20 C140 Equity", "OPT_STRIKE_PX")</f>
        <v>140</v>
      </c>
      <c r="F74" t="str">
        <f>_xll.BDP("MSFT US 06/19/20 C140 Equity", "OPT_EXPIRE_DT")</f>
        <v>6/19/2020</v>
      </c>
      <c r="G74">
        <f>_xll.BDP("MSFT US 06/19/20 C140 Equity", "OPT_PX")</f>
        <v>29.35</v>
      </c>
      <c r="H74">
        <f>_xll.BDP("MSFT US 06/19/20 C140 Equity", "OPT_IMPLIED_VOLATILITY_BST")</f>
        <v>49.674190000000003</v>
      </c>
      <c r="I74">
        <f>_xll.BDP("MSFT US 06/19/20 C140 Equity", "OPT_IMP_VOL_NDAYS_AGO","OPT_NDAYS_AGO_IMP_VOL","7")</f>
        <v>50.280500000000004</v>
      </c>
      <c r="K74" t="s">
        <v>131</v>
      </c>
      <c r="L74" t="str">
        <f>_xll.BDP("MSFT US 06/19/20 P140 Equity", "OPT_UNDL_TICKER")</f>
        <v>MSFT US</v>
      </c>
      <c r="M74" t="str">
        <f>_xll.BDP("MSFT US 06/19/20 P140 Equity", "TICKER")</f>
        <v>MSFT 6 P140</v>
      </c>
      <c r="N74" t="str">
        <f>_xll.BDP("MSFT US 06/19/20 P140 Equity", "OPT_PUT_CALL")</f>
        <v>Put</v>
      </c>
      <c r="O74">
        <f>_xll.BDP("MSFT US 06/19/20 P140 Equity", "OPT_STRIKE_PX")</f>
        <v>140</v>
      </c>
      <c r="P74" t="str">
        <f>_xll.BDP("MSFT US 06/19/20 P140 Equity", "OPT_EXPIRE_DT")</f>
        <v>6/19/2020</v>
      </c>
      <c r="Q74">
        <f>_xll.BDP("MSFT US 06/19/20 P140 Equity", "OPT_PX")</f>
        <v>4.01</v>
      </c>
      <c r="R74">
        <f>_xll.BDP("MSFT US 06/19/20 P140 Equity", "OPT_IMPLIED_VOLATILITY_BST")</f>
        <v>46.957360000000001</v>
      </c>
      <c r="S74">
        <f>_xll.BDP("MSFT US 06/19/20 P140 Equity", "OPT_IMP_VOL_NDAYS_AGO","OPT_NDAYS_AGO_IMP_VOL","7")</f>
        <v>50.540100000000002</v>
      </c>
    </row>
    <row r="75" spans="1:19" x14ac:dyDescent="0.25">
      <c r="A75" t="s">
        <v>132</v>
      </c>
      <c r="B75" t="str">
        <f>_xll.BDP("MSFT US 06/19/20 C145 Equity", "OPT_UNDL_TICKER")</f>
        <v>MSFT US</v>
      </c>
      <c r="C75" t="str">
        <f>_xll.BDP("MSFT US 06/19/20 C145 Equity", "TICKER")</f>
        <v>MSFT 6 C145</v>
      </c>
      <c r="D75" t="str">
        <f>_xll.BDP("MSFT US 06/19/20 C145 Equity", "OPT_PUT_CALL")</f>
        <v>Call</v>
      </c>
      <c r="E75">
        <f>_xll.BDP("MSFT US 06/19/20 C145 Equity", "OPT_STRIKE_PX")</f>
        <v>145</v>
      </c>
      <c r="F75" t="str">
        <f>_xll.BDP("MSFT US 06/19/20 C145 Equity", "OPT_EXPIRE_DT")</f>
        <v>6/19/2020</v>
      </c>
      <c r="G75">
        <f>_xll.BDP("MSFT US 06/19/20 C145 Equity", "OPT_PX")</f>
        <v>24.2</v>
      </c>
      <c r="H75">
        <f>_xll.BDP("MSFT US 06/19/20 C145 Equity", "OPT_IMPLIED_VOLATILITY_BST")</f>
        <v>45.554549999999999</v>
      </c>
      <c r="I75">
        <f>_xll.BDP("MSFT US 06/19/20 C145 Equity", "OPT_IMP_VOL_NDAYS_AGO","OPT_NDAYS_AGO_IMP_VOL","7")</f>
        <v>48.822600000000001</v>
      </c>
      <c r="K75" t="s">
        <v>133</v>
      </c>
      <c r="L75" t="str">
        <f>_xll.BDP("MSFT US 06/19/20 P145 Equity", "OPT_UNDL_TICKER")</f>
        <v>MSFT US</v>
      </c>
      <c r="M75" t="str">
        <f>_xll.BDP("MSFT US 06/19/20 P145 Equity", "TICKER")</f>
        <v>MSFT 6 P145</v>
      </c>
      <c r="N75" t="str">
        <f>_xll.BDP("MSFT US 06/19/20 P145 Equity", "OPT_PUT_CALL")</f>
        <v>Put</v>
      </c>
      <c r="O75">
        <f>_xll.BDP("MSFT US 06/19/20 P145 Equity", "OPT_STRIKE_PX")</f>
        <v>145</v>
      </c>
      <c r="P75" t="str">
        <f>_xll.BDP("MSFT US 06/19/20 P145 Equity", "OPT_EXPIRE_DT")</f>
        <v>6/19/2020</v>
      </c>
      <c r="Q75">
        <f>_xll.BDP("MSFT US 06/19/20 P145 Equity", "OPT_PX")</f>
        <v>5.1100000000000003</v>
      </c>
      <c r="R75">
        <f>_xll.BDP("MSFT US 06/19/20 P145 Equity", "OPT_IMPLIED_VOLATILITY_BST")</f>
        <v>45.245429999999999</v>
      </c>
      <c r="S75">
        <f>_xll.BDP("MSFT US 06/19/20 P145 Equity", "OPT_IMP_VOL_NDAYS_AGO","OPT_NDAYS_AGO_IMP_VOL","7")</f>
        <v>48.726199999999999</v>
      </c>
    </row>
    <row r="76" spans="1:19" x14ac:dyDescent="0.25">
      <c r="A76" t="s">
        <v>134</v>
      </c>
      <c r="B76" t="str">
        <f>_xll.BDP("MSFT US 06/19/20 C150 Equity", "OPT_UNDL_TICKER")</f>
        <v>MSFT US</v>
      </c>
      <c r="C76" t="str">
        <f>_xll.BDP("MSFT US 06/19/20 C150 Equity", "TICKER")</f>
        <v>MSFT 6 C150</v>
      </c>
      <c r="D76" t="str">
        <f>_xll.BDP("MSFT US 06/19/20 C150 Equity", "OPT_PUT_CALL")</f>
        <v>Call</v>
      </c>
      <c r="E76">
        <f>_xll.BDP("MSFT US 06/19/20 C150 Equity", "OPT_STRIKE_PX")</f>
        <v>150</v>
      </c>
      <c r="F76" t="str">
        <f>_xll.BDP("MSFT US 06/19/20 C150 Equity", "OPT_EXPIRE_DT")</f>
        <v>6/19/2020</v>
      </c>
      <c r="G76">
        <f>_xll.BDP("MSFT US 06/19/20 C150 Equity", "OPT_PX")</f>
        <v>20.5</v>
      </c>
      <c r="H76">
        <f>_xll.BDP("MSFT US 06/19/20 C150 Equity", "OPT_IMPLIED_VOLATILITY_BST")</f>
        <v>43.352809999999998</v>
      </c>
      <c r="I76">
        <f>_xll.BDP("MSFT US 06/19/20 C150 Equity", "OPT_IMP_VOL_NDAYS_AGO","OPT_NDAYS_AGO_IMP_VOL","7")</f>
        <v>46.9953</v>
      </c>
      <c r="K76" t="s">
        <v>135</v>
      </c>
      <c r="L76" t="str">
        <f>_xll.BDP("MSFT US 06/19/20 P150 Equity", "OPT_UNDL_TICKER")</f>
        <v>MSFT US</v>
      </c>
      <c r="M76" t="str">
        <f>_xll.BDP("MSFT US 06/19/20 P150 Equity", "TICKER")</f>
        <v>MSFT 6 P150</v>
      </c>
      <c r="N76" t="str">
        <f>_xll.BDP("MSFT US 06/19/20 P150 Equity", "OPT_PUT_CALL")</f>
        <v>Put</v>
      </c>
      <c r="O76">
        <f>_xll.BDP("MSFT US 06/19/20 P150 Equity", "OPT_STRIKE_PX")</f>
        <v>150</v>
      </c>
      <c r="P76" t="str">
        <f>_xll.BDP("MSFT US 06/19/20 P150 Equity", "OPT_EXPIRE_DT")</f>
        <v>6/19/2020</v>
      </c>
      <c r="Q76">
        <f>_xll.BDP("MSFT US 06/19/20 P150 Equity", "OPT_PX")</f>
        <v>6.2</v>
      </c>
      <c r="R76">
        <f>_xll.BDP("MSFT US 06/19/20 P150 Equity", "OPT_IMPLIED_VOLATILITY_BST")</f>
        <v>43.314329999999998</v>
      </c>
      <c r="S76">
        <f>_xll.BDP("MSFT US 06/19/20 P150 Equity", "OPT_IMP_VOL_NDAYS_AGO","OPT_NDAYS_AGO_IMP_VOL","7")</f>
        <v>47.225999999999999</v>
      </c>
    </row>
    <row r="77" spans="1:19" x14ac:dyDescent="0.25">
      <c r="A77" t="s">
        <v>136</v>
      </c>
      <c r="B77" t="str">
        <f>_xll.BDP("MSFT US 06/19/20 C155 Equity", "OPT_UNDL_TICKER")</f>
        <v>MSFT US</v>
      </c>
      <c r="C77" t="str">
        <f>_xll.BDP("MSFT US 06/19/20 C155 Equity", "TICKER")</f>
        <v>MSFT 6 C155</v>
      </c>
      <c r="D77" t="str">
        <f>_xll.BDP("MSFT US 06/19/20 C155 Equity", "OPT_PUT_CALL")</f>
        <v>Call</v>
      </c>
      <c r="E77">
        <f>_xll.BDP("MSFT US 06/19/20 C155 Equity", "OPT_STRIKE_PX")</f>
        <v>155</v>
      </c>
      <c r="F77" t="str">
        <f>_xll.BDP("MSFT US 06/19/20 C155 Equity", "OPT_EXPIRE_DT")</f>
        <v>6/19/2020</v>
      </c>
      <c r="G77">
        <f>_xll.BDP("MSFT US 06/19/20 C155 Equity", "OPT_PX")</f>
        <v>17.149999999999999</v>
      </c>
      <c r="H77">
        <f>_xll.BDP("MSFT US 06/19/20 C155 Equity", "OPT_IMPLIED_VOLATILITY_BST")</f>
        <v>40.503030000000003</v>
      </c>
      <c r="I77">
        <f>_xll.BDP("MSFT US 06/19/20 C155 Equity", "OPT_IMP_VOL_NDAYS_AGO","OPT_NDAYS_AGO_IMP_VOL","7")</f>
        <v>45.284599999999998</v>
      </c>
      <c r="K77" t="s">
        <v>137</v>
      </c>
      <c r="L77" t="str">
        <f>_xll.BDP("MSFT US 06/19/20 P155 Equity", "OPT_UNDL_TICKER")</f>
        <v>MSFT US</v>
      </c>
      <c r="M77" t="str">
        <f>_xll.BDP("MSFT US 06/19/20 P155 Equity", "TICKER")</f>
        <v>MSFT 6 P155</v>
      </c>
      <c r="N77" t="str">
        <f>_xll.BDP("MSFT US 06/19/20 P155 Equity", "OPT_PUT_CALL")</f>
        <v>Put</v>
      </c>
      <c r="O77">
        <f>_xll.BDP("MSFT US 06/19/20 P155 Equity", "OPT_STRIKE_PX")</f>
        <v>155</v>
      </c>
      <c r="P77" t="str">
        <f>_xll.BDP("MSFT US 06/19/20 P155 Equity", "OPT_EXPIRE_DT")</f>
        <v>6/19/2020</v>
      </c>
      <c r="Q77">
        <f>_xll.BDP("MSFT US 06/19/20 P155 Equity", "OPT_PX")</f>
        <v>7.59</v>
      </c>
      <c r="R77">
        <f>_xll.BDP("MSFT US 06/19/20 P155 Equity", "OPT_IMPLIED_VOLATILITY_BST")</f>
        <v>40.657580000000003</v>
      </c>
      <c r="S77">
        <f>_xll.BDP("MSFT US 06/19/20 P155 Equity", "OPT_IMP_VOL_NDAYS_AGO","OPT_NDAYS_AGO_IMP_VOL","7")</f>
        <v>45.272100000000002</v>
      </c>
    </row>
    <row r="78" spans="1:19" x14ac:dyDescent="0.25">
      <c r="A78" t="s">
        <v>138</v>
      </c>
      <c r="B78" t="str">
        <f>_xll.BDP("MSFT US 06/19/20 C160 Equity", "OPT_UNDL_TICKER")</f>
        <v>MSFT US</v>
      </c>
      <c r="C78" t="str">
        <f>_xll.BDP("MSFT US 06/19/20 C160 Equity", "TICKER")</f>
        <v>MSFT 6 C160</v>
      </c>
      <c r="D78" t="str">
        <f>_xll.BDP("MSFT US 06/19/20 C160 Equity", "OPT_PUT_CALL")</f>
        <v>Call</v>
      </c>
      <c r="E78">
        <f>_xll.BDP("MSFT US 06/19/20 C160 Equity", "OPT_STRIKE_PX")</f>
        <v>160</v>
      </c>
      <c r="F78" t="str">
        <f>_xll.BDP("MSFT US 06/19/20 C160 Equity", "OPT_EXPIRE_DT")</f>
        <v>6/19/2020</v>
      </c>
      <c r="G78">
        <f>_xll.BDP("MSFT US 06/19/20 C160 Equity", "OPT_PX")</f>
        <v>13.85</v>
      </c>
      <c r="H78">
        <f>_xll.BDP("MSFT US 06/19/20 C160 Equity", "OPT_IMPLIED_VOLATILITY_BST")</f>
        <v>39.80509</v>
      </c>
      <c r="I78">
        <f>_xll.BDP("MSFT US 06/19/20 C160 Equity", "OPT_IMP_VOL_NDAYS_AGO","OPT_NDAYS_AGO_IMP_VOL","7")</f>
        <v>43.432200000000002</v>
      </c>
      <c r="K78" t="s">
        <v>139</v>
      </c>
      <c r="L78" t="str">
        <f>_xll.BDP("MSFT US 06/19/20 P160 Equity", "OPT_UNDL_TICKER")</f>
        <v>MSFT US</v>
      </c>
      <c r="M78" t="str">
        <f>_xll.BDP("MSFT US 06/19/20 P160 Equity", "TICKER")</f>
        <v>MSFT 6 P160</v>
      </c>
      <c r="N78" t="str">
        <f>_xll.BDP("MSFT US 06/19/20 P160 Equity", "OPT_PUT_CALL")</f>
        <v>Put</v>
      </c>
      <c r="O78">
        <f>_xll.BDP("MSFT US 06/19/20 P160 Equity", "OPT_STRIKE_PX")</f>
        <v>160</v>
      </c>
      <c r="P78" t="str">
        <f>_xll.BDP("MSFT US 06/19/20 P160 Equity", "OPT_EXPIRE_DT")</f>
        <v>6/19/2020</v>
      </c>
      <c r="Q78">
        <f>_xll.BDP("MSFT US 06/19/20 P160 Equity", "OPT_PX")</f>
        <v>9.25</v>
      </c>
      <c r="R78">
        <f>_xll.BDP("MSFT US 06/19/20 P160 Equity", "OPT_IMPLIED_VOLATILITY_BST")</f>
        <v>39.398910000000001</v>
      </c>
      <c r="S78">
        <f>_xll.BDP("MSFT US 06/19/20 P160 Equity", "OPT_IMP_VOL_NDAYS_AGO","OPT_NDAYS_AGO_IMP_VOL","7")</f>
        <v>43.2378</v>
      </c>
    </row>
    <row r="79" spans="1:19" x14ac:dyDescent="0.25">
      <c r="A79" t="s">
        <v>140</v>
      </c>
      <c r="B79" t="str">
        <f>_xll.BDP("MSFT US 06/19/20 C165 Equity", "OPT_UNDL_TICKER")</f>
        <v>MSFT US</v>
      </c>
      <c r="C79" t="str">
        <f>_xll.BDP("MSFT US 06/19/20 C165 Equity", "TICKER")</f>
        <v>MSFT 6 C165</v>
      </c>
      <c r="D79" t="str">
        <f>_xll.BDP("MSFT US 06/19/20 C165 Equity", "OPT_PUT_CALL")</f>
        <v>Call</v>
      </c>
      <c r="E79">
        <f>_xll.BDP("MSFT US 06/19/20 C165 Equity", "OPT_STRIKE_PX")</f>
        <v>165</v>
      </c>
      <c r="F79" t="str">
        <f>_xll.BDP("MSFT US 06/19/20 C165 Equity", "OPT_EXPIRE_DT")</f>
        <v>6/19/2020</v>
      </c>
      <c r="G79">
        <f>_xll.BDP("MSFT US 06/19/20 C165 Equity", "OPT_PX")</f>
        <v>10.85</v>
      </c>
      <c r="H79">
        <f>_xll.BDP("MSFT US 06/19/20 C165 Equity", "OPT_IMPLIED_VOLATILITY_BST")</f>
        <v>37.30677</v>
      </c>
      <c r="I79">
        <f>_xll.BDP("MSFT US 06/19/20 C165 Equity", "OPT_IMP_VOL_NDAYS_AGO","OPT_NDAYS_AGO_IMP_VOL","7")</f>
        <v>41.869500000000002</v>
      </c>
      <c r="K79" t="s">
        <v>141</v>
      </c>
      <c r="L79" t="str">
        <f>_xll.BDP("MSFT US 06/19/20 P165 Equity", "OPT_UNDL_TICKER")</f>
        <v>MSFT US</v>
      </c>
      <c r="M79" t="str">
        <f>_xll.BDP("MSFT US 06/19/20 P165 Equity", "TICKER")</f>
        <v>MSFT 6 P165</v>
      </c>
      <c r="N79" t="str">
        <f>_xll.BDP("MSFT US 06/19/20 P165 Equity", "OPT_PUT_CALL")</f>
        <v>Put</v>
      </c>
      <c r="O79">
        <f>_xll.BDP("MSFT US 06/19/20 P165 Equity", "OPT_STRIKE_PX")</f>
        <v>165</v>
      </c>
      <c r="P79" t="str">
        <f>_xll.BDP("MSFT US 06/19/20 P165 Equity", "OPT_EXPIRE_DT")</f>
        <v>6/19/2020</v>
      </c>
      <c r="Q79">
        <f>_xll.BDP("MSFT US 06/19/20 P165 Equity", "OPT_PX")</f>
        <v>11.25</v>
      </c>
      <c r="R79">
        <f>_xll.BDP("MSFT US 06/19/20 P165 Equity", "OPT_IMPLIED_VOLATILITY_BST")</f>
        <v>37.637639999999998</v>
      </c>
      <c r="S79">
        <f>_xll.BDP("MSFT US 06/19/20 P165 Equity", "OPT_IMP_VOL_NDAYS_AGO","OPT_NDAYS_AGO_IMP_VOL","7")</f>
        <v>41.831400000000002</v>
      </c>
    </row>
    <row r="80" spans="1:19" x14ac:dyDescent="0.25">
      <c r="A80" t="s">
        <v>142</v>
      </c>
      <c r="B80" t="str">
        <f>_xll.BDP("MSFT US 06/19/20 C170 Equity", "OPT_UNDL_TICKER")</f>
        <v>MSFT US</v>
      </c>
      <c r="C80" t="str">
        <f>_xll.BDP("MSFT US 06/19/20 C170 Equity", "TICKER")</f>
        <v>MSFT 6 C170</v>
      </c>
      <c r="D80" t="str">
        <f>_xll.BDP("MSFT US 06/19/20 C170 Equity", "OPT_PUT_CALL")</f>
        <v>Call</v>
      </c>
      <c r="E80">
        <f>_xll.BDP("MSFT US 06/19/20 C170 Equity", "OPT_STRIKE_PX")</f>
        <v>170</v>
      </c>
      <c r="F80" t="str">
        <f>_xll.BDP("MSFT US 06/19/20 C170 Equity", "OPT_EXPIRE_DT")</f>
        <v>6/19/2020</v>
      </c>
      <c r="G80">
        <f>_xll.BDP("MSFT US 06/19/20 C170 Equity", "OPT_PX")</f>
        <v>8.26</v>
      </c>
      <c r="H80">
        <f>_xll.BDP("MSFT US 06/19/20 C170 Equity", "OPT_IMPLIED_VOLATILITY_BST")</f>
        <v>36.302109999999999</v>
      </c>
      <c r="I80">
        <f>_xll.BDP("MSFT US 06/19/20 C170 Equity", "OPT_IMP_VOL_NDAYS_AGO","OPT_NDAYS_AGO_IMP_VOL","7")</f>
        <v>39.794699999999999</v>
      </c>
      <c r="K80" t="s">
        <v>143</v>
      </c>
      <c r="L80" t="str">
        <f>_xll.BDP("MSFT US 06/19/20 P170 Equity", "OPT_UNDL_TICKER")</f>
        <v>MSFT US</v>
      </c>
      <c r="M80" t="str">
        <f>_xll.BDP("MSFT US 06/19/20 P170 Equity", "TICKER")</f>
        <v>MSFT 6 P170</v>
      </c>
      <c r="N80" t="str">
        <f>_xll.BDP("MSFT US 06/19/20 P170 Equity", "OPT_PUT_CALL")</f>
        <v>Put</v>
      </c>
      <c r="O80">
        <f>_xll.BDP("MSFT US 06/19/20 P170 Equity", "OPT_STRIKE_PX")</f>
        <v>170</v>
      </c>
      <c r="P80" t="str">
        <f>_xll.BDP("MSFT US 06/19/20 P170 Equity", "OPT_EXPIRE_DT")</f>
        <v>6/19/2020</v>
      </c>
      <c r="Q80">
        <f>_xll.BDP("MSFT US 06/19/20 P170 Equity", "OPT_PX")</f>
        <v>13.2</v>
      </c>
      <c r="R80">
        <f>_xll.BDP("MSFT US 06/19/20 P170 Equity", "OPT_IMPLIED_VOLATILITY_BST")</f>
        <v>35.009059999999998</v>
      </c>
      <c r="S80">
        <f>_xll.BDP("MSFT US 06/19/20 P170 Equity", "OPT_IMP_VOL_NDAYS_AGO","OPT_NDAYS_AGO_IMP_VOL","7")</f>
        <v>40.405000000000001</v>
      </c>
    </row>
    <row r="81" spans="1:19" x14ac:dyDescent="0.25">
      <c r="A81" t="s">
        <v>144</v>
      </c>
      <c r="B81" t="str">
        <f>_xll.BDP("MSFT US 06/19/20 C175 Equity", "OPT_UNDL_TICKER")</f>
        <v>MSFT US</v>
      </c>
      <c r="C81" t="str">
        <f>_xll.BDP("MSFT US 06/19/20 C175 Equity", "TICKER")</f>
        <v>MSFT 6 C175</v>
      </c>
      <c r="D81" t="str">
        <f>_xll.BDP("MSFT US 06/19/20 C175 Equity", "OPT_PUT_CALL")</f>
        <v>Call</v>
      </c>
      <c r="E81">
        <f>_xll.BDP("MSFT US 06/19/20 C175 Equity", "OPT_STRIKE_PX")</f>
        <v>175</v>
      </c>
      <c r="F81" t="str">
        <f>_xll.BDP("MSFT US 06/19/20 C175 Equity", "OPT_EXPIRE_DT")</f>
        <v>6/19/2020</v>
      </c>
      <c r="G81">
        <f>_xll.BDP("MSFT US 06/19/20 C175 Equity", "OPT_PX")</f>
        <v>6</v>
      </c>
      <c r="H81">
        <f>_xll.BDP("MSFT US 06/19/20 C175 Equity", "OPT_IMPLIED_VOLATILITY_BST")</f>
        <v>34.665109999999999</v>
      </c>
      <c r="I81">
        <f>_xll.BDP("MSFT US 06/19/20 C175 Equity", "OPT_IMP_VOL_NDAYS_AGO","OPT_NDAYS_AGO_IMP_VOL","7")</f>
        <v>38.299300000000002</v>
      </c>
      <c r="K81" t="s">
        <v>145</v>
      </c>
      <c r="L81" t="str">
        <f>_xll.BDP("MSFT US 06/19/20 P175 Equity", "OPT_UNDL_TICKER")</f>
        <v>MSFT US</v>
      </c>
      <c r="M81" t="str">
        <f>_xll.BDP("MSFT US 06/19/20 P175 Equity", "TICKER")</f>
        <v>MSFT 6 P175</v>
      </c>
      <c r="N81" t="str">
        <f>_xll.BDP("MSFT US 06/19/20 P175 Equity", "OPT_PUT_CALL")</f>
        <v>Put</v>
      </c>
      <c r="O81">
        <f>_xll.BDP("MSFT US 06/19/20 P175 Equity", "OPT_STRIKE_PX")</f>
        <v>175</v>
      </c>
      <c r="P81" t="str">
        <f>_xll.BDP("MSFT US 06/19/20 P175 Equity", "OPT_EXPIRE_DT")</f>
        <v>6/19/2020</v>
      </c>
      <c r="Q81">
        <f>_xll.BDP("MSFT US 06/19/20 P175 Equity", "OPT_PX")</f>
        <v>16.75</v>
      </c>
      <c r="R81">
        <f>_xll.BDP("MSFT US 06/19/20 P175 Equity", "OPT_IMPLIED_VOLATILITY_BST")</f>
        <v>35.778019999999998</v>
      </c>
      <c r="S81">
        <f>_xll.BDP("MSFT US 06/19/20 P175 Equity", "OPT_IMP_VOL_NDAYS_AGO","OPT_NDAYS_AGO_IMP_VOL","7")</f>
        <v>38.382599999999996</v>
      </c>
    </row>
    <row r="82" spans="1:19" x14ac:dyDescent="0.25">
      <c r="A82" t="s">
        <v>146</v>
      </c>
      <c r="B82" t="str">
        <f>_xll.BDP("MSFT US 06/19/20 C180 Equity", "OPT_UNDL_TICKER")</f>
        <v>MSFT US</v>
      </c>
      <c r="C82" t="str">
        <f>_xll.BDP("MSFT US 06/19/20 C180 Equity", "TICKER")</f>
        <v>MSFT 6 C180</v>
      </c>
      <c r="D82" t="str">
        <f>_xll.BDP("MSFT US 06/19/20 C180 Equity", "OPT_PUT_CALL")</f>
        <v>Call</v>
      </c>
      <c r="E82">
        <f>_xll.BDP("MSFT US 06/19/20 C180 Equity", "OPT_STRIKE_PX")</f>
        <v>180</v>
      </c>
      <c r="F82" t="str">
        <f>_xll.BDP("MSFT US 06/19/20 C180 Equity", "OPT_EXPIRE_DT")</f>
        <v>6/19/2020</v>
      </c>
      <c r="G82">
        <f>_xll.BDP("MSFT US 06/19/20 C180 Equity", "OPT_PX")</f>
        <v>4.2</v>
      </c>
      <c r="H82">
        <f>_xll.BDP("MSFT US 06/19/20 C180 Equity", "OPT_IMPLIED_VOLATILITY_BST")</f>
        <v>33.369790000000002</v>
      </c>
      <c r="I82">
        <f>_xll.BDP("MSFT US 06/19/20 C180 Equity", "OPT_IMP_VOL_NDAYS_AGO","OPT_NDAYS_AGO_IMP_VOL","7")</f>
        <v>37.212800000000001</v>
      </c>
      <c r="K82" t="s">
        <v>147</v>
      </c>
      <c r="L82" t="str">
        <f>_xll.BDP("MSFT US 06/19/20 P180 Equity", "OPT_UNDL_TICKER")</f>
        <v>MSFT US</v>
      </c>
      <c r="M82" t="str">
        <f>_xll.BDP("MSFT US 06/19/20 P180 Equity", "TICKER")</f>
        <v>MSFT 6 P180</v>
      </c>
      <c r="N82" t="str">
        <f>_xll.BDP("MSFT US 06/19/20 P180 Equity", "OPT_PUT_CALL")</f>
        <v>Put</v>
      </c>
      <c r="O82">
        <f>_xll.BDP("MSFT US 06/19/20 P180 Equity", "OPT_STRIKE_PX")</f>
        <v>180</v>
      </c>
      <c r="P82" t="str">
        <f>_xll.BDP("MSFT US 06/19/20 P180 Equity", "OPT_EXPIRE_DT")</f>
        <v>6/19/2020</v>
      </c>
      <c r="Q82">
        <f>_xll.BDP("MSFT US 06/19/20 P180 Equity", "OPT_PX")</f>
        <v>20.07</v>
      </c>
      <c r="R82">
        <f>_xll.BDP("MSFT US 06/19/20 P180 Equity", "OPT_IMPLIED_VOLATILITY_BST")</f>
        <v>32.204140000000002</v>
      </c>
      <c r="S82">
        <f>_xll.BDP("MSFT US 06/19/20 P180 Equity", "OPT_IMP_VOL_NDAYS_AGO","OPT_NDAYS_AGO_IMP_VOL","7")</f>
        <v>36.795400000000001</v>
      </c>
    </row>
    <row r="83" spans="1:19" x14ac:dyDescent="0.25">
      <c r="A83" t="s">
        <v>148</v>
      </c>
      <c r="B83" t="str">
        <f>_xll.BDP("MSFT US 06/19/20 C185 Equity", "OPT_UNDL_TICKER")</f>
        <v>MSFT US</v>
      </c>
      <c r="C83" t="str">
        <f>_xll.BDP("MSFT US 06/19/20 C185 Equity", "TICKER")</f>
        <v>MSFT 6 C185</v>
      </c>
      <c r="D83" t="str">
        <f>_xll.BDP("MSFT US 06/19/20 C185 Equity", "OPT_PUT_CALL")</f>
        <v>Call</v>
      </c>
      <c r="E83">
        <f>_xll.BDP("MSFT US 06/19/20 C185 Equity", "OPT_STRIKE_PX")</f>
        <v>185</v>
      </c>
      <c r="F83" t="str">
        <f>_xll.BDP("MSFT US 06/19/20 C185 Equity", "OPT_EXPIRE_DT")</f>
        <v>6/19/2020</v>
      </c>
      <c r="G83">
        <f>_xll.BDP("MSFT US 06/19/20 C185 Equity", "OPT_PX")</f>
        <v>2.92</v>
      </c>
      <c r="H83">
        <f>_xll.BDP("MSFT US 06/19/20 C185 Equity", "OPT_IMPLIED_VOLATILITY_BST")</f>
        <v>32.223939999999999</v>
      </c>
      <c r="I83">
        <f>_xll.BDP("MSFT US 06/19/20 C185 Equity", "OPT_IMP_VOL_NDAYS_AGO","OPT_NDAYS_AGO_IMP_VOL","7")</f>
        <v>35.947299999999998</v>
      </c>
      <c r="K83" t="s">
        <v>149</v>
      </c>
      <c r="L83" t="str">
        <f>_xll.BDP("MSFT US 06/19/20 P185 Equity", "OPT_UNDL_TICKER")</f>
        <v>MSFT US</v>
      </c>
      <c r="M83" t="str">
        <f>_xll.BDP("MSFT US 06/19/20 P185 Equity", "TICKER")</f>
        <v>MSFT 6 P185</v>
      </c>
      <c r="N83" t="str">
        <f>_xll.BDP("MSFT US 06/19/20 P185 Equity", "OPT_PUT_CALL")</f>
        <v>Put</v>
      </c>
      <c r="O83">
        <f>_xll.BDP("MSFT US 06/19/20 P185 Equity", "OPT_STRIKE_PX")</f>
        <v>185</v>
      </c>
      <c r="P83" t="str">
        <f>_xll.BDP("MSFT US 06/19/20 P185 Equity", "OPT_EXPIRE_DT")</f>
        <v>6/19/2020</v>
      </c>
      <c r="Q83">
        <f>_xll.BDP("MSFT US 06/19/20 P185 Equity", "OPT_PX")</f>
        <v>23</v>
      </c>
      <c r="R83">
        <f>_xll.BDP("MSFT US 06/19/20 P185 Equity", "OPT_IMPLIED_VOLATILITY_BST")</f>
        <v>31.848269999999999</v>
      </c>
      <c r="S83">
        <f>_xll.BDP("MSFT US 06/19/20 P185 Equity", "OPT_IMP_VOL_NDAYS_AGO","OPT_NDAYS_AGO_IMP_VOL","7")</f>
        <v>34.953299999999999</v>
      </c>
    </row>
    <row r="84" spans="1:19" x14ac:dyDescent="0.25">
      <c r="A84" t="s">
        <v>150</v>
      </c>
      <c r="B84" t="str">
        <f>_xll.BDP("MSFT US 06/19/20 C190 Equity", "OPT_UNDL_TICKER")</f>
        <v>MSFT US</v>
      </c>
      <c r="C84" t="str">
        <f>_xll.BDP("MSFT US 06/19/20 C190 Equity", "TICKER")</f>
        <v>MSFT 6 C190</v>
      </c>
      <c r="D84" t="str">
        <f>_xll.BDP("MSFT US 06/19/20 C190 Equity", "OPT_PUT_CALL")</f>
        <v>Call</v>
      </c>
      <c r="E84">
        <f>_xll.BDP("MSFT US 06/19/20 C190 Equity", "OPT_STRIKE_PX")</f>
        <v>190</v>
      </c>
      <c r="F84" t="str">
        <f>_xll.BDP("MSFT US 06/19/20 C190 Equity", "OPT_EXPIRE_DT")</f>
        <v>6/19/2020</v>
      </c>
      <c r="G84">
        <f>_xll.BDP("MSFT US 06/19/20 C190 Equity", "OPT_PX")</f>
        <v>1.91</v>
      </c>
      <c r="H84">
        <f>_xll.BDP("MSFT US 06/19/20 C190 Equity", "OPT_IMPLIED_VOLATILITY_BST")</f>
        <v>31.481159999999999</v>
      </c>
      <c r="I84">
        <f>_xll.BDP("MSFT US 06/19/20 C190 Equity", "OPT_IMP_VOL_NDAYS_AGO","OPT_NDAYS_AGO_IMP_VOL","7")</f>
        <v>34.932400000000001</v>
      </c>
      <c r="K84" t="s">
        <v>151</v>
      </c>
      <c r="L84" t="str">
        <f>_xll.BDP("MSFT US 06/19/20 P190 Equity", "OPT_UNDL_TICKER")</f>
        <v>MSFT US</v>
      </c>
      <c r="M84" t="str">
        <f>_xll.BDP("MSFT US 06/19/20 P190 Equity", "TICKER")</f>
        <v>MSFT 6 P190</v>
      </c>
      <c r="N84" t="str">
        <f>_xll.BDP("MSFT US 06/19/20 P190 Equity", "OPT_PUT_CALL")</f>
        <v>Put</v>
      </c>
      <c r="O84">
        <f>_xll.BDP("MSFT US 06/19/20 P190 Equity", "OPT_STRIKE_PX")</f>
        <v>190</v>
      </c>
      <c r="P84" t="str">
        <f>_xll.BDP("MSFT US 06/19/20 P190 Equity", "OPT_EXPIRE_DT")</f>
        <v>6/19/2020</v>
      </c>
      <c r="Q84">
        <f>_xll.BDP("MSFT US 06/19/20 P190 Equity", "OPT_PX")</f>
        <v>27.8</v>
      </c>
      <c r="R84">
        <f>_xll.BDP("MSFT US 06/19/20 P190 Equity", "OPT_IMPLIED_VOLATILITY_BST")</f>
        <v>33.255870000000002</v>
      </c>
      <c r="S84">
        <f>_xll.BDP("MSFT US 06/19/20 P190 Equity", "OPT_IMP_VOL_NDAYS_AGO","OPT_NDAYS_AGO_IMP_VOL","7")</f>
        <v>33.841900000000003</v>
      </c>
    </row>
    <row r="85" spans="1:19" x14ac:dyDescent="0.25">
      <c r="A85" t="s">
        <v>152</v>
      </c>
      <c r="B85" t="str">
        <f>_xll.BDP("MSFT US 06/19/20 C195 Equity", "OPT_UNDL_TICKER")</f>
        <v>MSFT US</v>
      </c>
      <c r="C85" t="str">
        <f>_xll.BDP("MSFT US 06/19/20 C195 Equity", "TICKER")</f>
        <v>MSFT 6 C195</v>
      </c>
      <c r="D85" t="str">
        <f>_xll.BDP("MSFT US 06/19/20 C195 Equity", "OPT_PUT_CALL")</f>
        <v>Call</v>
      </c>
      <c r="E85">
        <f>_xll.BDP("MSFT US 06/19/20 C195 Equity", "OPT_STRIKE_PX")</f>
        <v>195</v>
      </c>
      <c r="F85" t="str">
        <f>_xll.BDP("MSFT US 06/19/20 C195 Equity", "OPT_EXPIRE_DT")</f>
        <v>6/19/2020</v>
      </c>
      <c r="G85">
        <f>_xll.BDP("MSFT US 06/19/20 C195 Equity", "OPT_PX")</f>
        <v>1.2</v>
      </c>
      <c r="H85">
        <f>_xll.BDP("MSFT US 06/19/20 C195 Equity", "OPT_IMPLIED_VOLATILITY_BST")</f>
        <v>30.907990000000002</v>
      </c>
      <c r="I85">
        <f>_xll.BDP("MSFT US 06/19/20 C195 Equity", "OPT_IMP_VOL_NDAYS_AGO","OPT_NDAYS_AGO_IMP_VOL","7")</f>
        <v>33.939599999999999</v>
      </c>
      <c r="K85" t="s">
        <v>153</v>
      </c>
      <c r="L85" t="str">
        <f>_xll.BDP("MSFT US 06/19/20 P195 Equity", "OPT_UNDL_TICKER")</f>
        <v>MSFT US</v>
      </c>
      <c r="M85" t="str">
        <f>_xll.BDP("MSFT US 06/19/20 P195 Equity", "TICKER")</f>
        <v>MSFT 6 P195</v>
      </c>
      <c r="N85" t="str">
        <f>_xll.BDP("MSFT US 06/19/20 P195 Equity", "OPT_PUT_CALL")</f>
        <v>Put</v>
      </c>
      <c r="O85">
        <f>_xll.BDP("MSFT US 06/19/20 P195 Equity", "OPT_STRIKE_PX")</f>
        <v>195</v>
      </c>
      <c r="P85" t="str">
        <f>_xll.BDP("MSFT US 06/19/20 P195 Equity", "OPT_EXPIRE_DT")</f>
        <v>6/19/2020</v>
      </c>
      <c r="Q85">
        <f>_xll.BDP("MSFT US 06/19/20 P195 Equity", "OPT_PX")</f>
        <v>30.9</v>
      </c>
      <c r="R85">
        <f>_xll.BDP("MSFT US 06/19/20 P195 Equity", "OPT_IMPLIED_VOLATILITY_BST")</f>
        <v>31.448090000000001</v>
      </c>
      <c r="S85">
        <f>_xll.BDP("MSFT US 06/19/20 P195 Equity", "OPT_IMP_VOL_NDAYS_AGO","OPT_NDAYS_AGO_IMP_VOL","7")</f>
        <v>31.447199999999999</v>
      </c>
    </row>
    <row r="86" spans="1:19" x14ac:dyDescent="0.25">
      <c r="A86" t="s">
        <v>154</v>
      </c>
      <c r="B86" t="str">
        <f>_xll.BDP("MSFT US 06/19/20 C200 Equity", "OPT_UNDL_TICKER")</f>
        <v>MSFT US</v>
      </c>
      <c r="C86" t="str">
        <f>_xll.BDP("MSFT US 06/19/20 C200 Equity", "TICKER")</f>
        <v>MSFT 6 C200</v>
      </c>
      <c r="D86" t="str">
        <f>_xll.BDP("MSFT US 06/19/20 C200 Equity", "OPT_PUT_CALL")</f>
        <v>Call</v>
      </c>
      <c r="E86">
        <f>_xll.BDP("MSFT US 06/19/20 C200 Equity", "OPT_STRIKE_PX")</f>
        <v>200</v>
      </c>
      <c r="F86" t="str">
        <f>_xll.BDP("MSFT US 06/19/20 C200 Equity", "OPT_EXPIRE_DT")</f>
        <v>6/19/2020</v>
      </c>
      <c r="G86">
        <f>_xll.BDP("MSFT US 06/19/20 C200 Equity", "OPT_PX")</f>
        <v>0.85</v>
      </c>
      <c r="H86">
        <f>_xll.BDP("MSFT US 06/19/20 C200 Equity", "OPT_IMPLIED_VOLATILITY_BST")</f>
        <v>30.570730000000001</v>
      </c>
      <c r="I86">
        <f>_xll.BDP("MSFT US 06/19/20 C200 Equity", "OPT_IMP_VOL_NDAYS_AGO","OPT_NDAYS_AGO_IMP_VOL","7")</f>
        <v>33.405299999999997</v>
      </c>
      <c r="K86" t="s">
        <v>155</v>
      </c>
      <c r="L86" t="str">
        <f>_xll.BDP("MSFT US 06/19/20 P200 Equity", "OPT_UNDL_TICKER")</f>
        <v>MSFT US</v>
      </c>
      <c r="M86" t="str">
        <f>_xll.BDP("MSFT US 06/19/20 P200 Equity", "TICKER")</f>
        <v>MSFT 6 P200</v>
      </c>
      <c r="N86" t="str">
        <f>_xll.BDP("MSFT US 06/19/20 P200 Equity", "OPT_PUT_CALL")</f>
        <v>Put</v>
      </c>
      <c r="O86">
        <f>_xll.BDP("MSFT US 06/19/20 P200 Equity", "OPT_STRIKE_PX")</f>
        <v>200</v>
      </c>
      <c r="P86" t="str">
        <f>_xll.BDP("MSFT US 06/19/20 P200 Equity", "OPT_EXPIRE_DT")</f>
        <v>6/19/2020</v>
      </c>
      <c r="Q86">
        <f>_xll.BDP("MSFT US 06/19/20 P200 Equity", "OPT_PX")</f>
        <v>35.35</v>
      </c>
      <c r="R86">
        <f>_xll.BDP("MSFT US 06/19/20 P200 Equity", "OPT_IMPLIED_VOLATILITY_BST")</f>
        <v>19.378730000000001</v>
      </c>
      <c r="S86">
        <f>_xll.BDP("MSFT US 06/19/20 P200 Equity", "OPT_IMP_VOL_NDAYS_AGO","OPT_NDAYS_AGO_IMP_VOL","7")</f>
        <v>35.939399999999999</v>
      </c>
    </row>
    <row r="87" spans="1:19" x14ac:dyDescent="0.25">
      <c r="A87" t="s">
        <v>156</v>
      </c>
      <c r="B87" t="str">
        <f>_xll.BDP("MSFT US 06/19/20 C210 Equity", "OPT_UNDL_TICKER")</f>
        <v>MSFT US</v>
      </c>
      <c r="C87" t="str">
        <f>_xll.BDP("MSFT US 06/19/20 C210 Equity", "TICKER")</f>
        <v>MSFT 6 C210</v>
      </c>
      <c r="D87" t="str">
        <f>_xll.BDP("MSFT US 06/19/20 C210 Equity", "OPT_PUT_CALL")</f>
        <v>Call</v>
      </c>
      <c r="E87">
        <f>_xll.BDP("MSFT US 06/19/20 C210 Equity", "OPT_STRIKE_PX")</f>
        <v>210</v>
      </c>
      <c r="F87" t="str">
        <f>_xll.BDP("MSFT US 06/19/20 C210 Equity", "OPT_EXPIRE_DT")</f>
        <v>6/19/2020</v>
      </c>
      <c r="G87">
        <f>_xll.BDP("MSFT US 06/19/20 C210 Equity", "OPT_PX")</f>
        <v>0.39</v>
      </c>
      <c r="H87">
        <f>_xll.BDP("MSFT US 06/19/20 C210 Equity", "OPT_IMPLIED_VOLATILITY_BST")</f>
        <v>30.660019999999999</v>
      </c>
      <c r="I87">
        <f>_xll.BDP("MSFT US 06/19/20 C210 Equity", "OPT_IMP_VOL_NDAYS_AGO","OPT_NDAYS_AGO_IMP_VOL","7")</f>
        <v>32.488199999999999</v>
      </c>
      <c r="K87" t="s">
        <v>157</v>
      </c>
      <c r="L87" t="str">
        <f>_xll.BDP("MSFT US 06/19/20 P210 Equity", "OPT_UNDL_TICKER")</f>
        <v>MSFT US</v>
      </c>
      <c r="M87" t="str">
        <f>_xll.BDP("MSFT US 06/19/20 P210 Equity", "TICKER")</f>
        <v>MSFT 6 P210</v>
      </c>
      <c r="N87" t="str">
        <f>_xll.BDP("MSFT US 06/19/20 P210 Equity", "OPT_PUT_CALL")</f>
        <v>Put</v>
      </c>
      <c r="O87">
        <f>_xll.BDP("MSFT US 06/19/20 P210 Equity", "OPT_STRIKE_PX")</f>
        <v>210</v>
      </c>
      <c r="P87" t="str">
        <f>_xll.BDP("MSFT US 06/19/20 P210 Equity", "OPT_EXPIRE_DT")</f>
        <v>6/19/2020</v>
      </c>
      <c r="Q87">
        <f>_xll.BDP("MSFT US 06/19/20 P210 Equity", "OPT_PX")</f>
        <v>46.75</v>
      </c>
      <c r="R87">
        <f>_xll.BDP("MSFT US 06/19/20 P210 Equity", "OPT_IMPLIED_VOLATILITY_BST")</f>
        <v>41.135530000000003</v>
      </c>
      <c r="S87">
        <f>_xll.BDP("MSFT US 06/19/20 P210 Equity", "OPT_IMP_VOL_NDAYS_AGO","OPT_NDAYS_AGO_IMP_VOL","7")</f>
        <v>38.155000000000001</v>
      </c>
    </row>
    <row r="88" spans="1:19" x14ac:dyDescent="0.25">
      <c r="A88" t="s">
        <v>158</v>
      </c>
      <c r="B88" t="str">
        <f>_xll.BDP("MSFT US 06/19/20 C220 Equity", "OPT_UNDL_TICKER")</f>
        <v>MSFT US</v>
      </c>
      <c r="C88" t="str">
        <f>_xll.BDP("MSFT US 06/19/20 C220 Equity", "TICKER")</f>
        <v>MSFT 6 C220</v>
      </c>
      <c r="D88" t="str">
        <f>_xll.BDP("MSFT US 06/19/20 C220 Equity", "OPT_PUT_CALL")</f>
        <v>Call</v>
      </c>
      <c r="E88">
        <f>_xll.BDP("MSFT US 06/19/20 C220 Equity", "OPT_STRIKE_PX")</f>
        <v>220</v>
      </c>
      <c r="F88" t="str">
        <f>_xll.BDP("MSFT US 06/19/20 C220 Equity", "OPT_EXPIRE_DT")</f>
        <v>6/19/2020</v>
      </c>
      <c r="G88">
        <f>_xll.BDP("MSFT US 06/19/20 C220 Equity", "OPT_PX")</f>
        <v>0.22</v>
      </c>
      <c r="H88">
        <f>_xll.BDP("MSFT US 06/19/20 C220 Equity", "OPT_IMPLIED_VOLATILITY_BST")</f>
        <v>31.83792</v>
      </c>
      <c r="I88">
        <f>_xll.BDP("MSFT US 06/19/20 C220 Equity", "OPT_IMP_VOL_NDAYS_AGO","OPT_NDAYS_AGO_IMP_VOL","7")</f>
        <v>33.615900000000003</v>
      </c>
      <c r="K88" t="s">
        <v>159</v>
      </c>
      <c r="L88" t="str">
        <f>_xll.BDP("MSFT US 06/19/20 P220 Equity", "OPT_UNDL_TICKER")</f>
        <v>MSFT US</v>
      </c>
      <c r="M88" t="str">
        <f>_xll.BDP("MSFT US 06/19/20 P220 Equity", "TICKER")</f>
        <v>MSFT 6 P220</v>
      </c>
      <c r="N88" t="str">
        <f>_xll.BDP("MSFT US 06/19/20 P220 Equity", "OPT_PUT_CALL")</f>
        <v>Put</v>
      </c>
      <c r="O88">
        <f>_xll.BDP("MSFT US 06/19/20 P220 Equity", "OPT_STRIKE_PX")</f>
        <v>220</v>
      </c>
      <c r="P88" t="str">
        <f>_xll.BDP("MSFT US 06/19/20 P220 Equity", "OPT_EXPIRE_DT")</f>
        <v>6/19/2020</v>
      </c>
      <c r="Q88">
        <f>_xll.BDP("MSFT US 06/19/20 P220 Equity", "OPT_PX")</f>
        <v>56.55</v>
      </c>
      <c r="R88">
        <f>_xll.BDP("MSFT US 06/19/20 P220 Equity", "OPT_IMPLIED_VOLATILITY_BST")</f>
        <v>44.041040000000002</v>
      </c>
      <c r="S88">
        <f>_xll.BDP("MSFT US 06/19/20 P220 Equity", "OPT_IMP_VOL_NDAYS_AGO","OPT_NDAYS_AGO_IMP_VOL","7")</f>
        <v>42.174300000000002</v>
      </c>
    </row>
    <row r="89" spans="1:19" x14ac:dyDescent="0.25">
      <c r="A89" t="s">
        <v>160</v>
      </c>
      <c r="B89" t="str">
        <f>_xll.BDP("MSFT US 06/19/20 C230 Equity", "OPT_UNDL_TICKER")</f>
        <v>MSFT US</v>
      </c>
      <c r="C89" t="str">
        <f>_xll.BDP("MSFT US 06/19/20 C230 Equity", "TICKER")</f>
        <v>MSFT 6 C230</v>
      </c>
      <c r="D89" t="str">
        <f>_xll.BDP("MSFT US 06/19/20 C230 Equity", "OPT_PUT_CALL")</f>
        <v>Call</v>
      </c>
      <c r="E89">
        <f>_xll.BDP("MSFT US 06/19/20 C230 Equity", "OPT_STRIKE_PX")</f>
        <v>230</v>
      </c>
      <c r="F89" t="str">
        <f>_xll.BDP("MSFT US 06/19/20 C230 Equity", "OPT_EXPIRE_DT")</f>
        <v>6/19/2020</v>
      </c>
      <c r="G89">
        <f>_xll.BDP("MSFT US 06/19/20 C230 Equity", "OPT_PX")</f>
        <v>0.1</v>
      </c>
      <c r="H89">
        <f>_xll.BDP("MSFT US 06/19/20 C230 Equity", "OPT_IMPLIED_VOLATILITY_BST")</f>
        <v>31.76136</v>
      </c>
      <c r="I89">
        <f>_xll.BDP("MSFT US 06/19/20 C230 Equity", "OPT_IMP_VOL_NDAYS_AGO","OPT_NDAYS_AGO_IMP_VOL","7")</f>
        <v>34.104599999999998</v>
      </c>
      <c r="K89" t="s">
        <v>161</v>
      </c>
      <c r="L89" t="str">
        <f>_xll.BDP("MSFT US 06/19/20 P230 Equity", "OPT_UNDL_TICKER")</f>
        <v>MSFT US</v>
      </c>
      <c r="M89" t="str">
        <f>_xll.BDP("MSFT US 06/19/20 P230 Equity", "TICKER")</f>
        <v>MSFT 6 P230</v>
      </c>
      <c r="N89" t="str">
        <f>_xll.BDP("MSFT US 06/19/20 P230 Equity", "OPT_PUT_CALL")</f>
        <v>Put</v>
      </c>
      <c r="O89">
        <f>_xll.BDP("MSFT US 06/19/20 P230 Equity", "OPT_STRIKE_PX")</f>
        <v>230</v>
      </c>
      <c r="P89" t="str">
        <f>_xll.BDP("MSFT US 06/19/20 P230 Equity", "OPT_EXPIRE_DT")</f>
        <v>6/19/2020</v>
      </c>
      <c r="Q89">
        <f>_xll.BDP("MSFT US 06/19/20 P230 Equity", "OPT_PX")</f>
        <v>66.3</v>
      </c>
      <c r="R89">
        <f>_xll.BDP("MSFT US 06/19/20 P230 Equity", "OPT_IMPLIED_VOLATILITY_BST")</f>
        <v>49.254330000000003</v>
      </c>
      <c r="S89">
        <f>_xll.BDP("MSFT US 06/19/20 P230 Equity", "OPT_IMP_VOL_NDAYS_AGO","OPT_NDAYS_AGO_IMP_VOL","7")</f>
        <v>33.853099999999998</v>
      </c>
    </row>
    <row r="90" spans="1:19" x14ac:dyDescent="0.25">
      <c r="A90" t="s">
        <v>162</v>
      </c>
      <c r="B90" t="str">
        <f>_xll.BDP("MSFT US 06/19/20 C240 Equity", "OPT_UNDL_TICKER")</f>
        <v>MSFT US</v>
      </c>
      <c r="C90" t="str">
        <f>_xll.BDP("MSFT US 06/19/20 C240 Equity", "TICKER")</f>
        <v>MSFT 6 C240</v>
      </c>
      <c r="D90" t="str">
        <f>_xll.BDP("MSFT US 06/19/20 C240 Equity", "OPT_PUT_CALL")</f>
        <v>Call</v>
      </c>
      <c r="E90">
        <f>_xll.BDP("MSFT US 06/19/20 C240 Equity", "OPT_STRIKE_PX")</f>
        <v>240</v>
      </c>
      <c r="F90" t="str">
        <f>_xll.BDP("MSFT US 06/19/20 C240 Equity", "OPT_EXPIRE_DT")</f>
        <v>6/19/2020</v>
      </c>
      <c r="G90">
        <f>_xll.BDP("MSFT US 06/19/20 C240 Equity", "OPT_PX")</f>
        <v>0.09</v>
      </c>
      <c r="H90">
        <f>_xll.BDP("MSFT US 06/19/20 C240 Equity", "OPT_IMPLIED_VOLATILITY_BST")</f>
        <v>35.553669999999997</v>
      </c>
      <c r="I90">
        <f>_xll.BDP("MSFT US 06/19/20 C240 Equity", "OPT_IMP_VOL_NDAYS_AGO","OPT_NDAYS_AGO_IMP_VOL","7")</f>
        <v>35.672800000000002</v>
      </c>
      <c r="K90" t="s">
        <v>163</v>
      </c>
      <c r="L90" t="str">
        <f>_xll.BDP("MSFT US 06/19/20 P240 Equity", "OPT_UNDL_TICKER")</f>
        <v>MSFT US</v>
      </c>
      <c r="M90" t="str">
        <f>_xll.BDP("MSFT US 06/19/20 P240 Equity", "TICKER")</f>
        <v>MSFT 6 P240</v>
      </c>
      <c r="N90" t="str">
        <f>_xll.BDP("MSFT US 06/19/20 P240 Equity", "OPT_PUT_CALL")</f>
        <v>Put</v>
      </c>
      <c r="O90">
        <f>_xll.BDP("MSFT US 06/19/20 P240 Equity", "OPT_STRIKE_PX")</f>
        <v>240</v>
      </c>
      <c r="P90" t="str">
        <f>_xll.BDP("MSFT US 06/19/20 P240 Equity", "OPT_EXPIRE_DT")</f>
        <v>6/19/2020</v>
      </c>
      <c r="Q90">
        <f>_xll.BDP("MSFT US 06/19/20 P240 Equity", "OPT_PX")</f>
        <v>76.2</v>
      </c>
      <c r="R90">
        <f>_xll.BDP("MSFT US 06/19/20 P240 Equity", "OPT_IMPLIED_VOLATILITY_BST")</f>
        <v>52.444650000000003</v>
      </c>
      <c r="S90">
        <f>_xll.BDP("MSFT US 06/19/20 P240 Equity", "OPT_IMP_VOL_NDAYS_AGO","OPT_NDAYS_AGO_IMP_VOL","7")</f>
        <v>52.826900000000002</v>
      </c>
    </row>
    <row r="91" spans="1:19" x14ac:dyDescent="0.25">
      <c r="A91" t="s">
        <v>164</v>
      </c>
      <c r="B91" t="str">
        <f>_xll.BDP("MSFT US 06/19/20 C250 Equity", "OPT_UNDL_TICKER")</f>
        <v>MSFT US</v>
      </c>
      <c r="C91" t="str">
        <f>_xll.BDP("MSFT US 06/19/20 C250 Equity", "TICKER")</f>
        <v>MSFT 6 C250</v>
      </c>
      <c r="D91" t="str">
        <f>_xll.BDP("MSFT US 06/19/20 C250 Equity", "OPT_PUT_CALL")</f>
        <v>Call</v>
      </c>
      <c r="E91">
        <f>_xll.BDP("MSFT US 06/19/20 C250 Equity", "OPT_STRIKE_PX")</f>
        <v>250</v>
      </c>
      <c r="F91" t="str">
        <f>_xll.BDP("MSFT US 06/19/20 C250 Equity", "OPT_EXPIRE_DT")</f>
        <v>6/19/2020</v>
      </c>
      <c r="G91">
        <f>_xll.BDP("MSFT US 06/19/20 C250 Equity", "OPT_PX")</f>
        <v>7.0000000000000007E-2</v>
      </c>
      <c r="H91">
        <f>_xll.BDP("MSFT US 06/19/20 C250 Equity", "OPT_IMPLIED_VOLATILITY_BST")</f>
        <v>37.106929999999998</v>
      </c>
      <c r="I91">
        <f>_xll.BDP("MSFT US 06/19/20 C250 Equity", "OPT_IMP_VOL_NDAYS_AGO","OPT_NDAYS_AGO_IMP_VOL","7")</f>
        <v>37.849699999999999</v>
      </c>
      <c r="K91" t="s">
        <v>165</v>
      </c>
      <c r="L91" t="str">
        <f>_xll.BDP("MSFT US 06/19/20 P250 Equity", "OPT_UNDL_TICKER")</f>
        <v>MSFT US</v>
      </c>
      <c r="M91" t="str">
        <f>_xll.BDP("MSFT US 06/19/20 P250 Equity", "TICKER")</f>
        <v>MSFT 6 P250</v>
      </c>
      <c r="N91" t="str">
        <f>_xll.BDP("MSFT US 06/19/20 P250 Equity", "OPT_PUT_CALL")</f>
        <v>Put</v>
      </c>
      <c r="O91">
        <f>_xll.BDP("MSFT US 06/19/20 P250 Equity", "OPT_STRIKE_PX")</f>
        <v>250</v>
      </c>
      <c r="P91" t="str">
        <f>_xll.BDP("MSFT US 06/19/20 P250 Equity", "OPT_EXPIRE_DT")</f>
        <v>6/19/2020</v>
      </c>
      <c r="Q91">
        <f>_xll.BDP("MSFT US 06/19/20 P250 Equity", "OPT_PX")</f>
        <v>86.15</v>
      </c>
      <c r="R91">
        <f>_xll.BDP("MSFT US 06/19/20 P250 Equity", "OPT_IMPLIED_VOLATILITY_BST")</f>
        <v>56.28295</v>
      </c>
      <c r="S91">
        <f>_xll.BDP("MSFT US 06/19/20 P250 Equity", "OPT_IMP_VOL_NDAYS_AGO","OPT_NDAYS_AGO_IMP_VOL","7")</f>
        <v>32.6753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2020-04-09T01:20:42Z</dcterms:created>
  <dcterms:modified xsi:type="dcterms:W3CDTF">2020-04-09T01:26:10Z</dcterms:modified>
</cp:coreProperties>
</file>