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major@unb.ca/Documents/Machias Seal Island/MSI DATA/2022/2022 Year Review (To Do at End of Season)/Diet Conversion 2022/"/>
    </mc:Choice>
  </mc:AlternateContent>
  <xr:revisionPtr revIDLastSave="0" documentId="13_ncr:1_{FB2E36A4-DD1C-7149-8AE3-5A33129904BF}" xr6:coauthVersionLast="47" xr6:coauthVersionMax="47" xr10:uidLastSave="{00000000-0000-0000-0000-000000000000}"/>
  <bookViews>
    <workbookView xWindow="0" yWindow="500" windowWidth="24840" windowHeight="22940" activeTab="1" xr2:uid="{00000000-000D-0000-FFFF-FFFF00000000}"/>
  </bookViews>
  <sheets>
    <sheet name="Collected prey various years" sheetId="16" r:id="rId1"/>
    <sheet name="Butterfish (T)" sheetId="20" r:id="rId2"/>
    <sheet name="Euphausid (E)" sheetId="7" r:id="rId3"/>
    <sheet name="Gadoid (COMU)" sheetId="22" r:id="rId4"/>
    <sheet name="Haddock (HD)" sheetId="6" r:id="rId5"/>
    <sheet name="Hake (H)" sheetId="5" r:id="rId6"/>
    <sheet name="Herring (R)" sheetId="3" r:id="rId7"/>
    <sheet name="H or R" sheetId="19" r:id="rId8"/>
    <sheet name="Larvals" sheetId="13" r:id="rId9"/>
    <sheet name="Polychaete (P)" sheetId="21" r:id="rId10"/>
    <sheet name="Redfish (RF)" sheetId="27" r:id="rId11"/>
    <sheet name="Rock Eel (O)" sheetId="24" r:id="rId12"/>
    <sheet name="Sandlance (S)" sheetId="12" r:id="rId13"/>
    <sheet name="Stickleback (X)" sheetId="25" r:id="rId14"/>
    <sheet name="Squid (Q)" sheetId="23" r:id="rId15"/>
    <sheet name="Literature" sheetId="26" r:id="rId16"/>
    <sheet name="Sheet1" sheetId="17" r:id="rId17"/>
    <sheet name="Sheet2" sheetId="18" r:id="rId18"/>
  </sheets>
  <definedNames>
    <definedName name="_xlnm._FilterDatabase" localSheetId="0" hidden="1">'Collected prey various years'!$B$1:$AC$1126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2" l="1"/>
  <c r="J6" i="12"/>
  <c r="G114" i="12"/>
  <c r="H114" i="12"/>
  <c r="G115" i="12"/>
  <c r="H115" i="12"/>
  <c r="G116" i="12"/>
  <c r="H116" i="12"/>
  <c r="G117" i="12"/>
  <c r="H117" i="12"/>
  <c r="G118" i="12"/>
  <c r="H118" i="12"/>
  <c r="G119" i="12"/>
  <c r="H119" i="12"/>
  <c r="G120" i="12"/>
  <c r="H120" i="12"/>
  <c r="G121" i="12"/>
  <c r="H121" i="12"/>
  <c r="G122" i="12"/>
  <c r="H122" i="12"/>
  <c r="G123" i="12"/>
  <c r="H123" i="12"/>
  <c r="G124" i="12"/>
  <c r="H124" i="12"/>
  <c r="G125" i="12"/>
  <c r="H125" i="12"/>
  <c r="J5" i="13"/>
  <c r="I5" i="13"/>
  <c r="F189" i="13"/>
  <c r="G189" i="13"/>
  <c r="F190" i="13"/>
  <c r="G190" i="13"/>
  <c r="F191" i="13"/>
  <c r="G191" i="13"/>
  <c r="F192" i="13"/>
  <c r="G192" i="13"/>
  <c r="F193" i="13"/>
  <c r="G193" i="13"/>
  <c r="F194" i="13"/>
  <c r="G194" i="13"/>
  <c r="F195" i="13"/>
  <c r="G195" i="13"/>
  <c r="K5" i="3"/>
  <c r="J5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M5" i="5"/>
  <c r="L5" i="5"/>
  <c r="J5" i="5"/>
  <c r="I5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M4" i="20" l="1"/>
  <c r="L4" i="20"/>
  <c r="I4" i="20"/>
  <c r="F153" i="20"/>
  <c r="G153" i="20"/>
  <c r="F154" i="20"/>
  <c r="G154" i="20"/>
  <c r="F155" i="20"/>
  <c r="G155" i="20"/>
  <c r="F156" i="20"/>
  <c r="G156" i="20"/>
  <c r="F157" i="20"/>
  <c r="G157" i="20"/>
  <c r="F158" i="20"/>
  <c r="G158" i="20"/>
  <c r="F159" i="20"/>
  <c r="G159" i="20"/>
  <c r="I4" i="27"/>
  <c r="G7" i="27"/>
  <c r="F7" i="27"/>
  <c r="G6" i="27"/>
  <c r="F6" i="27"/>
  <c r="G5" i="27"/>
  <c r="F5" i="27"/>
  <c r="G4" i="27"/>
  <c r="L4" i="27" s="1"/>
  <c r="F4" i="27"/>
  <c r="J4" i="27" s="1"/>
  <c r="M4" i="27" s="1"/>
  <c r="G39" i="23"/>
  <c r="G38" i="23"/>
  <c r="G37" i="23"/>
  <c r="G36" i="23"/>
  <c r="F39" i="23"/>
  <c r="F38" i="23"/>
  <c r="F37" i="23"/>
  <c r="F36" i="23"/>
  <c r="H347" i="3"/>
  <c r="G347" i="3"/>
  <c r="H27" i="7"/>
  <c r="H26" i="7"/>
  <c r="H25" i="7"/>
  <c r="H24" i="7"/>
  <c r="H23" i="7"/>
  <c r="G27" i="7"/>
  <c r="A27" i="7"/>
  <c r="G26" i="7"/>
  <c r="A26" i="7"/>
  <c r="G25" i="7"/>
  <c r="A25" i="7"/>
  <c r="G24" i="7"/>
  <c r="A24" i="7"/>
  <c r="G23" i="7"/>
  <c r="A23" i="7"/>
  <c r="G152" i="20"/>
  <c r="F152" i="20"/>
  <c r="G151" i="20"/>
  <c r="F151" i="20"/>
  <c r="G150" i="20"/>
  <c r="F150" i="20"/>
  <c r="G149" i="20"/>
  <c r="F149" i="20"/>
  <c r="F33" i="23"/>
  <c r="G33" i="23"/>
  <c r="F34" i="23"/>
  <c r="G34" i="23"/>
  <c r="F35" i="23"/>
  <c r="G35" i="23"/>
  <c r="G111" i="12"/>
  <c r="H111" i="12"/>
  <c r="G112" i="12"/>
  <c r="H112" i="12"/>
  <c r="G113" i="12"/>
  <c r="H113" i="12"/>
  <c r="F35" i="21"/>
  <c r="G35" i="21"/>
  <c r="E35" i="21"/>
  <c r="G785" i="19"/>
  <c r="H785" i="19"/>
  <c r="G786" i="19"/>
  <c r="H786" i="19"/>
  <c r="G787" i="19"/>
  <c r="H787" i="19"/>
  <c r="G788" i="19"/>
  <c r="H788" i="19"/>
  <c r="G789" i="19"/>
  <c r="H789" i="19"/>
  <c r="G790" i="19"/>
  <c r="H790" i="19"/>
  <c r="G791" i="19"/>
  <c r="H791" i="19"/>
  <c r="G792" i="19"/>
  <c r="H792" i="19"/>
  <c r="G793" i="19"/>
  <c r="H793" i="19"/>
  <c r="G794" i="19"/>
  <c r="H794" i="19"/>
  <c r="G795" i="19"/>
  <c r="H795" i="19"/>
  <c r="G796" i="19"/>
  <c r="H796" i="19"/>
  <c r="G797" i="19"/>
  <c r="H797" i="19"/>
  <c r="G798" i="19"/>
  <c r="H798" i="19"/>
  <c r="G799" i="19"/>
  <c r="H799" i="19"/>
  <c r="G800" i="19"/>
  <c r="G801" i="19"/>
  <c r="G802" i="19"/>
  <c r="H802" i="19"/>
  <c r="G803" i="19"/>
  <c r="G804" i="19"/>
  <c r="G805" i="19"/>
  <c r="G806" i="19"/>
  <c r="H806" i="19"/>
  <c r="G807" i="19"/>
  <c r="H807" i="19"/>
  <c r="G808" i="19"/>
  <c r="H808" i="19"/>
  <c r="G809" i="19"/>
  <c r="H809" i="19"/>
  <c r="G810" i="19"/>
  <c r="H810" i="19"/>
  <c r="G811" i="19"/>
  <c r="H811" i="19"/>
  <c r="G812" i="19"/>
  <c r="G813" i="19"/>
  <c r="G814" i="19"/>
  <c r="H814" i="19"/>
  <c r="G815" i="19"/>
  <c r="H815" i="19"/>
  <c r="G816" i="19"/>
  <c r="H816" i="19"/>
  <c r="G817" i="19"/>
  <c r="H817" i="19"/>
  <c r="G818" i="19"/>
  <c r="H818" i="19"/>
  <c r="G819" i="19"/>
  <c r="H819" i="19"/>
  <c r="G820" i="19"/>
  <c r="H820" i="19"/>
  <c r="G821" i="19"/>
  <c r="H821" i="19"/>
  <c r="G822" i="19"/>
  <c r="H822" i="19"/>
  <c r="G823" i="19"/>
  <c r="H823" i="19"/>
  <c r="G824" i="19"/>
  <c r="H824" i="19"/>
  <c r="G825" i="19"/>
  <c r="H825" i="19"/>
  <c r="G826" i="19"/>
  <c r="H826" i="19"/>
  <c r="G827" i="19"/>
  <c r="H827" i="19"/>
  <c r="G828" i="19"/>
  <c r="H828" i="19"/>
  <c r="F813" i="19"/>
  <c r="H813" i="19" s="1"/>
  <c r="F812" i="19"/>
  <c r="H812" i="19" s="1"/>
  <c r="F806" i="19"/>
  <c r="F805" i="19"/>
  <c r="H805" i="19" s="1"/>
  <c r="F804" i="19"/>
  <c r="H804" i="19" s="1"/>
  <c r="F803" i="19"/>
  <c r="H803" i="19" s="1"/>
  <c r="F802" i="19"/>
  <c r="F801" i="19"/>
  <c r="H801" i="19" s="1"/>
  <c r="F800" i="19"/>
  <c r="H800" i="19" s="1"/>
  <c r="F799" i="19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F451" i="5"/>
  <c r="G451" i="5"/>
  <c r="F452" i="5"/>
  <c r="G452" i="5"/>
  <c r="F453" i="5"/>
  <c r="G453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F466" i="5"/>
  <c r="F467" i="5"/>
  <c r="F468" i="5"/>
  <c r="F469" i="5"/>
  <c r="F470" i="5"/>
  <c r="F471" i="5"/>
  <c r="F472" i="5"/>
  <c r="F473" i="5"/>
  <c r="G473" i="5"/>
  <c r="F474" i="5"/>
  <c r="G474" i="5"/>
  <c r="F475" i="5"/>
  <c r="G475" i="5"/>
  <c r="F476" i="5"/>
  <c r="G476" i="5"/>
  <c r="F477" i="5"/>
  <c r="G477" i="5"/>
  <c r="F478" i="5"/>
  <c r="F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E479" i="5"/>
  <c r="G479" i="5" s="1"/>
  <c r="E478" i="5"/>
  <c r="G478" i="5" s="1"/>
  <c r="E472" i="5"/>
  <c r="G472" i="5" s="1"/>
  <c r="E471" i="5"/>
  <c r="G471" i="5" s="1"/>
  <c r="E470" i="5"/>
  <c r="G470" i="5" s="1"/>
  <c r="E469" i="5"/>
  <c r="G469" i="5" s="1"/>
  <c r="E468" i="5"/>
  <c r="G468" i="5" s="1"/>
  <c r="E467" i="5"/>
  <c r="G467" i="5" s="1"/>
  <c r="E466" i="5"/>
  <c r="G466" i="5" s="1"/>
  <c r="E465" i="5"/>
  <c r="G465" i="5" s="1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140" i="20"/>
  <c r="G140" i="20"/>
  <c r="F141" i="20"/>
  <c r="G141" i="20"/>
  <c r="F142" i="20"/>
  <c r="G142" i="20"/>
  <c r="F143" i="20"/>
  <c r="G143" i="20"/>
  <c r="F144" i="20"/>
  <c r="G144" i="20"/>
  <c r="F145" i="20"/>
  <c r="G145" i="20"/>
  <c r="F146" i="20"/>
  <c r="G146" i="20"/>
  <c r="F147" i="20"/>
  <c r="G147" i="20"/>
  <c r="F148" i="20"/>
  <c r="G148" i="20"/>
  <c r="G741" i="19" l="1"/>
  <c r="H741" i="19"/>
  <c r="G742" i="19"/>
  <c r="H742" i="19"/>
  <c r="G743" i="19"/>
  <c r="H743" i="19"/>
  <c r="G744" i="19"/>
  <c r="H744" i="19"/>
  <c r="G745" i="19"/>
  <c r="H745" i="19"/>
  <c r="G746" i="19"/>
  <c r="H746" i="19"/>
  <c r="G747" i="19"/>
  <c r="H747" i="19"/>
  <c r="G748" i="19"/>
  <c r="H748" i="19"/>
  <c r="G749" i="19"/>
  <c r="H749" i="19"/>
  <c r="G750" i="19"/>
  <c r="H750" i="19"/>
  <c r="G751" i="19"/>
  <c r="H751" i="19"/>
  <c r="G752" i="19"/>
  <c r="H752" i="19"/>
  <c r="G753" i="19"/>
  <c r="H753" i="19"/>
  <c r="G754" i="19"/>
  <c r="H754" i="19"/>
  <c r="G755" i="19"/>
  <c r="H755" i="19"/>
  <c r="G756" i="19"/>
  <c r="H756" i="19"/>
  <c r="G757" i="19"/>
  <c r="H757" i="19"/>
  <c r="G758" i="19"/>
  <c r="H758" i="19"/>
  <c r="G759" i="19"/>
  <c r="H759" i="19"/>
  <c r="G760" i="19"/>
  <c r="H760" i="19"/>
  <c r="G761" i="19"/>
  <c r="H761" i="19"/>
  <c r="G762" i="19"/>
  <c r="H762" i="19"/>
  <c r="G763" i="19"/>
  <c r="H763" i="19"/>
  <c r="G764" i="19"/>
  <c r="H764" i="19"/>
  <c r="G765" i="19"/>
  <c r="H765" i="19"/>
  <c r="G766" i="19"/>
  <c r="H766" i="19"/>
  <c r="G767" i="19"/>
  <c r="H767" i="19"/>
  <c r="G768" i="19"/>
  <c r="H768" i="19"/>
  <c r="G769" i="19"/>
  <c r="H769" i="19"/>
  <c r="G770" i="19"/>
  <c r="H770" i="19"/>
  <c r="G771" i="19"/>
  <c r="H771" i="19"/>
  <c r="G772" i="19"/>
  <c r="H772" i="19"/>
  <c r="G773" i="19"/>
  <c r="H773" i="19"/>
  <c r="G774" i="19"/>
  <c r="H774" i="19"/>
  <c r="G775" i="19"/>
  <c r="H775" i="19"/>
  <c r="G776" i="19"/>
  <c r="H776" i="19"/>
  <c r="G777" i="19"/>
  <c r="H777" i="19"/>
  <c r="G778" i="19"/>
  <c r="H778" i="19"/>
  <c r="G779" i="19"/>
  <c r="H779" i="19"/>
  <c r="G780" i="19"/>
  <c r="H780" i="19"/>
  <c r="G781" i="19"/>
  <c r="H781" i="19"/>
  <c r="G782" i="19"/>
  <c r="H782" i="19"/>
  <c r="G783" i="19"/>
  <c r="H783" i="19"/>
  <c r="G784" i="19"/>
  <c r="H784" i="19"/>
  <c r="F170" i="22" l="1"/>
  <c r="G170" i="22"/>
  <c r="F171" i="22"/>
  <c r="G171" i="22"/>
  <c r="F172" i="22"/>
  <c r="G172" i="22"/>
  <c r="F173" i="22"/>
  <c r="G173" i="22"/>
  <c r="F174" i="22"/>
  <c r="G174" i="22"/>
  <c r="F175" i="22"/>
  <c r="G175" i="22"/>
  <c r="F176" i="22"/>
  <c r="G176" i="22"/>
  <c r="F177" i="22"/>
  <c r="G177" i="22"/>
  <c r="F178" i="22"/>
  <c r="G178" i="22"/>
  <c r="F179" i="22"/>
  <c r="G179" i="22"/>
  <c r="F180" i="22"/>
  <c r="G180" i="22"/>
  <c r="F181" i="22"/>
  <c r="G181" i="22"/>
  <c r="F182" i="22"/>
  <c r="G182" i="22"/>
  <c r="F183" i="22"/>
  <c r="G183" i="22"/>
  <c r="F184" i="22"/>
  <c r="G184" i="22"/>
  <c r="F185" i="22"/>
  <c r="G185" i="22"/>
  <c r="F186" i="22"/>
  <c r="G186" i="22"/>
  <c r="F187" i="22"/>
  <c r="G187" i="22"/>
  <c r="F188" i="22"/>
  <c r="G188" i="22"/>
  <c r="F189" i="22"/>
  <c r="G189" i="22"/>
  <c r="F190" i="22"/>
  <c r="G190" i="22"/>
  <c r="F191" i="22"/>
  <c r="G191" i="22"/>
  <c r="F192" i="22"/>
  <c r="G192" i="22"/>
  <c r="F193" i="22"/>
  <c r="G193" i="22"/>
  <c r="F194" i="22"/>
  <c r="G194" i="22"/>
  <c r="G739" i="19"/>
  <c r="H739" i="19"/>
  <c r="G740" i="19"/>
  <c r="H740" i="19"/>
  <c r="F183" i="13"/>
  <c r="G183" i="13"/>
  <c r="F184" i="13"/>
  <c r="G184" i="13"/>
  <c r="F185" i="13"/>
  <c r="G185" i="13"/>
  <c r="F186" i="13"/>
  <c r="G186" i="13"/>
  <c r="F187" i="13"/>
  <c r="G187" i="13"/>
  <c r="F188" i="13"/>
  <c r="G188" i="13"/>
  <c r="F30" i="23" l="1"/>
  <c r="G30" i="23"/>
  <c r="F31" i="23"/>
  <c r="G31" i="23"/>
  <c r="F32" i="23"/>
  <c r="G32" i="23"/>
  <c r="F45" i="25"/>
  <c r="G45" i="25"/>
  <c r="G337" i="3"/>
  <c r="H337" i="3"/>
  <c r="G338" i="3"/>
  <c r="H338" i="3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F421" i="5"/>
  <c r="G421" i="5"/>
  <c r="F422" i="5"/>
  <c r="G422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137" i="22"/>
  <c r="G137" i="22"/>
  <c r="F138" i="22"/>
  <c r="G138" i="22"/>
  <c r="F139" i="22"/>
  <c r="G139" i="22"/>
  <c r="F140" i="22"/>
  <c r="G140" i="22"/>
  <c r="F141" i="22"/>
  <c r="G141" i="22"/>
  <c r="F142" i="22"/>
  <c r="G142" i="22"/>
  <c r="F143" i="22"/>
  <c r="G143" i="22"/>
  <c r="F144" i="22"/>
  <c r="G144" i="22"/>
  <c r="F145" i="22"/>
  <c r="G145" i="22"/>
  <c r="F146" i="22"/>
  <c r="G146" i="22"/>
  <c r="F147" i="22"/>
  <c r="G147" i="22"/>
  <c r="F148" i="22"/>
  <c r="G148" i="22"/>
  <c r="F149" i="22"/>
  <c r="G149" i="22"/>
  <c r="F150" i="22"/>
  <c r="G150" i="22"/>
  <c r="F151" i="22"/>
  <c r="G151" i="22"/>
  <c r="F152" i="22"/>
  <c r="G152" i="22"/>
  <c r="F153" i="22"/>
  <c r="G153" i="22"/>
  <c r="F154" i="22"/>
  <c r="G154" i="22"/>
  <c r="F155" i="22"/>
  <c r="G155" i="22"/>
  <c r="F156" i="22"/>
  <c r="G156" i="22"/>
  <c r="F157" i="22"/>
  <c r="G157" i="22"/>
  <c r="F158" i="22"/>
  <c r="G158" i="22"/>
  <c r="F159" i="22"/>
  <c r="G159" i="22"/>
  <c r="F160" i="22"/>
  <c r="G160" i="22"/>
  <c r="F161" i="22"/>
  <c r="G161" i="22"/>
  <c r="F162" i="22"/>
  <c r="G162" i="22"/>
  <c r="F163" i="22"/>
  <c r="G163" i="22"/>
  <c r="F164" i="22"/>
  <c r="G164" i="22"/>
  <c r="F165" i="22"/>
  <c r="G165" i="22"/>
  <c r="F166" i="22"/>
  <c r="G166" i="22"/>
  <c r="F167" i="22"/>
  <c r="G167" i="22"/>
  <c r="F168" i="22"/>
  <c r="G168" i="22"/>
  <c r="F169" i="22"/>
  <c r="G169" i="22"/>
  <c r="G139" i="20"/>
  <c r="F139" i="20"/>
  <c r="F54" i="22" l="1"/>
  <c r="G54" i="22"/>
  <c r="F55" i="22"/>
  <c r="G55" i="22"/>
  <c r="F56" i="22"/>
  <c r="G56" i="22"/>
  <c r="F57" i="22"/>
  <c r="G57" i="22"/>
  <c r="F58" i="22"/>
  <c r="G58" i="22"/>
  <c r="F59" i="22"/>
  <c r="G59" i="22"/>
  <c r="F60" i="22"/>
  <c r="G60" i="22"/>
  <c r="F61" i="22"/>
  <c r="G61" i="22"/>
  <c r="F62" i="22"/>
  <c r="G62" i="22"/>
  <c r="F63" i="22"/>
  <c r="G63" i="22"/>
  <c r="F64" i="22"/>
  <c r="G64" i="22"/>
  <c r="F65" i="22"/>
  <c r="G65" i="22"/>
  <c r="F66" i="22"/>
  <c r="G66" i="22"/>
  <c r="F67" i="22"/>
  <c r="G67" i="22"/>
  <c r="F68" i="22"/>
  <c r="G68" i="22"/>
  <c r="F69" i="22"/>
  <c r="G69" i="22"/>
  <c r="F70" i="22"/>
  <c r="G70" i="22"/>
  <c r="F71" i="22"/>
  <c r="G71" i="22"/>
  <c r="F72" i="22"/>
  <c r="G72" i="22"/>
  <c r="F73" i="22"/>
  <c r="G73" i="22"/>
  <c r="F74" i="22"/>
  <c r="G74" i="22"/>
  <c r="F75" i="22"/>
  <c r="G75" i="22"/>
  <c r="F76" i="22"/>
  <c r="G76" i="22"/>
  <c r="F77" i="22"/>
  <c r="G77" i="22"/>
  <c r="F78" i="22"/>
  <c r="G78" i="22"/>
  <c r="F79" i="22"/>
  <c r="G79" i="22"/>
  <c r="F80" i="22"/>
  <c r="G80" i="22"/>
  <c r="F81" i="22"/>
  <c r="G81" i="22"/>
  <c r="F82" i="22"/>
  <c r="G82" i="22"/>
  <c r="F83" i="22"/>
  <c r="G83" i="22"/>
  <c r="F84" i="22"/>
  <c r="G84" i="22"/>
  <c r="F85" i="22"/>
  <c r="G85" i="22"/>
  <c r="F86" i="22"/>
  <c r="G86" i="22"/>
  <c r="F87" i="22"/>
  <c r="G87" i="22"/>
  <c r="F88" i="22"/>
  <c r="G88" i="22"/>
  <c r="F89" i="22"/>
  <c r="G89" i="22"/>
  <c r="F90" i="22"/>
  <c r="G90" i="22"/>
  <c r="F91" i="22"/>
  <c r="G91" i="22"/>
  <c r="F92" i="22"/>
  <c r="G92" i="22"/>
  <c r="F93" i="22"/>
  <c r="G93" i="22"/>
  <c r="F94" i="22"/>
  <c r="G94" i="22"/>
  <c r="F95" i="22"/>
  <c r="G95" i="22"/>
  <c r="F96" i="22"/>
  <c r="G96" i="22"/>
  <c r="F97" i="22"/>
  <c r="G97" i="22"/>
  <c r="F98" i="22"/>
  <c r="G98" i="22"/>
  <c r="F99" i="22"/>
  <c r="G99" i="22"/>
  <c r="F100" i="22"/>
  <c r="G100" i="22"/>
  <c r="F101" i="22"/>
  <c r="G101" i="22"/>
  <c r="F102" i="22"/>
  <c r="G102" i="22"/>
  <c r="F103" i="22"/>
  <c r="G103" i="22"/>
  <c r="F104" i="22"/>
  <c r="G104" i="22"/>
  <c r="F105" i="22"/>
  <c r="G105" i="22"/>
  <c r="F106" i="22"/>
  <c r="G106" i="22"/>
  <c r="F107" i="22"/>
  <c r="G107" i="22"/>
  <c r="F108" i="22"/>
  <c r="G108" i="22"/>
  <c r="F109" i="22"/>
  <c r="G109" i="22"/>
  <c r="F110" i="22"/>
  <c r="G110" i="22"/>
  <c r="F111" i="22"/>
  <c r="G111" i="22"/>
  <c r="F112" i="22"/>
  <c r="G112" i="22"/>
  <c r="F113" i="22"/>
  <c r="G113" i="22"/>
  <c r="F114" i="22"/>
  <c r="G114" i="22"/>
  <c r="F115" i="22"/>
  <c r="G115" i="22"/>
  <c r="F116" i="22"/>
  <c r="G116" i="22"/>
  <c r="F117" i="22"/>
  <c r="G117" i="22"/>
  <c r="F118" i="22"/>
  <c r="G118" i="22"/>
  <c r="F119" i="22"/>
  <c r="G119" i="22"/>
  <c r="F120" i="22"/>
  <c r="G120" i="22"/>
  <c r="F121" i="22"/>
  <c r="G121" i="22"/>
  <c r="F122" i="22"/>
  <c r="G122" i="22"/>
  <c r="F123" i="22"/>
  <c r="G123" i="22"/>
  <c r="F124" i="22"/>
  <c r="G124" i="22"/>
  <c r="F125" i="22"/>
  <c r="G125" i="22"/>
  <c r="F126" i="22"/>
  <c r="G126" i="22"/>
  <c r="F127" i="22"/>
  <c r="G127" i="22"/>
  <c r="F128" i="22"/>
  <c r="G128" i="22"/>
  <c r="F129" i="22"/>
  <c r="G129" i="22"/>
  <c r="F130" i="22"/>
  <c r="G130" i="22"/>
  <c r="F131" i="22"/>
  <c r="G131" i="22"/>
  <c r="F132" i="22"/>
  <c r="G132" i="22"/>
  <c r="F133" i="22"/>
  <c r="G133" i="22"/>
  <c r="F134" i="22"/>
  <c r="G134" i="22"/>
  <c r="F135" i="22"/>
  <c r="G135" i="22"/>
  <c r="F136" i="22"/>
  <c r="G136" i="22"/>
  <c r="G323" i="3" l="1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638" i="19" l="1"/>
  <c r="H638" i="19"/>
  <c r="G639" i="19"/>
  <c r="H639" i="19"/>
  <c r="G640" i="19"/>
  <c r="H640" i="19"/>
  <c r="G641" i="19"/>
  <c r="G642" i="19"/>
  <c r="G643" i="19"/>
  <c r="G644" i="19"/>
  <c r="G645" i="19"/>
  <c r="G646" i="19"/>
  <c r="G647" i="19"/>
  <c r="H647" i="19"/>
  <c r="G648" i="19"/>
  <c r="H648" i="19"/>
  <c r="G649" i="19"/>
  <c r="H649" i="19"/>
  <c r="G650" i="19"/>
  <c r="H650" i="19"/>
  <c r="G651" i="19"/>
  <c r="H651" i="19"/>
  <c r="G652" i="19"/>
  <c r="H652" i="19"/>
  <c r="G653" i="19"/>
  <c r="H653" i="19"/>
  <c r="G654" i="19"/>
  <c r="H654" i="19"/>
  <c r="G655" i="19"/>
  <c r="H655" i="19"/>
  <c r="G656" i="19"/>
  <c r="H656" i="19"/>
  <c r="G657" i="19"/>
  <c r="H657" i="19"/>
  <c r="G658" i="19"/>
  <c r="H658" i="19"/>
  <c r="G659" i="19"/>
  <c r="H659" i="19"/>
  <c r="G660" i="19"/>
  <c r="H660" i="19"/>
  <c r="G661" i="19"/>
  <c r="H661" i="19"/>
  <c r="G662" i="19"/>
  <c r="H662" i="19"/>
  <c r="G663" i="19"/>
  <c r="H663" i="19"/>
  <c r="G664" i="19"/>
  <c r="H664" i="19"/>
  <c r="G665" i="19"/>
  <c r="H665" i="19"/>
  <c r="G666" i="19"/>
  <c r="H666" i="19"/>
  <c r="G667" i="19"/>
  <c r="H667" i="19"/>
  <c r="G668" i="19"/>
  <c r="H668" i="19"/>
  <c r="G669" i="19"/>
  <c r="H669" i="19"/>
  <c r="G670" i="19"/>
  <c r="H670" i="19"/>
  <c r="G671" i="19"/>
  <c r="H671" i="19"/>
  <c r="G672" i="19"/>
  <c r="H672" i="19"/>
  <c r="G673" i="19"/>
  <c r="H673" i="19"/>
  <c r="G674" i="19"/>
  <c r="H674" i="19"/>
  <c r="G675" i="19"/>
  <c r="H675" i="19"/>
  <c r="G676" i="19"/>
  <c r="H676" i="19"/>
  <c r="G677" i="19"/>
  <c r="H677" i="19"/>
  <c r="G678" i="19"/>
  <c r="H678" i="19"/>
  <c r="G679" i="19"/>
  <c r="H679" i="19"/>
  <c r="G680" i="19"/>
  <c r="H680" i="19"/>
  <c r="G681" i="19"/>
  <c r="H681" i="19"/>
  <c r="G682" i="19"/>
  <c r="H682" i="19"/>
  <c r="G683" i="19"/>
  <c r="H683" i="19"/>
  <c r="G684" i="19"/>
  <c r="H684" i="19"/>
  <c r="G685" i="19"/>
  <c r="H685" i="19"/>
  <c r="G686" i="19"/>
  <c r="H686" i="19"/>
  <c r="G687" i="19"/>
  <c r="H687" i="19"/>
  <c r="G688" i="19"/>
  <c r="H688" i="19"/>
  <c r="G689" i="19"/>
  <c r="H689" i="19"/>
  <c r="G690" i="19"/>
  <c r="H690" i="19"/>
  <c r="G691" i="19"/>
  <c r="H691" i="19"/>
  <c r="G692" i="19"/>
  <c r="H692" i="19"/>
  <c r="G693" i="19"/>
  <c r="H693" i="19"/>
  <c r="G694" i="19"/>
  <c r="H694" i="19"/>
  <c r="G695" i="19"/>
  <c r="H695" i="19"/>
  <c r="G696" i="19"/>
  <c r="H696" i="19"/>
  <c r="G697" i="19"/>
  <c r="H697" i="19"/>
  <c r="G698" i="19"/>
  <c r="H698" i="19"/>
  <c r="G699" i="19"/>
  <c r="H699" i="19"/>
  <c r="G700" i="19"/>
  <c r="H700" i="19"/>
  <c r="G701" i="19"/>
  <c r="H701" i="19"/>
  <c r="G702" i="19"/>
  <c r="H702" i="19"/>
  <c r="G703" i="19"/>
  <c r="H703" i="19"/>
  <c r="G704" i="19"/>
  <c r="H704" i="19"/>
  <c r="G705" i="19"/>
  <c r="H705" i="19"/>
  <c r="G706" i="19"/>
  <c r="H706" i="19"/>
  <c r="G707" i="19"/>
  <c r="H707" i="19"/>
  <c r="G708" i="19"/>
  <c r="H708" i="19"/>
  <c r="G709" i="19"/>
  <c r="H709" i="19"/>
  <c r="G710" i="19"/>
  <c r="H710" i="19"/>
  <c r="G711" i="19"/>
  <c r="H711" i="19"/>
  <c r="G712" i="19"/>
  <c r="H712" i="19"/>
  <c r="G713" i="19"/>
  <c r="H713" i="19"/>
  <c r="G714" i="19"/>
  <c r="H714" i="19"/>
  <c r="G715" i="19"/>
  <c r="H715" i="19"/>
  <c r="G716" i="19"/>
  <c r="H716" i="19"/>
  <c r="G717" i="19"/>
  <c r="H717" i="19"/>
  <c r="G718" i="19"/>
  <c r="H718" i="19"/>
  <c r="G719" i="19"/>
  <c r="H719" i="19"/>
  <c r="G720" i="19"/>
  <c r="H720" i="19"/>
  <c r="G721" i="19"/>
  <c r="H721" i="19"/>
  <c r="G722" i="19"/>
  <c r="H722" i="19"/>
  <c r="G723" i="19"/>
  <c r="H723" i="19"/>
  <c r="G724" i="19"/>
  <c r="H724" i="19"/>
  <c r="G725" i="19"/>
  <c r="H725" i="19"/>
  <c r="G726" i="19"/>
  <c r="H726" i="19"/>
  <c r="G727" i="19"/>
  <c r="H727" i="19"/>
  <c r="G728" i="19"/>
  <c r="H728" i="19"/>
  <c r="G729" i="19"/>
  <c r="H729" i="19"/>
  <c r="G730" i="19"/>
  <c r="H730" i="19"/>
  <c r="G731" i="19"/>
  <c r="H731" i="19"/>
  <c r="G732" i="19"/>
  <c r="H732" i="19"/>
  <c r="G733" i="19"/>
  <c r="H733" i="19"/>
  <c r="G734" i="19"/>
  <c r="H734" i="19"/>
  <c r="G735" i="19"/>
  <c r="H735" i="19"/>
  <c r="G736" i="19"/>
  <c r="H736" i="19"/>
  <c r="G737" i="19"/>
  <c r="H737" i="19"/>
  <c r="G738" i="19"/>
  <c r="H738" i="19"/>
  <c r="F646" i="19"/>
  <c r="H646" i="19" s="1"/>
  <c r="F645" i="19"/>
  <c r="H645" i="19" s="1"/>
  <c r="F644" i="19"/>
  <c r="H644" i="19" s="1"/>
  <c r="F643" i="19"/>
  <c r="H643" i="19" s="1"/>
  <c r="F642" i="19"/>
  <c r="H642" i="19" s="1"/>
  <c r="F641" i="19"/>
  <c r="H641" i="19" s="1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4" i="23"/>
  <c r="G14" i="23"/>
  <c r="F15" i="23"/>
  <c r="G15" i="23"/>
  <c r="F16" i="23"/>
  <c r="G16" i="23"/>
  <c r="F17" i="23"/>
  <c r="G17" i="23"/>
  <c r="F18" i="23"/>
  <c r="G18" i="23"/>
  <c r="F19" i="23"/>
  <c r="G19" i="23"/>
  <c r="F20" i="23"/>
  <c r="G20" i="23"/>
  <c r="F21" i="23"/>
  <c r="G21" i="23"/>
  <c r="F22" i="23"/>
  <c r="G22" i="23"/>
  <c r="F23" i="23"/>
  <c r="G23" i="23"/>
  <c r="F24" i="23"/>
  <c r="G24" i="23"/>
  <c r="F25" i="23"/>
  <c r="G25" i="23"/>
  <c r="F26" i="23"/>
  <c r="G26" i="23"/>
  <c r="F27" i="23"/>
  <c r="G27" i="23"/>
  <c r="F28" i="23"/>
  <c r="G28" i="23"/>
  <c r="F29" i="23"/>
  <c r="G29" i="23"/>
  <c r="F7" i="24"/>
  <c r="G7" i="24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31" i="21"/>
  <c r="G31" i="21"/>
  <c r="F32" i="21"/>
  <c r="G32" i="21"/>
  <c r="F33" i="21"/>
  <c r="G33" i="21"/>
  <c r="F34" i="21"/>
  <c r="G34" i="21"/>
  <c r="F135" i="20"/>
  <c r="G135" i="20"/>
  <c r="F136" i="20"/>
  <c r="G136" i="20"/>
  <c r="F137" i="20"/>
  <c r="G137" i="20"/>
  <c r="F138" i="20"/>
  <c r="G138" i="20"/>
  <c r="F115" i="20"/>
  <c r="G115" i="20"/>
  <c r="F116" i="20"/>
  <c r="G116" i="20"/>
  <c r="F117" i="20"/>
  <c r="G117" i="20"/>
  <c r="F118" i="20"/>
  <c r="G118" i="20"/>
  <c r="F119" i="20"/>
  <c r="G119" i="20"/>
  <c r="F120" i="20"/>
  <c r="G120" i="20"/>
  <c r="F121" i="20"/>
  <c r="G121" i="20"/>
  <c r="F122" i="20"/>
  <c r="G122" i="20"/>
  <c r="F123" i="20"/>
  <c r="G123" i="20"/>
  <c r="F124" i="20"/>
  <c r="G124" i="20"/>
  <c r="F125" i="20"/>
  <c r="G125" i="20"/>
  <c r="F126" i="20"/>
  <c r="G126" i="20"/>
  <c r="F127" i="20"/>
  <c r="G127" i="20"/>
  <c r="F128" i="20"/>
  <c r="G128" i="20"/>
  <c r="F129" i="20"/>
  <c r="G129" i="20"/>
  <c r="F130" i="20"/>
  <c r="G130" i="20"/>
  <c r="F131" i="20"/>
  <c r="G131" i="20"/>
  <c r="F132" i="20"/>
  <c r="G132" i="20"/>
  <c r="F133" i="20"/>
  <c r="G133" i="20"/>
  <c r="F134" i="20"/>
  <c r="G134" i="20"/>
  <c r="F320" i="5"/>
  <c r="G320" i="5"/>
  <c r="F321" i="5"/>
  <c r="G321" i="5"/>
  <c r="F322" i="5"/>
  <c r="G322" i="5"/>
  <c r="F323" i="5"/>
  <c r="F324" i="5"/>
  <c r="F325" i="5"/>
  <c r="F326" i="5"/>
  <c r="F327" i="5"/>
  <c r="F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E324" i="5"/>
  <c r="G324" i="5" s="1"/>
  <c r="E325" i="5"/>
  <c r="G325" i="5" s="1"/>
  <c r="E326" i="5"/>
  <c r="G326" i="5" s="1"/>
  <c r="E327" i="5"/>
  <c r="G327" i="5" s="1"/>
  <c r="E328" i="5"/>
  <c r="G328" i="5" s="1"/>
  <c r="E323" i="5"/>
  <c r="G323" i="5" s="1"/>
  <c r="G110" i="12"/>
  <c r="H110" i="12"/>
  <c r="F136" i="13"/>
  <c r="G136" i="13"/>
  <c r="F137" i="13"/>
  <c r="G137" i="13"/>
  <c r="F138" i="13"/>
  <c r="G138" i="13"/>
  <c r="F139" i="13"/>
  <c r="G139" i="13"/>
  <c r="F140" i="13"/>
  <c r="G140" i="13"/>
  <c r="F141" i="13"/>
  <c r="G141" i="13"/>
  <c r="F142" i="13"/>
  <c r="G142" i="13"/>
  <c r="F143" i="13"/>
  <c r="G143" i="13"/>
  <c r="F144" i="13"/>
  <c r="G144" i="13"/>
  <c r="F145" i="13"/>
  <c r="G145" i="13"/>
  <c r="F146" i="13"/>
  <c r="G146" i="13"/>
  <c r="F147" i="13"/>
  <c r="G147" i="13"/>
  <c r="F148" i="13"/>
  <c r="G148" i="13"/>
  <c r="F149" i="13"/>
  <c r="G149" i="13"/>
  <c r="F150" i="13"/>
  <c r="G150" i="13"/>
  <c r="F151" i="13"/>
  <c r="G151" i="13"/>
  <c r="F152" i="13"/>
  <c r="G152" i="13"/>
  <c r="F153" i="13"/>
  <c r="G153" i="13"/>
  <c r="F154" i="13"/>
  <c r="G154" i="13"/>
  <c r="F155" i="13"/>
  <c r="G155" i="13"/>
  <c r="F156" i="13"/>
  <c r="G156" i="13"/>
  <c r="F157" i="13"/>
  <c r="G157" i="13"/>
  <c r="F158" i="13"/>
  <c r="G158" i="13"/>
  <c r="F159" i="13"/>
  <c r="G159" i="13"/>
  <c r="F160" i="13"/>
  <c r="G160" i="13"/>
  <c r="F161" i="13"/>
  <c r="G161" i="13"/>
  <c r="F162" i="13"/>
  <c r="G162" i="13"/>
  <c r="F163" i="13"/>
  <c r="G163" i="13"/>
  <c r="F164" i="13"/>
  <c r="G164" i="13"/>
  <c r="F165" i="13"/>
  <c r="G165" i="13"/>
  <c r="F166" i="13"/>
  <c r="G166" i="13"/>
  <c r="F167" i="13"/>
  <c r="G167" i="13"/>
  <c r="F168" i="13"/>
  <c r="G168" i="13"/>
  <c r="F169" i="13"/>
  <c r="G169" i="13"/>
  <c r="F170" i="13"/>
  <c r="G170" i="13"/>
  <c r="F171" i="13"/>
  <c r="G171" i="13"/>
  <c r="F172" i="13"/>
  <c r="G172" i="13"/>
  <c r="F173" i="13"/>
  <c r="G173" i="13"/>
  <c r="F174" i="13"/>
  <c r="G174" i="13"/>
  <c r="F175" i="13"/>
  <c r="G175" i="13"/>
  <c r="F176" i="13"/>
  <c r="G176" i="13"/>
  <c r="F177" i="13"/>
  <c r="G177" i="13"/>
  <c r="F178" i="13"/>
  <c r="G178" i="13"/>
  <c r="F179" i="13"/>
  <c r="G179" i="13"/>
  <c r="F180" i="13"/>
  <c r="G180" i="13"/>
  <c r="F181" i="13"/>
  <c r="G181" i="13"/>
  <c r="F182" i="13"/>
  <c r="G182" i="13"/>
  <c r="G550" i="19" l="1"/>
  <c r="H550" i="19"/>
  <c r="G551" i="19"/>
  <c r="H551" i="19"/>
  <c r="G552" i="19"/>
  <c r="H552" i="19"/>
  <c r="G553" i="19"/>
  <c r="H553" i="19"/>
  <c r="G554" i="19"/>
  <c r="H554" i="19"/>
  <c r="G555" i="19"/>
  <c r="H555" i="19"/>
  <c r="G556" i="19"/>
  <c r="H556" i="19"/>
  <c r="G557" i="19"/>
  <c r="H557" i="19"/>
  <c r="G558" i="19"/>
  <c r="H558" i="19"/>
  <c r="G559" i="19"/>
  <c r="H559" i="19"/>
  <c r="G560" i="19"/>
  <c r="H560" i="19"/>
  <c r="G561" i="19"/>
  <c r="H561" i="19"/>
  <c r="G562" i="19"/>
  <c r="H562" i="19"/>
  <c r="G563" i="19"/>
  <c r="H563" i="19"/>
  <c r="G564" i="19"/>
  <c r="H564" i="19"/>
  <c r="G565" i="19"/>
  <c r="H565" i="19"/>
  <c r="G566" i="19"/>
  <c r="H566" i="19"/>
  <c r="G567" i="19"/>
  <c r="H567" i="19"/>
  <c r="G568" i="19"/>
  <c r="H568" i="19"/>
  <c r="G569" i="19"/>
  <c r="H569" i="19"/>
  <c r="G570" i="19"/>
  <c r="H570" i="19"/>
  <c r="G571" i="19"/>
  <c r="H571" i="19"/>
  <c r="G572" i="19"/>
  <c r="H572" i="19"/>
  <c r="G573" i="19"/>
  <c r="H573" i="19"/>
  <c r="G574" i="19"/>
  <c r="H574" i="19"/>
  <c r="G575" i="19"/>
  <c r="H575" i="19"/>
  <c r="G576" i="19"/>
  <c r="H576" i="19"/>
  <c r="G577" i="19"/>
  <c r="H577" i="19"/>
  <c r="G578" i="19"/>
  <c r="H578" i="19"/>
  <c r="G579" i="19"/>
  <c r="H579" i="19"/>
  <c r="G580" i="19"/>
  <c r="H580" i="19"/>
  <c r="G581" i="19"/>
  <c r="H581" i="19"/>
  <c r="G582" i="19"/>
  <c r="H582" i="19"/>
  <c r="G583" i="19"/>
  <c r="H583" i="19"/>
  <c r="G584" i="19"/>
  <c r="H584" i="19"/>
  <c r="G585" i="19"/>
  <c r="H585" i="19"/>
  <c r="G586" i="19"/>
  <c r="H586" i="19"/>
  <c r="G587" i="19"/>
  <c r="H587" i="19"/>
  <c r="G588" i="19"/>
  <c r="H588" i="19"/>
  <c r="G589" i="19"/>
  <c r="H589" i="19"/>
  <c r="G590" i="19"/>
  <c r="H590" i="19"/>
  <c r="G591" i="19"/>
  <c r="H591" i="19"/>
  <c r="G592" i="19"/>
  <c r="H592" i="19"/>
  <c r="G593" i="19"/>
  <c r="H593" i="19"/>
  <c r="G594" i="19"/>
  <c r="H594" i="19"/>
  <c r="G595" i="19"/>
  <c r="H595" i="19"/>
  <c r="G596" i="19"/>
  <c r="H596" i="19"/>
  <c r="G597" i="19"/>
  <c r="H597" i="19"/>
  <c r="G598" i="19"/>
  <c r="H598" i="19"/>
  <c r="G599" i="19"/>
  <c r="H599" i="19"/>
  <c r="G600" i="19"/>
  <c r="H600" i="19"/>
  <c r="G601" i="19"/>
  <c r="H601" i="19"/>
  <c r="G602" i="19"/>
  <c r="H602" i="19"/>
  <c r="G603" i="19"/>
  <c r="H603" i="19"/>
  <c r="G604" i="19"/>
  <c r="H604" i="19"/>
  <c r="G605" i="19"/>
  <c r="H605" i="19"/>
  <c r="G606" i="19"/>
  <c r="H606" i="19"/>
  <c r="G607" i="19"/>
  <c r="H607" i="19"/>
  <c r="G608" i="19"/>
  <c r="H608" i="19"/>
  <c r="G609" i="19"/>
  <c r="H609" i="19"/>
  <c r="G610" i="19"/>
  <c r="H610" i="19"/>
  <c r="G611" i="19"/>
  <c r="H611" i="19"/>
  <c r="G612" i="19"/>
  <c r="H612" i="19"/>
  <c r="G613" i="19"/>
  <c r="H613" i="19"/>
  <c r="G614" i="19"/>
  <c r="H614" i="19"/>
  <c r="G615" i="19"/>
  <c r="H615" i="19"/>
  <c r="G616" i="19"/>
  <c r="H616" i="19"/>
  <c r="G617" i="19"/>
  <c r="H617" i="19"/>
  <c r="G618" i="19"/>
  <c r="H618" i="19"/>
  <c r="G619" i="19"/>
  <c r="H619" i="19"/>
  <c r="G620" i="19"/>
  <c r="H620" i="19"/>
  <c r="G621" i="19"/>
  <c r="H621" i="19"/>
  <c r="G622" i="19"/>
  <c r="H622" i="19"/>
  <c r="G623" i="19"/>
  <c r="H623" i="19"/>
  <c r="G624" i="19"/>
  <c r="H624" i="19"/>
  <c r="G625" i="19"/>
  <c r="H625" i="19"/>
  <c r="G626" i="19"/>
  <c r="H626" i="19"/>
  <c r="G627" i="19"/>
  <c r="H627" i="19"/>
  <c r="G628" i="19"/>
  <c r="H628" i="19"/>
  <c r="G629" i="19"/>
  <c r="H629" i="19"/>
  <c r="G630" i="19"/>
  <c r="H630" i="19"/>
  <c r="G631" i="19"/>
  <c r="H631" i="19"/>
  <c r="G632" i="19"/>
  <c r="H632" i="19"/>
  <c r="G633" i="19"/>
  <c r="H633" i="19"/>
  <c r="G634" i="19"/>
  <c r="H634" i="19"/>
  <c r="G635" i="19"/>
  <c r="H635" i="19"/>
  <c r="G636" i="19"/>
  <c r="H636" i="19"/>
  <c r="G637" i="19"/>
  <c r="H637" i="19"/>
  <c r="F53" i="22"/>
  <c r="G53" i="22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46" i="6"/>
  <c r="G46" i="6"/>
  <c r="F47" i="6"/>
  <c r="G47" i="6"/>
  <c r="F48" i="6"/>
  <c r="G48" i="6"/>
  <c r="F49" i="6"/>
  <c r="G49" i="6"/>
  <c r="F50" i="6"/>
  <c r="G50" i="6"/>
  <c r="F51" i="6"/>
  <c r="G51" i="6"/>
  <c r="F12" i="23"/>
  <c r="G12" i="23"/>
  <c r="F13" i="23"/>
  <c r="G13" i="23"/>
  <c r="F36" i="25"/>
  <c r="G36" i="25"/>
  <c r="F30" i="21"/>
  <c r="G30" i="21"/>
  <c r="F103" i="20"/>
  <c r="G103" i="20"/>
  <c r="F104" i="20"/>
  <c r="G104" i="20"/>
  <c r="F105" i="20"/>
  <c r="G105" i="20"/>
  <c r="F106" i="20"/>
  <c r="G106" i="20"/>
  <c r="F107" i="20"/>
  <c r="G107" i="20"/>
  <c r="F108" i="20"/>
  <c r="G108" i="20"/>
  <c r="F109" i="20"/>
  <c r="G109" i="20"/>
  <c r="F110" i="20"/>
  <c r="G110" i="20"/>
  <c r="F111" i="20"/>
  <c r="G111" i="20"/>
  <c r="F112" i="20"/>
  <c r="G112" i="20"/>
  <c r="F113" i="20"/>
  <c r="G113" i="20"/>
  <c r="F114" i="20"/>
  <c r="G114" i="20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6" i="12"/>
  <c r="H96" i="12"/>
  <c r="G97" i="12"/>
  <c r="H97" i="12"/>
  <c r="G98" i="12"/>
  <c r="H98" i="12"/>
  <c r="G99" i="12"/>
  <c r="H99" i="12"/>
  <c r="G100" i="12"/>
  <c r="H100" i="12"/>
  <c r="G101" i="12"/>
  <c r="H101" i="12"/>
  <c r="G102" i="12"/>
  <c r="H102" i="12"/>
  <c r="G103" i="12"/>
  <c r="H103" i="12"/>
  <c r="G104" i="12"/>
  <c r="H104" i="12"/>
  <c r="G105" i="12"/>
  <c r="H105" i="12"/>
  <c r="G106" i="12"/>
  <c r="H106" i="12"/>
  <c r="G107" i="12"/>
  <c r="H107" i="12"/>
  <c r="G108" i="12"/>
  <c r="H108" i="12"/>
  <c r="G109" i="12"/>
  <c r="H109" i="12"/>
  <c r="F133" i="13"/>
  <c r="G133" i="13"/>
  <c r="F134" i="13"/>
  <c r="G134" i="13"/>
  <c r="F135" i="13"/>
  <c r="G135" i="13"/>
  <c r="F74" i="13"/>
  <c r="G74" i="13"/>
  <c r="F75" i="13"/>
  <c r="G75" i="13"/>
  <c r="F76" i="13"/>
  <c r="G76" i="13"/>
  <c r="F77" i="13"/>
  <c r="G77" i="13"/>
  <c r="F78" i="13"/>
  <c r="G78" i="13"/>
  <c r="F79" i="13"/>
  <c r="G79" i="13"/>
  <c r="F80" i="13"/>
  <c r="G80" i="13"/>
  <c r="F81" i="13"/>
  <c r="G81" i="13"/>
  <c r="F82" i="13"/>
  <c r="G82" i="13"/>
  <c r="F83" i="13"/>
  <c r="G83" i="13"/>
  <c r="F84" i="13"/>
  <c r="G84" i="13"/>
  <c r="F85" i="13"/>
  <c r="G85" i="13"/>
  <c r="F86" i="13"/>
  <c r="G86" i="13"/>
  <c r="F87" i="13"/>
  <c r="G87" i="13"/>
  <c r="F88" i="13"/>
  <c r="G88" i="13"/>
  <c r="F89" i="13"/>
  <c r="G89" i="13"/>
  <c r="F90" i="13"/>
  <c r="G90" i="13"/>
  <c r="F91" i="13"/>
  <c r="G91" i="13"/>
  <c r="F92" i="13"/>
  <c r="G92" i="13"/>
  <c r="F93" i="13"/>
  <c r="G93" i="13"/>
  <c r="F94" i="13"/>
  <c r="G94" i="13"/>
  <c r="F95" i="13"/>
  <c r="G95" i="13"/>
  <c r="F96" i="13"/>
  <c r="G96" i="13"/>
  <c r="F97" i="13"/>
  <c r="G97" i="13"/>
  <c r="F98" i="13"/>
  <c r="G98" i="13"/>
  <c r="F99" i="13"/>
  <c r="G99" i="13"/>
  <c r="F100" i="13"/>
  <c r="G100" i="13"/>
  <c r="F101" i="13"/>
  <c r="G101" i="13"/>
  <c r="F102" i="13"/>
  <c r="G102" i="13"/>
  <c r="F103" i="13"/>
  <c r="G103" i="13"/>
  <c r="F104" i="13"/>
  <c r="G104" i="13"/>
  <c r="F105" i="13"/>
  <c r="G105" i="13"/>
  <c r="F106" i="13"/>
  <c r="G106" i="13"/>
  <c r="F107" i="13"/>
  <c r="G107" i="13"/>
  <c r="F108" i="13"/>
  <c r="G108" i="13"/>
  <c r="F109" i="13"/>
  <c r="G109" i="13"/>
  <c r="F110" i="13"/>
  <c r="G110" i="13"/>
  <c r="F111" i="13"/>
  <c r="G111" i="13"/>
  <c r="F112" i="13"/>
  <c r="G112" i="13"/>
  <c r="F113" i="13"/>
  <c r="G113" i="13"/>
  <c r="F114" i="13"/>
  <c r="G114" i="13"/>
  <c r="F115" i="13"/>
  <c r="G115" i="13"/>
  <c r="F116" i="13"/>
  <c r="G116" i="13"/>
  <c r="F117" i="13"/>
  <c r="G117" i="13"/>
  <c r="F118" i="13"/>
  <c r="G118" i="13"/>
  <c r="F119" i="13"/>
  <c r="G119" i="13"/>
  <c r="F120" i="13"/>
  <c r="G120" i="13"/>
  <c r="F121" i="13"/>
  <c r="G121" i="13"/>
  <c r="F122" i="13"/>
  <c r="G122" i="13"/>
  <c r="F123" i="13"/>
  <c r="G123" i="13"/>
  <c r="F124" i="13"/>
  <c r="G124" i="13"/>
  <c r="F125" i="13"/>
  <c r="G125" i="13"/>
  <c r="F126" i="13"/>
  <c r="G126" i="13"/>
  <c r="F127" i="13"/>
  <c r="G127" i="13"/>
  <c r="F128" i="13"/>
  <c r="G128" i="13"/>
  <c r="F129" i="13"/>
  <c r="G129" i="13"/>
  <c r="F130" i="13"/>
  <c r="G130" i="13"/>
  <c r="F131" i="13"/>
  <c r="G131" i="13"/>
  <c r="F132" i="13"/>
  <c r="G132" i="13"/>
  <c r="F59" i="13"/>
  <c r="G59" i="13"/>
  <c r="F60" i="13"/>
  <c r="G60" i="13"/>
  <c r="F61" i="13"/>
  <c r="G61" i="13"/>
  <c r="F62" i="13"/>
  <c r="G62" i="13"/>
  <c r="F63" i="13"/>
  <c r="G63" i="13"/>
  <c r="F64" i="13"/>
  <c r="G64" i="13"/>
  <c r="F65" i="13"/>
  <c r="G65" i="13"/>
  <c r="F66" i="13"/>
  <c r="G66" i="13"/>
  <c r="F67" i="13"/>
  <c r="G67" i="13"/>
  <c r="F68" i="13"/>
  <c r="G68" i="13"/>
  <c r="F69" i="13"/>
  <c r="G69" i="13"/>
  <c r="F70" i="13"/>
  <c r="G70" i="13"/>
  <c r="F71" i="13"/>
  <c r="G71" i="13"/>
  <c r="F72" i="13"/>
  <c r="G72" i="13"/>
  <c r="F73" i="13"/>
  <c r="G73" i="13"/>
  <c r="B80" i="26" l="1"/>
  <c r="F35" i="25" l="1"/>
  <c r="G35" i="25"/>
  <c r="G34" i="25" l="1"/>
  <c r="F34" i="25"/>
  <c r="G22" i="25"/>
  <c r="G21" i="25"/>
  <c r="F33" i="25"/>
  <c r="G33" i="25"/>
  <c r="G32" i="25"/>
  <c r="F32" i="25"/>
  <c r="G29" i="21"/>
  <c r="F29" i="21"/>
  <c r="G52" i="22"/>
  <c r="F52" i="22"/>
  <c r="G51" i="22"/>
  <c r="F51" i="22"/>
  <c r="G31" i="25"/>
  <c r="F31" i="25"/>
  <c r="F29" i="25"/>
  <c r="G29" i="25"/>
  <c r="F30" i="25"/>
  <c r="G30" i="25"/>
  <c r="F27" i="25"/>
  <c r="G27" i="25"/>
  <c r="F28" i="25"/>
  <c r="G28" i="25"/>
  <c r="G50" i="22"/>
  <c r="F50" i="22"/>
  <c r="F24" i="25"/>
  <c r="G24" i="25"/>
  <c r="F25" i="25"/>
  <c r="G25" i="25"/>
  <c r="F26" i="25"/>
  <c r="G26" i="25"/>
  <c r="F20" i="25"/>
  <c r="G20" i="25"/>
  <c r="F21" i="25"/>
  <c r="F22" i="25"/>
  <c r="F23" i="25"/>
  <c r="G23" i="25"/>
  <c r="F54" i="13"/>
  <c r="G54" i="13"/>
  <c r="F55" i="13"/>
  <c r="G55" i="13"/>
  <c r="F56" i="13"/>
  <c r="G56" i="13"/>
  <c r="F57" i="13"/>
  <c r="G57" i="13"/>
  <c r="F58" i="13"/>
  <c r="G58" i="13"/>
  <c r="G49" i="22"/>
  <c r="F49" i="22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47" i="13"/>
  <c r="G47" i="13"/>
  <c r="F48" i="13"/>
  <c r="G48" i="13"/>
  <c r="F49" i="13"/>
  <c r="G49" i="13"/>
  <c r="F50" i="13"/>
  <c r="G50" i="13"/>
  <c r="F51" i="13"/>
  <c r="G51" i="13"/>
  <c r="F52" i="13"/>
  <c r="G52" i="13"/>
  <c r="F53" i="13"/>
  <c r="G53" i="13"/>
  <c r="G46" i="13"/>
  <c r="F46" i="13"/>
  <c r="F45" i="13"/>
  <c r="G45" i="13"/>
  <c r="G7" i="25"/>
  <c r="F7" i="25"/>
  <c r="G44" i="13"/>
  <c r="F44" i="13"/>
  <c r="F11" i="23"/>
  <c r="G11" i="23"/>
  <c r="F9" i="23"/>
  <c r="G9" i="23"/>
  <c r="F10" i="23"/>
  <c r="G10" i="23"/>
  <c r="G8" i="23"/>
  <c r="F8" i="23"/>
  <c r="G7" i="23"/>
  <c r="F7" i="23"/>
  <c r="G6" i="25"/>
  <c r="F6" i="25"/>
  <c r="G5" i="25"/>
  <c r="F5" i="25"/>
  <c r="G4" i="25"/>
  <c r="F4" i="25"/>
  <c r="G48" i="22"/>
  <c r="F48" i="22"/>
  <c r="F40" i="13"/>
  <c r="G40" i="13"/>
  <c r="F41" i="13"/>
  <c r="G41" i="13"/>
  <c r="F42" i="13"/>
  <c r="G42" i="13"/>
  <c r="F43" i="13"/>
  <c r="G43" i="13"/>
  <c r="H549" i="19"/>
  <c r="G549" i="19"/>
  <c r="H548" i="19"/>
  <c r="G548" i="19"/>
  <c r="H547" i="19"/>
  <c r="G547" i="19"/>
  <c r="H546" i="19"/>
  <c r="G546" i="19"/>
  <c r="H545" i="19"/>
  <c r="G545" i="19"/>
  <c r="H544" i="19"/>
  <c r="G544" i="19"/>
  <c r="G317" i="3"/>
  <c r="H317" i="3"/>
  <c r="G318" i="3"/>
  <c r="H318" i="3"/>
  <c r="G319" i="3"/>
  <c r="H319" i="3"/>
  <c r="G320" i="3"/>
  <c r="H320" i="3"/>
  <c r="G321" i="3"/>
  <c r="H321" i="3"/>
  <c r="G322" i="3"/>
  <c r="H322" i="3"/>
  <c r="H543" i="19"/>
  <c r="G543" i="19"/>
  <c r="H542" i="19"/>
  <c r="G542" i="19"/>
  <c r="H541" i="19"/>
  <c r="G541" i="19"/>
  <c r="H540" i="19"/>
  <c r="G540" i="19"/>
  <c r="H539" i="19"/>
  <c r="G539" i="19"/>
  <c r="H538" i="19"/>
  <c r="G538" i="19"/>
  <c r="H537" i="19"/>
  <c r="G537" i="19"/>
  <c r="H536" i="19"/>
  <c r="G536" i="19"/>
  <c r="H535" i="19"/>
  <c r="G535" i="19"/>
  <c r="H534" i="19"/>
  <c r="G534" i="19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G21" i="7"/>
  <c r="H21" i="7"/>
  <c r="G22" i="7"/>
  <c r="H22" i="7"/>
  <c r="F100" i="20"/>
  <c r="G100" i="20"/>
  <c r="F101" i="20"/>
  <c r="G101" i="20"/>
  <c r="F102" i="20"/>
  <c r="G102" i="20"/>
  <c r="F46" i="22"/>
  <c r="G46" i="22"/>
  <c r="F47" i="22"/>
  <c r="G47" i="22"/>
  <c r="G6" i="24"/>
  <c r="F6" i="24"/>
  <c r="G5" i="24"/>
  <c r="F5" i="24"/>
  <c r="G4" i="24"/>
  <c r="F4" i="24"/>
  <c r="F98" i="20"/>
  <c r="G98" i="20"/>
  <c r="F99" i="20"/>
  <c r="G99" i="20"/>
  <c r="G60" i="12"/>
  <c r="H60" i="12"/>
  <c r="G61" i="12"/>
  <c r="H61" i="12"/>
  <c r="G62" i="12"/>
  <c r="H62" i="12"/>
  <c r="G63" i="12"/>
  <c r="H63" i="12"/>
  <c r="G64" i="12"/>
  <c r="H64" i="12"/>
  <c r="G65" i="12"/>
  <c r="H65" i="12"/>
  <c r="G66" i="12"/>
  <c r="H66" i="12"/>
  <c r="G67" i="12"/>
  <c r="H67" i="12"/>
  <c r="G68" i="12"/>
  <c r="H68" i="12"/>
  <c r="G69" i="12"/>
  <c r="H69" i="12"/>
  <c r="G70" i="12"/>
  <c r="H70" i="12"/>
  <c r="G71" i="12"/>
  <c r="H71" i="12"/>
  <c r="G72" i="12"/>
  <c r="H72" i="12"/>
  <c r="G73" i="12"/>
  <c r="H73" i="12"/>
  <c r="G74" i="12"/>
  <c r="H74" i="12"/>
  <c r="G75" i="12"/>
  <c r="H75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5" i="12"/>
  <c r="H85" i="12"/>
  <c r="G86" i="12"/>
  <c r="H86" i="12"/>
  <c r="G87" i="12"/>
  <c r="H87" i="12"/>
  <c r="G88" i="12"/>
  <c r="H88" i="12"/>
  <c r="H533" i="19"/>
  <c r="G533" i="19"/>
  <c r="H532" i="19"/>
  <c r="G532" i="19"/>
  <c r="H531" i="19"/>
  <c r="G531" i="19"/>
  <c r="G315" i="3"/>
  <c r="H315" i="3"/>
  <c r="G316" i="3"/>
  <c r="H316" i="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37" i="13"/>
  <c r="G37" i="13"/>
  <c r="F38" i="13"/>
  <c r="G38" i="13"/>
  <c r="F39" i="13"/>
  <c r="G39" i="13"/>
  <c r="H314" i="3"/>
  <c r="G314" i="3"/>
  <c r="G45" i="22"/>
  <c r="F45" i="22"/>
  <c r="G44" i="22"/>
  <c r="F44" i="22"/>
  <c r="G43" i="22"/>
  <c r="F43" i="22"/>
  <c r="F43" i="6"/>
  <c r="G43" i="6"/>
  <c r="F44" i="6"/>
  <c r="G44" i="6"/>
  <c r="F45" i="6"/>
  <c r="G45" i="6"/>
  <c r="F90" i="20"/>
  <c r="G90" i="20"/>
  <c r="F91" i="20"/>
  <c r="G91" i="20"/>
  <c r="F92" i="20"/>
  <c r="G92" i="20"/>
  <c r="F93" i="20"/>
  <c r="G93" i="20"/>
  <c r="F94" i="20"/>
  <c r="G94" i="20"/>
  <c r="F95" i="20"/>
  <c r="G95" i="20"/>
  <c r="F96" i="20"/>
  <c r="G96" i="20"/>
  <c r="F97" i="20"/>
  <c r="G97" i="20"/>
  <c r="H530" i="19"/>
  <c r="G530" i="19"/>
  <c r="H529" i="19"/>
  <c r="G529" i="19"/>
  <c r="H528" i="19"/>
  <c r="G528" i="19"/>
  <c r="H527" i="19"/>
  <c r="G527" i="19"/>
  <c r="H526" i="19"/>
  <c r="G526" i="19"/>
  <c r="H525" i="19"/>
  <c r="G525" i="19"/>
  <c r="H524" i="19"/>
  <c r="G524" i="19"/>
  <c r="H523" i="19"/>
  <c r="G523" i="19"/>
  <c r="H522" i="19"/>
  <c r="G522" i="19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G6" i="23"/>
  <c r="F6" i="23"/>
  <c r="G5" i="23"/>
  <c r="F5" i="23"/>
  <c r="G4" i="23"/>
  <c r="F4" i="23"/>
  <c r="G42" i="22"/>
  <c r="F42" i="22"/>
  <c r="G41" i="22"/>
  <c r="F41" i="22"/>
  <c r="G40" i="22"/>
  <c r="F40" i="22"/>
  <c r="G39" i="22"/>
  <c r="F39" i="22"/>
  <c r="G38" i="22"/>
  <c r="F38" i="22"/>
  <c r="G37" i="22"/>
  <c r="F37" i="22"/>
  <c r="G36" i="22"/>
  <c r="F36" i="22"/>
  <c r="G35" i="22"/>
  <c r="F35" i="22"/>
  <c r="G34" i="22"/>
  <c r="F34" i="22"/>
  <c r="G33" i="22"/>
  <c r="F33" i="22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H521" i="19"/>
  <c r="G521" i="19"/>
  <c r="H520" i="19"/>
  <c r="G520" i="19"/>
  <c r="H519" i="19"/>
  <c r="G519" i="19"/>
  <c r="H518" i="19"/>
  <c r="G518" i="19"/>
  <c r="H517" i="19"/>
  <c r="G517" i="19"/>
  <c r="H516" i="19"/>
  <c r="G516" i="19"/>
  <c r="H515" i="19"/>
  <c r="G515" i="19"/>
  <c r="H514" i="19"/>
  <c r="G514" i="19"/>
  <c r="H513" i="19"/>
  <c r="G513" i="19"/>
  <c r="H512" i="19"/>
  <c r="G512" i="19"/>
  <c r="H511" i="19"/>
  <c r="G511" i="19"/>
  <c r="H510" i="19"/>
  <c r="G510" i="19"/>
  <c r="H509" i="19"/>
  <c r="G509" i="19"/>
  <c r="H508" i="19"/>
  <c r="G508" i="19"/>
  <c r="H507" i="19"/>
  <c r="G507" i="19"/>
  <c r="H506" i="19"/>
  <c r="G506" i="19"/>
  <c r="H505" i="19"/>
  <c r="G505" i="19"/>
  <c r="H504" i="19"/>
  <c r="G504" i="19"/>
  <c r="H503" i="19"/>
  <c r="G503" i="19"/>
  <c r="H502" i="19"/>
  <c r="G502" i="19"/>
  <c r="H501" i="19"/>
  <c r="G501" i="19"/>
  <c r="H500" i="19"/>
  <c r="G500" i="19"/>
  <c r="H499" i="19"/>
  <c r="G499" i="19"/>
  <c r="H498" i="19"/>
  <c r="G498" i="19"/>
  <c r="H497" i="19"/>
  <c r="G497" i="19"/>
  <c r="H496" i="19"/>
  <c r="G496" i="19"/>
  <c r="H495" i="19"/>
  <c r="G495" i="19"/>
  <c r="H494" i="19"/>
  <c r="G494" i="19"/>
  <c r="H493" i="19"/>
  <c r="G493" i="19"/>
  <c r="H492" i="19"/>
  <c r="G492" i="19"/>
  <c r="H491" i="19"/>
  <c r="G491" i="19"/>
  <c r="H490" i="19"/>
  <c r="G490" i="19"/>
  <c r="H489" i="19"/>
  <c r="G489" i="19"/>
  <c r="H488" i="19"/>
  <c r="G488" i="19"/>
  <c r="H487" i="19"/>
  <c r="G487" i="19"/>
  <c r="H59" i="12"/>
  <c r="G59" i="12"/>
  <c r="G42" i="6"/>
  <c r="F42" i="6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1" i="13"/>
  <c r="F21" i="13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G193" i="5"/>
  <c r="F194" i="5"/>
  <c r="F193" i="5"/>
  <c r="H58" i="12"/>
  <c r="H57" i="12"/>
  <c r="H56" i="12"/>
  <c r="H55" i="12"/>
  <c r="G58" i="12"/>
  <c r="G57" i="12"/>
  <c r="G56" i="12"/>
  <c r="G55" i="12"/>
  <c r="G41" i="6"/>
  <c r="F41" i="6"/>
  <c r="H54" i="12"/>
  <c r="G54" i="12"/>
  <c r="F192" i="5"/>
  <c r="G192" i="5"/>
  <c r="G191" i="5"/>
  <c r="F191" i="5"/>
  <c r="G190" i="5"/>
  <c r="G189" i="5"/>
  <c r="F190" i="5"/>
  <c r="F189" i="5"/>
  <c r="H53" i="12"/>
  <c r="H52" i="12"/>
  <c r="G53" i="12"/>
  <c r="G52" i="12"/>
  <c r="G188" i="5"/>
  <c r="G187" i="5"/>
  <c r="G186" i="5"/>
  <c r="F188" i="5"/>
  <c r="F187" i="5"/>
  <c r="F186" i="5"/>
  <c r="G40" i="6"/>
  <c r="G39" i="6"/>
  <c r="F40" i="6"/>
  <c r="F39" i="6"/>
  <c r="H313" i="3"/>
  <c r="G313" i="3"/>
  <c r="G38" i="6"/>
  <c r="F38" i="6"/>
  <c r="G37" i="6"/>
  <c r="F37" i="6"/>
  <c r="H312" i="3"/>
  <c r="G312" i="3"/>
  <c r="G36" i="6"/>
  <c r="F36" i="6"/>
  <c r="G185" i="5"/>
  <c r="F185" i="5"/>
  <c r="G184" i="5"/>
  <c r="F184" i="5"/>
  <c r="H311" i="3"/>
  <c r="G311" i="3"/>
  <c r="H310" i="3"/>
  <c r="G310" i="3"/>
  <c r="G183" i="5"/>
  <c r="F183" i="5"/>
  <c r="H51" i="12"/>
  <c r="G51" i="12"/>
  <c r="G182" i="5"/>
  <c r="F182" i="5"/>
  <c r="H486" i="19"/>
  <c r="G486" i="19"/>
  <c r="H485" i="19"/>
  <c r="G485" i="19"/>
  <c r="H484" i="19"/>
  <c r="G484" i="19"/>
  <c r="H483" i="19"/>
  <c r="G483" i="19"/>
  <c r="H482" i="19"/>
  <c r="G482" i="19"/>
  <c r="H481" i="19"/>
  <c r="G481" i="19"/>
  <c r="H480" i="19"/>
  <c r="G480" i="19"/>
  <c r="H479" i="19"/>
  <c r="G479" i="19"/>
  <c r="H478" i="19"/>
  <c r="G478" i="19"/>
  <c r="H477" i="19"/>
  <c r="G477" i="19"/>
  <c r="H476" i="19"/>
  <c r="G476" i="19"/>
  <c r="H475" i="19"/>
  <c r="G475" i="19"/>
  <c r="H474" i="19"/>
  <c r="G474" i="19"/>
  <c r="H473" i="19"/>
  <c r="G473" i="19"/>
  <c r="H472" i="19"/>
  <c r="G472" i="19"/>
  <c r="H471" i="19"/>
  <c r="G471" i="19"/>
  <c r="H470" i="19"/>
  <c r="G470" i="19"/>
  <c r="H469" i="19"/>
  <c r="G469" i="19"/>
  <c r="H468" i="19"/>
  <c r="G468" i="19"/>
  <c r="H467" i="19"/>
  <c r="G467" i="19"/>
  <c r="H466" i="19"/>
  <c r="G466" i="19"/>
  <c r="H465" i="19"/>
  <c r="G465" i="19"/>
  <c r="H464" i="19"/>
  <c r="G464" i="19"/>
  <c r="H463" i="19"/>
  <c r="G463" i="19"/>
  <c r="H462" i="19"/>
  <c r="G462" i="19"/>
  <c r="H461" i="19"/>
  <c r="G461" i="19"/>
  <c r="H460" i="19"/>
  <c r="G460" i="19"/>
  <c r="H459" i="19"/>
  <c r="G459" i="19"/>
  <c r="H458" i="19"/>
  <c r="G458" i="19"/>
  <c r="H457" i="19"/>
  <c r="G457" i="19"/>
  <c r="H456" i="19"/>
  <c r="G456" i="19"/>
  <c r="H455" i="19"/>
  <c r="G455" i="19"/>
  <c r="H454" i="19"/>
  <c r="G454" i="19"/>
  <c r="H453" i="19"/>
  <c r="G453" i="19"/>
  <c r="H452" i="19"/>
  <c r="G452" i="19"/>
  <c r="H451" i="19"/>
  <c r="G451" i="19"/>
  <c r="H450" i="19"/>
  <c r="G450" i="19"/>
  <c r="H449" i="19"/>
  <c r="G449" i="19"/>
  <c r="H448" i="19"/>
  <c r="G448" i="19"/>
  <c r="H447" i="19"/>
  <c r="G447" i="19"/>
  <c r="H446" i="19"/>
  <c r="G446" i="19"/>
  <c r="H445" i="19"/>
  <c r="G445" i="19"/>
  <c r="H444" i="19"/>
  <c r="G444" i="19"/>
  <c r="H443" i="19"/>
  <c r="G443" i="19"/>
  <c r="H442" i="19"/>
  <c r="G442" i="19"/>
  <c r="H441" i="19"/>
  <c r="G441" i="19"/>
  <c r="H440" i="19"/>
  <c r="G440" i="19"/>
  <c r="H439" i="19"/>
  <c r="G439" i="19"/>
  <c r="H438" i="19"/>
  <c r="G438" i="19"/>
  <c r="H437" i="19"/>
  <c r="G437" i="19"/>
  <c r="H436" i="19"/>
  <c r="G436" i="19"/>
  <c r="G308" i="3"/>
  <c r="H308" i="3"/>
  <c r="F28" i="21"/>
  <c r="G28" i="21"/>
  <c r="F18" i="21"/>
  <c r="G18" i="21"/>
  <c r="F19" i="21"/>
  <c r="G19" i="21"/>
  <c r="F20" i="21"/>
  <c r="G20" i="21"/>
  <c r="F21" i="21"/>
  <c r="G21" i="21"/>
  <c r="F22" i="21"/>
  <c r="G22" i="21"/>
  <c r="F23" i="21"/>
  <c r="G23" i="21"/>
  <c r="F24" i="21"/>
  <c r="G24" i="21"/>
  <c r="F25" i="21"/>
  <c r="G25" i="21"/>
  <c r="F26" i="21"/>
  <c r="G26" i="21"/>
  <c r="F27" i="21"/>
  <c r="G27" i="21"/>
  <c r="G27" i="6"/>
  <c r="G28" i="6"/>
  <c r="G29" i="6"/>
  <c r="G30" i="6"/>
  <c r="G31" i="6"/>
  <c r="G32" i="6"/>
  <c r="F16" i="21"/>
  <c r="G16" i="21"/>
  <c r="F17" i="21"/>
  <c r="G17" i="21"/>
  <c r="F14" i="21"/>
  <c r="G14" i="21"/>
  <c r="F15" i="21"/>
  <c r="G15" i="21"/>
  <c r="G89" i="20"/>
  <c r="F89" i="20"/>
  <c r="G88" i="20"/>
  <c r="F88" i="20"/>
  <c r="G87" i="20"/>
  <c r="F87" i="20"/>
  <c r="G86" i="20"/>
  <c r="F86" i="20"/>
  <c r="G181" i="5"/>
  <c r="F181" i="5"/>
  <c r="G180" i="5"/>
  <c r="F180" i="5"/>
  <c r="G179" i="5"/>
  <c r="F179" i="5"/>
  <c r="G178" i="5"/>
  <c r="F178" i="5"/>
  <c r="G177" i="5"/>
  <c r="F177" i="5"/>
  <c r="F174" i="5"/>
  <c r="G174" i="5"/>
  <c r="F175" i="5"/>
  <c r="G175" i="5"/>
  <c r="F176" i="5"/>
  <c r="G176" i="5"/>
  <c r="H50" i="12"/>
  <c r="G50" i="12"/>
  <c r="G20" i="13"/>
  <c r="F20" i="13"/>
  <c r="F5" i="21"/>
  <c r="G5" i="21"/>
  <c r="F6" i="21"/>
  <c r="G6" i="21"/>
  <c r="F7" i="21"/>
  <c r="G7" i="21"/>
  <c r="F8" i="21"/>
  <c r="G8" i="21"/>
  <c r="F9" i="21"/>
  <c r="G9" i="21"/>
  <c r="F10" i="21"/>
  <c r="G10" i="21"/>
  <c r="F11" i="21"/>
  <c r="G11" i="21"/>
  <c r="F12" i="21"/>
  <c r="G12" i="21"/>
  <c r="F13" i="21"/>
  <c r="G13" i="21"/>
  <c r="F83" i="20"/>
  <c r="G83" i="20"/>
  <c r="F84" i="20"/>
  <c r="G84" i="20"/>
  <c r="F85" i="20"/>
  <c r="G85" i="20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9" i="3"/>
  <c r="H309" i="3"/>
  <c r="G298" i="3"/>
  <c r="H298" i="3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G4" i="6"/>
  <c r="F4" i="6"/>
  <c r="G4" i="21"/>
  <c r="F4" i="21"/>
  <c r="F78" i="20"/>
  <c r="G78" i="20"/>
  <c r="F79" i="20"/>
  <c r="G79" i="20"/>
  <c r="F80" i="20"/>
  <c r="G80" i="20"/>
  <c r="F81" i="20"/>
  <c r="G81" i="20"/>
  <c r="F82" i="20"/>
  <c r="G82" i="20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G77" i="20"/>
  <c r="F77" i="20"/>
  <c r="G76" i="20"/>
  <c r="F76" i="20"/>
  <c r="G75" i="20"/>
  <c r="F75" i="20"/>
  <c r="G74" i="20"/>
  <c r="F74" i="20"/>
  <c r="G73" i="20"/>
  <c r="F73" i="20"/>
  <c r="G72" i="20"/>
  <c r="F72" i="20"/>
  <c r="G71" i="20"/>
  <c r="F71" i="20"/>
  <c r="G70" i="20"/>
  <c r="F70" i="20"/>
  <c r="G69" i="20"/>
  <c r="F69" i="20"/>
  <c r="G68" i="20"/>
  <c r="F68" i="20"/>
  <c r="G67" i="20"/>
  <c r="F67" i="20"/>
  <c r="G66" i="20"/>
  <c r="F66" i="20"/>
  <c r="G65" i="20"/>
  <c r="F65" i="20"/>
  <c r="G64" i="20"/>
  <c r="F64" i="20"/>
  <c r="G63" i="20"/>
  <c r="F63" i="20"/>
  <c r="G62" i="20"/>
  <c r="F62" i="20"/>
  <c r="G61" i="20"/>
  <c r="F61" i="20"/>
  <c r="G60" i="20"/>
  <c r="F60" i="20"/>
  <c r="G59" i="20"/>
  <c r="F59" i="20"/>
  <c r="G58" i="20"/>
  <c r="F58" i="20"/>
  <c r="G57" i="20"/>
  <c r="F57" i="20"/>
  <c r="G56" i="20"/>
  <c r="F56" i="20"/>
  <c r="G55" i="20"/>
  <c r="F55" i="20"/>
  <c r="G54" i="20"/>
  <c r="F54" i="20"/>
  <c r="G53" i="20"/>
  <c r="F53" i="20"/>
  <c r="G52" i="20"/>
  <c r="F52" i="20"/>
  <c r="G51" i="20"/>
  <c r="F51" i="20"/>
  <c r="G50" i="20"/>
  <c r="F50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G4" i="20"/>
  <c r="F4" i="20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H20" i="7"/>
  <c r="H19" i="7"/>
  <c r="H18" i="7"/>
  <c r="H17" i="7"/>
  <c r="G20" i="7"/>
  <c r="G19" i="7"/>
  <c r="G18" i="7"/>
  <c r="G17" i="7"/>
  <c r="J4" i="22" l="1"/>
  <c r="M4" i="22" s="1"/>
  <c r="I4" i="22"/>
  <c r="L4" i="22" s="1"/>
  <c r="J4" i="25"/>
  <c r="M4" i="25" s="1"/>
  <c r="I4" i="25"/>
  <c r="L4" i="25" s="1"/>
  <c r="J4" i="24"/>
  <c r="M4" i="24" s="1"/>
  <c r="I4" i="24"/>
  <c r="L4" i="24" s="1"/>
  <c r="J4" i="20"/>
  <c r="J4" i="21"/>
  <c r="M4" i="21" s="1"/>
  <c r="I4" i="21"/>
  <c r="L4" i="21" s="1"/>
  <c r="J4" i="23"/>
  <c r="M4" i="23" s="1"/>
  <c r="I4" i="23"/>
  <c r="L4" i="23" s="1"/>
  <c r="G14" i="7" l="1"/>
  <c r="H14" i="7"/>
  <c r="H435" i="19"/>
  <c r="G435" i="19"/>
  <c r="H434" i="19"/>
  <c r="G434" i="19"/>
  <c r="H433" i="19"/>
  <c r="G433" i="19"/>
  <c r="H432" i="19"/>
  <c r="G432" i="19"/>
  <c r="H431" i="19"/>
  <c r="G431" i="19"/>
  <c r="H430" i="19"/>
  <c r="G430" i="19"/>
  <c r="H429" i="19"/>
  <c r="G429" i="19"/>
  <c r="H428" i="19"/>
  <c r="G428" i="19"/>
  <c r="H427" i="19"/>
  <c r="G427" i="19"/>
  <c r="H426" i="19"/>
  <c r="G426" i="19"/>
  <c r="H425" i="19"/>
  <c r="G425" i="19"/>
  <c r="H424" i="19"/>
  <c r="G424" i="19"/>
  <c r="H423" i="19"/>
  <c r="G423" i="19"/>
  <c r="H422" i="19"/>
  <c r="G422" i="19"/>
  <c r="H421" i="19"/>
  <c r="G421" i="19"/>
  <c r="H420" i="19"/>
  <c r="G420" i="19"/>
  <c r="H419" i="19"/>
  <c r="G419" i="19"/>
  <c r="H418" i="19"/>
  <c r="G418" i="19"/>
  <c r="H417" i="19"/>
  <c r="G417" i="19"/>
  <c r="H416" i="19"/>
  <c r="G416" i="19"/>
  <c r="H415" i="19"/>
  <c r="G415" i="19"/>
  <c r="H414" i="19"/>
  <c r="G414" i="19"/>
  <c r="H413" i="19"/>
  <c r="G413" i="19"/>
  <c r="H412" i="19"/>
  <c r="G412" i="19"/>
  <c r="H411" i="19"/>
  <c r="G411" i="19"/>
  <c r="H410" i="19"/>
  <c r="G410" i="19"/>
  <c r="H409" i="19"/>
  <c r="G409" i="19"/>
  <c r="H408" i="19"/>
  <c r="G408" i="19"/>
  <c r="H407" i="19"/>
  <c r="G407" i="19"/>
  <c r="H406" i="19"/>
  <c r="G406" i="19"/>
  <c r="H405" i="19"/>
  <c r="G405" i="19"/>
  <c r="H404" i="19"/>
  <c r="G404" i="19"/>
  <c r="H403" i="19"/>
  <c r="G403" i="19"/>
  <c r="H402" i="19"/>
  <c r="G402" i="19"/>
  <c r="H401" i="19"/>
  <c r="G401" i="19"/>
  <c r="H400" i="19"/>
  <c r="G400" i="19"/>
  <c r="H399" i="19"/>
  <c r="G399" i="19"/>
  <c r="H398" i="19"/>
  <c r="G398" i="19"/>
  <c r="H397" i="19"/>
  <c r="G397" i="19"/>
  <c r="H396" i="19"/>
  <c r="G396" i="19"/>
  <c r="H395" i="19"/>
  <c r="G395" i="19"/>
  <c r="H394" i="19"/>
  <c r="G394" i="19"/>
  <c r="H393" i="19"/>
  <c r="G393" i="19"/>
  <c r="H392" i="19"/>
  <c r="G392" i="19"/>
  <c r="H391" i="19"/>
  <c r="G391" i="19"/>
  <c r="H390" i="19"/>
  <c r="G390" i="19"/>
  <c r="H389" i="19"/>
  <c r="G389" i="19"/>
  <c r="H388" i="19"/>
  <c r="G388" i="19"/>
  <c r="H387" i="19"/>
  <c r="G387" i="19"/>
  <c r="H386" i="19"/>
  <c r="G386" i="19"/>
  <c r="H385" i="19"/>
  <c r="G385" i="19"/>
  <c r="H384" i="19"/>
  <c r="G384" i="19"/>
  <c r="H383" i="19"/>
  <c r="G383" i="19"/>
  <c r="H382" i="19"/>
  <c r="G382" i="19"/>
  <c r="H381" i="19"/>
  <c r="G381" i="19"/>
  <c r="H380" i="19"/>
  <c r="G380" i="19"/>
  <c r="H379" i="19"/>
  <c r="G379" i="19"/>
  <c r="H378" i="19"/>
  <c r="G378" i="19"/>
  <c r="H377" i="19"/>
  <c r="G377" i="19"/>
  <c r="H376" i="19"/>
  <c r="G376" i="19"/>
  <c r="H375" i="19"/>
  <c r="G375" i="19"/>
  <c r="H374" i="19"/>
  <c r="G374" i="19"/>
  <c r="H373" i="19"/>
  <c r="G373" i="19"/>
  <c r="H372" i="19"/>
  <c r="G372" i="19"/>
  <c r="H371" i="19"/>
  <c r="G371" i="19"/>
  <c r="H370" i="19"/>
  <c r="G370" i="19"/>
  <c r="H369" i="19"/>
  <c r="G369" i="19"/>
  <c r="H368" i="19"/>
  <c r="G368" i="19"/>
  <c r="H367" i="19"/>
  <c r="G367" i="19"/>
  <c r="H366" i="19"/>
  <c r="G366" i="19"/>
  <c r="H365" i="19"/>
  <c r="G365" i="19"/>
  <c r="H364" i="19"/>
  <c r="G364" i="19"/>
  <c r="H363" i="19"/>
  <c r="G363" i="19"/>
  <c r="H362" i="19"/>
  <c r="G362" i="19"/>
  <c r="H361" i="19"/>
  <c r="G361" i="19"/>
  <c r="H360" i="19"/>
  <c r="G360" i="19"/>
  <c r="H359" i="19"/>
  <c r="G359" i="19"/>
  <c r="H358" i="19"/>
  <c r="G358" i="19"/>
  <c r="H357" i="19"/>
  <c r="G357" i="19"/>
  <c r="H356" i="19"/>
  <c r="G356" i="19"/>
  <c r="H355" i="19"/>
  <c r="G355" i="19"/>
  <c r="H354" i="19"/>
  <c r="G354" i="19"/>
  <c r="H353" i="19"/>
  <c r="G353" i="19"/>
  <c r="H352" i="19"/>
  <c r="G352" i="19"/>
  <c r="H351" i="19"/>
  <c r="G351" i="19"/>
  <c r="H350" i="19"/>
  <c r="G350" i="19"/>
  <c r="H349" i="19"/>
  <c r="G349" i="19"/>
  <c r="H348" i="19"/>
  <c r="G348" i="19"/>
  <c r="H347" i="19"/>
  <c r="G347" i="19"/>
  <c r="H346" i="19"/>
  <c r="G346" i="19"/>
  <c r="H345" i="19"/>
  <c r="G345" i="19"/>
  <c r="H344" i="19"/>
  <c r="G344" i="19"/>
  <c r="H343" i="19"/>
  <c r="G343" i="19"/>
  <c r="H342" i="19"/>
  <c r="G342" i="19"/>
  <c r="H341" i="19"/>
  <c r="G341" i="19"/>
  <c r="H340" i="19"/>
  <c r="G340" i="19"/>
  <c r="H339" i="19"/>
  <c r="G339" i="19"/>
  <c r="H338" i="19"/>
  <c r="G338" i="19"/>
  <c r="H337" i="19"/>
  <c r="G337" i="19"/>
  <c r="H336" i="19"/>
  <c r="G336" i="19"/>
  <c r="H335" i="19"/>
  <c r="G335" i="19"/>
  <c r="H334" i="19"/>
  <c r="G334" i="19"/>
  <c r="H333" i="19"/>
  <c r="G333" i="19"/>
  <c r="H332" i="19"/>
  <c r="G332" i="19"/>
  <c r="H331" i="19"/>
  <c r="G331" i="19"/>
  <c r="H330" i="19"/>
  <c r="G330" i="19"/>
  <c r="H329" i="19"/>
  <c r="G329" i="19"/>
  <c r="H328" i="19"/>
  <c r="G328" i="19"/>
  <c r="H327" i="19"/>
  <c r="G327" i="19"/>
  <c r="H326" i="19"/>
  <c r="G326" i="19"/>
  <c r="H325" i="19"/>
  <c r="G325" i="19"/>
  <c r="H324" i="19"/>
  <c r="G324" i="19"/>
  <c r="H323" i="19"/>
  <c r="G323" i="19"/>
  <c r="H322" i="19"/>
  <c r="G322" i="19"/>
  <c r="H321" i="19"/>
  <c r="G321" i="19"/>
  <c r="H320" i="19"/>
  <c r="G320" i="19"/>
  <c r="H319" i="19"/>
  <c r="G319" i="19"/>
  <c r="H318" i="19"/>
  <c r="G318" i="19"/>
  <c r="H317" i="19"/>
  <c r="G317" i="19"/>
  <c r="H316" i="19"/>
  <c r="G316" i="19"/>
  <c r="H315" i="19"/>
  <c r="G315" i="19"/>
  <c r="H314" i="19"/>
  <c r="G314" i="19"/>
  <c r="H313" i="19"/>
  <c r="G313" i="19"/>
  <c r="H312" i="19"/>
  <c r="G312" i="19"/>
  <c r="H311" i="19"/>
  <c r="G311" i="19"/>
  <c r="H310" i="19"/>
  <c r="G310" i="19"/>
  <c r="H309" i="19"/>
  <c r="G309" i="19"/>
  <c r="H308" i="19"/>
  <c r="G308" i="19"/>
  <c r="H307" i="19"/>
  <c r="G307" i="19"/>
  <c r="H306" i="19"/>
  <c r="G306" i="19"/>
  <c r="H305" i="19"/>
  <c r="G305" i="19"/>
  <c r="H304" i="19"/>
  <c r="G304" i="19"/>
  <c r="H303" i="19"/>
  <c r="G303" i="19"/>
  <c r="H302" i="19"/>
  <c r="G302" i="19"/>
  <c r="H301" i="19"/>
  <c r="G301" i="19"/>
  <c r="H300" i="19"/>
  <c r="G300" i="19"/>
  <c r="H299" i="19"/>
  <c r="G299" i="19"/>
  <c r="H298" i="19"/>
  <c r="G298" i="19"/>
  <c r="H297" i="19"/>
  <c r="G297" i="19"/>
  <c r="H296" i="19"/>
  <c r="G296" i="19"/>
  <c r="H295" i="19"/>
  <c r="G295" i="19"/>
  <c r="H294" i="19"/>
  <c r="G294" i="19"/>
  <c r="H293" i="19"/>
  <c r="G293" i="19"/>
  <c r="H292" i="19"/>
  <c r="G292" i="19"/>
  <c r="H291" i="19"/>
  <c r="G291" i="19"/>
  <c r="H290" i="19"/>
  <c r="G290" i="19"/>
  <c r="H289" i="19"/>
  <c r="G289" i="19"/>
  <c r="H288" i="19"/>
  <c r="G288" i="19"/>
  <c r="H287" i="19"/>
  <c r="G287" i="19"/>
  <c r="H286" i="19"/>
  <c r="G286" i="19"/>
  <c r="H285" i="19"/>
  <c r="G285" i="19"/>
  <c r="H284" i="19"/>
  <c r="G284" i="19"/>
  <c r="H283" i="19"/>
  <c r="G283" i="19"/>
  <c r="H282" i="19"/>
  <c r="G282" i="19"/>
  <c r="H281" i="19"/>
  <c r="G281" i="19"/>
  <c r="H280" i="19"/>
  <c r="G280" i="19"/>
  <c r="H279" i="19"/>
  <c r="G279" i="19"/>
  <c r="H278" i="19"/>
  <c r="G278" i="19"/>
  <c r="H277" i="19"/>
  <c r="G277" i="19"/>
  <c r="H276" i="19"/>
  <c r="G276" i="19"/>
  <c r="H275" i="19"/>
  <c r="G275" i="19"/>
  <c r="H274" i="19"/>
  <c r="G274" i="19"/>
  <c r="H273" i="19"/>
  <c r="G273" i="19"/>
  <c r="H272" i="19"/>
  <c r="G272" i="19"/>
  <c r="H271" i="19"/>
  <c r="G271" i="19"/>
  <c r="H270" i="19"/>
  <c r="G270" i="19"/>
  <c r="H269" i="19"/>
  <c r="G269" i="19"/>
  <c r="H268" i="19"/>
  <c r="G268" i="19"/>
  <c r="H267" i="19"/>
  <c r="G267" i="19"/>
  <c r="H266" i="19"/>
  <c r="G266" i="19"/>
  <c r="H265" i="19"/>
  <c r="G265" i="19"/>
  <c r="H264" i="19"/>
  <c r="G264" i="19"/>
  <c r="H263" i="19"/>
  <c r="G263" i="19"/>
  <c r="H262" i="19"/>
  <c r="G262" i="19"/>
  <c r="H261" i="19"/>
  <c r="G261" i="19"/>
  <c r="H260" i="19"/>
  <c r="G260" i="19"/>
  <c r="H259" i="19"/>
  <c r="G259" i="19"/>
  <c r="H258" i="19"/>
  <c r="G258" i="19"/>
  <c r="H257" i="19"/>
  <c r="G257" i="19"/>
  <c r="H256" i="19"/>
  <c r="G256" i="19"/>
  <c r="H255" i="19"/>
  <c r="G255" i="19"/>
  <c r="H254" i="19"/>
  <c r="G254" i="19"/>
  <c r="H253" i="19"/>
  <c r="G253" i="19"/>
  <c r="H252" i="19"/>
  <c r="G252" i="19"/>
  <c r="H251" i="19"/>
  <c r="G251" i="19"/>
  <c r="H250" i="19"/>
  <c r="G250" i="19"/>
  <c r="H249" i="19"/>
  <c r="G249" i="19"/>
  <c r="H248" i="19"/>
  <c r="G248" i="19"/>
  <c r="H247" i="19"/>
  <c r="G247" i="19"/>
  <c r="H246" i="19"/>
  <c r="G246" i="19"/>
  <c r="H245" i="19"/>
  <c r="G245" i="19"/>
  <c r="H244" i="19"/>
  <c r="G244" i="19"/>
  <c r="H243" i="19"/>
  <c r="G243" i="19"/>
  <c r="H242" i="19"/>
  <c r="G242" i="19"/>
  <c r="H241" i="19"/>
  <c r="G241" i="19"/>
  <c r="H240" i="19"/>
  <c r="G240" i="19"/>
  <c r="H239" i="19"/>
  <c r="G239" i="19"/>
  <c r="H238" i="19"/>
  <c r="G238" i="19"/>
  <c r="H237" i="19"/>
  <c r="G237" i="19"/>
  <c r="H236" i="19"/>
  <c r="G236" i="19"/>
  <c r="H235" i="19"/>
  <c r="G235" i="19"/>
  <c r="H234" i="19"/>
  <c r="G234" i="19"/>
  <c r="H233" i="19"/>
  <c r="G233" i="19"/>
  <c r="H232" i="19"/>
  <c r="G232" i="19"/>
  <c r="H231" i="19"/>
  <c r="G231" i="19"/>
  <c r="H230" i="19"/>
  <c r="G230" i="19"/>
  <c r="H229" i="19"/>
  <c r="G229" i="19"/>
  <c r="H228" i="19"/>
  <c r="G228" i="19"/>
  <c r="H227" i="19"/>
  <c r="G227" i="19"/>
  <c r="H226" i="19"/>
  <c r="G226" i="19"/>
  <c r="H225" i="19"/>
  <c r="G225" i="19"/>
  <c r="H224" i="19"/>
  <c r="G224" i="19"/>
  <c r="H223" i="19"/>
  <c r="G223" i="19"/>
  <c r="H222" i="19"/>
  <c r="G222" i="19"/>
  <c r="H221" i="19"/>
  <c r="G221" i="19"/>
  <c r="H220" i="19"/>
  <c r="G220" i="19"/>
  <c r="H219" i="19"/>
  <c r="G219" i="19"/>
  <c r="H218" i="19"/>
  <c r="G218" i="19"/>
  <c r="H217" i="19"/>
  <c r="G217" i="19"/>
  <c r="H216" i="19"/>
  <c r="G216" i="19"/>
  <c r="H215" i="19"/>
  <c r="G215" i="19"/>
  <c r="H214" i="19"/>
  <c r="G214" i="19"/>
  <c r="H213" i="19"/>
  <c r="G213" i="19"/>
  <c r="H212" i="19"/>
  <c r="G212" i="19"/>
  <c r="H211" i="19"/>
  <c r="G211" i="19"/>
  <c r="H210" i="19"/>
  <c r="G210" i="19"/>
  <c r="H209" i="19"/>
  <c r="G209" i="19"/>
  <c r="H208" i="19"/>
  <c r="G208" i="19"/>
  <c r="H207" i="19"/>
  <c r="G207" i="19"/>
  <c r="H206" i="19"/>
  <c r="G206" i="19"/>
  <c r="H205" i="19"/>
  <c r="G205" i="19"/>
  <c r="H204" i="19"/>
  <c r="G204" i="19"/>
  <c r="H203" i="19"/>
  <c r="G203" i="19"/>
  <c r="H202" i="19"/>
  <c r="G202" i="19"/>
  <c r="H201" i="19"/>
  <c r="G201" i="19"/>
  <c r="H200" i="19"/>
  <c r="G200" i="19"/>
  <c r="H199" i="19"/>
  <c r="G199" i="19"/>
  <c r="H198" i="19"/>
  <c r="G198" i="19"/>
  <c r="H197" i="19"/>
  <c r="G197" i="19"/>
  <c r="H196" i="19"/>
  <c r="G196" i="19"/>
  <c r="H195" i="19"/>
  <c r="G195" i="19"/>
  <c r="H194" i="19"/>
  <c r="G194" i="19"/>
  <c r="H193" i="19"/>
  <c r="G193" i="19"/>
  <c r="H192" i="19"/>
  <c r="G192" i="19"/>
  <c r="H191" i="19"/>
  <c r="G191" i="19"/>
  <c r="H190" i="19"/>
  <c r="G190" i="19"/>
  <c r="H189" i="19"/>
  <c r="G189" i="19"/>
  <c r="H188" i="19"/>
  <c r="G188" i="19"/>
  <c r="H187" i="19"/>
  <c r="G187" i="19"/>
  <c r="H186" i="19"/>
  <c r="G186" i="19"/>
  <c r="H185" i="19"/>
  <c r="G185" i="19"/>
  <c r="H184" i="19"/>
  <c r="G184" i="19"/>
  <c r="H183" i="19"/>
  <c r="G183" i="19"/>
  <c r="H182" i="19"/>
  <c r="G182" i="19"/>
  <c r="H181" i="19"/>
  <c r="G181" i="19"/>
  <c r="H180" i="19"/>
  <c r="G180" i="19"/>
  <c r="H179" i="19"/>
  <c r="G179" i="19"/>
  <c r="H178" i="19"/>
  <c r="G178" i="19"/>
  <c r="H177" i="19"/>
  <c r="G177" i="19"/>
  <c r="H176" i="19"/>
  <c r="G176" i="19"/>
  <c r="H175" i="19"/>
  <c r="G175" i="19"/>
  <c r="H174" i="19"/>
  <c r="G174" i="19"/>
  <c r="H173" i="19"/>
  <c r="G173" i="19"/>
  <c r="H172" i="19"/>
  <c r="G172" i="19"/>
  <c r="H171" i="19"/>
  <c r="G171" i="19"/>
  <c r="H170" i="19"/>
  <c r="G170" i="19"/>
  <c r="H169" i="19"/>
  <c r="G169" i="19"/>
  <c r="H168" i="19"/>
  <c r="G168" i="19"/>
  <c r="H167" i="19"/>
  <c r="G167" i="19"/>
  <c r="H166" i="19"/>
  <c r="G166" i="19"/>
  <c r="H165" i="19"/>
  <c r="G165" i="19"/>
  <c r="H164" i="19"/>
  <c r="G164" i="19"/>
  <c r="H163" i="19"/>
  <c r="G163" i="19"/>
  <c r="H162" i="19"/>
  <c r="G162" i="19"/>
  <c r="H161" i="19"/>
  <c r="G161" i="19"/>
  <c r="H160" i="19"/>
  <c r="G160" i="19"/>
  <c r="H159" i="19"/>
  <c r="G159" i="19"/>
  <c r="H158" i="19"/>
  <c r="G158" i="19"/>
  <c r="H157" i="19"/>
  <c r="G157" i="19"/>
  <c r="H156" i="19"/>
  <c r="G156" i="19"/>
  <c r="H155" i="19"/>
  <c r="G155" i="19"/>
  <c r="H154" i="19"/>
  <c r="G154" i="19"/>
  <c r="H153" i="19"/>
  <c r="G153" i="19"/>
  <c r="H152" i="19"/>
  <c r="G152" i="19"/>
  <c r="H151" i="19"/>
  <c r="G151" i="19"/>
  <c r="H150" i="19"/>
  <c r="G150" i="19"/>
  <c r="H149" i="19"/>
  <c r="G149" i="19"/>
  <c r="H148" i="19"/>
  <c r="G148" i="19"/>
  <c r="H147" i="19"/>
  <c r="G147" i="19"/>
  <c r="H146" i="19"/>
  <c r="G146" i="19"/>
  <c r="H145" i="19"/>
  <c r="G145" i="19"/>
  <c r="H144" i="19"/>
  <c r="G144" i="19"/>
  <c r="H143" i="19"/>
  <c r="G143" i="19"/>
  <c r="H142" i="19"/>
  <c r="G142" i="19"/>
  <c r="H141" i="19"/>
  <c r="G141" i="19"/>
  <c r="H140" i="19"/>
  <c r="G140" i="19"/>
  <c r="H139" i="19"/>
  <c r="G139" i="19"/>
  <c r="H138" i="19"/>
  <c r="G138" i="19"/>
  <c r="H137" i="19"/>
  <c r="G137" i="19"/>
  <c r="H136" i="19"/>
  <c r="G136" i="19"/>
  <c r="H135" i="19"/>
  <c r="G135" i="19"/>
  <c r="H134" i="19"/>
  <c r="G134" i="19"/>
  <c r="H133" i="19"/>
  <c r="G133" i="19"/>
  <c r="H132" i="19"/>
  <c r="G132" i="19"/>
  <c r="H131" i="19"/>
  <c r="G131" i="19"/>
  <c r="H130" i="19"/>
  <c r="G130" i="19"/>
  <c r="H129" i="19"/>
  <c r="G129" i="19"/>
  <c r="H128" i="19"/>
  <c r="G128" i="19"/>
  <c r="H127" i="19"/>
  <c r="G127" i="19"/>
  <c r="H126" i="19"/>
  <c r="G126" i="19"/>
  <c r="H125" i="19"/>
  <c r="G125" i="19"/>
  <c r="H124" i="19"/>
  <c r="G124" i="19"/>
  <c r="H123" i="19"/>
  <c r="G123" i="19"/>
  <c r="H122" i="19"/>
  <c r="G122" i="19"/>
  <c r="H121" i="19"/>
  <c r="G121" i="19"/>
  <c r="H120" i="19"/>
  <c r="G120" i="19"/>
  <c r="H119" i="19"/>
  <c r="G119" i="19"/>
  <c r="H118" i="19"/>
  <c r="G118" i="19"/>
  <c r="H117" i="19"/>
  <c r="G117" i="19"/>
  <c r="H116" i="19"/>
  <c r="G116" i="19"/>
  <c r="H115" i="19"/>
  <c r="G115" i="19"/>
  <c r="H114" i="19"/>
  <c r="G114" i="19"/>
  <c r="H113" i="19"/>
  <c r="G113" i="19"/>
  <c r="H112" i="19"/>
  <c r="G112" i="19"/>
  <c r="H111" i="19"/>
  <c r="G111" i="19"/>
  <c r="H110" i="19"/>
  <c r="G110" i="19"/>
  <c r="H109" i="19"/>
  <c r="G109" i="19"/>
  <c r="H108" i="19"/>
  <c r="G108" i="19"/>
  <c r="H107" i="19"/>
  <c r="G107" i="19"/>
  <c r="H106" i="19"/>
  <c r="G106" i="19"/>
  <c r="H105" i="19"/>
  <c r="G105" i="19"/>
  <c r="H104" i="19"/>
  <c r="G104" i="19"/>
  <c r="H103" i="19"/>
  <c r="G103" i="19"/>
  <c r="H102" i="19"/>
  <c r="G102" i="19"/>
  <c r="H101" i="19"/>
  <c r="G101" i="19"/>
  <c r="H100" i="19"/>
  <c r="G100" i="19"/>
  <c r="H99" i="19"/>
  <c r="G99" i="19"/>
  <c r="H98" i="19"/>
  <c r="G98" i="19"/>
  <c r="H97" i="19"/>
  <c r="G97" i="19"/>
  <c r="H96" i="19"/>
  <c r="G96" i="19"/>
  <c r="H95" i="19"/>
  <c r="G95" i="19"/>
  <c r="H94" i="19"/>
  <c r="G94" i="19"/>
  <c r="H93" i="19"/>
  <c r="G93" i="19"/>
  <c r="H92" i="19"/>
  <c r="G92" i="19"/>
  <c r="H91" i="19"/>
  <c r="G91" i="19"/>
  <c r="H90" i="19"/>
  <c r="G90" i="19"/>
  <c r="H89" i="19"/>
  <c r="G89" i="19"/>
  <c r="H88" i="19"/>
  <c r="G88" i="19"/>
  <c r="H87" i="19"/>
  <c r="G87" i="19"/>
  <c r="H86" i="19"/>
  <c r="G86" i="19"/>
  <c r="H85" i="19"/>
  <c r="G85" i="19"/>
  <c r="H84" i="19"/>
  <c r="G84" i="19"/>
  <c r="H83" i="19"/>
  <c r="G83" i="19"/>
  <c r="H82" i="19"/>
  <c r="G82" i="19"/>
  <c r="H81" i="19"/>
  <c r="G81" i="19"/>
  <c r="H80" i="19"/>
  <c r="G80" i="19"/>
  <c r="H79" i="19"/>
  <c r="G79" i="19"/>
  <c r="H78" i="19"/>
  <c r="G78" i="19"/>
  <c r="H77" i="19"/>
  <c r="G77" i="19"/>
  <c r="H76" i="19"/>
  <c r="G76" i="19"/>
  <c r="H75" i="19"/>
  <c r="G75" i="19"/>
  <c r="H74" i="19"/>
  <c r="G74" i="19"/>
  <c r="H73" i="19"/>
  <c r="G73" i="19"/>
  <c r="H72" i="19"/>
  <c r="G72" i="19"/>
  <c r="H71" i="19"/>
  <c r="G71" i="19"/>
  <c r="H70" i="19"/>
  <c r="G70" i="19"/>
  <c r="H69" i="19"/>
  <c r="G69" i="19"/>
  <c r="H68" i="19"/>
  <c r="G68" i="19"/>
  <c r="H67" i="19"/>
  <c r="G67" i="19"/>
  <c r="H66" i="19"/>
  <c r="G66" i="19"/>
  <c r="H65" i="19"/>
  <c r="G65" i="19"/>
  <c r="H64" i="19"/>
  <c r="G64" i="19"/>
  <c r="H63" i="19"/>
  <c r="G63" i="19"/>
  <c r="H62" i="19"/>
  <c r="G62" i="19"/>
  <c r="H61" i="19"/>
  <c r="G61" i="19"/>
  <c r="H60" i="19"/>
  <c r="G60" i="19"/>
  <c r="H59" i="19"/>
  <c r="G59" i="19"/>
  <c r="H58" i="19"/>
  <c r="G58" i="19"/>
  <c r="H57" i="19"/>
  <c r="G57" i="19"/>
  <c r="H56" i="19"/>
  <c r="G56" i="19"/>
  <c r="H55" i="19"/>
  <c r="G55" i="19"/>
  <c r="H54" i="19"/>
  <c r="G54" i="19"/>
  <c r="H53" i="19"/>
  <c r="G53" i="19"/>
  <c r="H52" i="19"/>
  <c r="G52" i="19"/>
  <c r="H51" i="19"/>
  <c r="G51" i="19"/>
  <c r="H50" i="19"/>
  <c r="G50" i="19"/>
  <c r="H49" i="19"/>
  <c r="G49" i="19"/>
  <c r="H48" i="19"/>
  <c r="G48" i="19"/>
  <c r="H47" i="19"/>
  <c r="G47" i="19"/>
  <c r="H46" i="19"/>
  <c r="G46" i="19"/>
  <c r="H45" i="19"/>
  <c r="G45" i="19"/>
  <c r="H44" i="19"/>
  <c r="G44" i="19"/>
  <c r="H43" i="19"/>
  <c r="G43" i="19"/>
  <c r="H42" i="19"/>
  <c r="G42" i="19"/>
  <c r="H41" i="19"/>
  <c r="G41" i="19"/>
  <c r="H40" i="19"/>
  <c r="G40" i="19"/>
  <c r="H39" i="19"/>
  <c r="G39" i="19"/>
  <c r="H38" i="19"/>
  <c r="G38" i="19"/>
  <c r="H37" i="19"/>
  <c r="G37" i="19"/>
  <c r="H36" i="19"/>
  <c r="G36" i="19"/>
  <c r="H35" i="19"/>
  <c r="G35" i="19"/>
  <c r="H34" i="19"/>
  <c r="G34" i="19"/>
  <c r="H33" i="19"/>
  <c r="G33" i="19"/>
  <c r="H32" i="19"/>
  <c r="G32" i="19"/>
  <c r="H31" i="19"/>
  <c r="G31" i="19"/>
  <c r="H30" i="19"/>
  <c r="G30" i="19"/>
  <c r="H29" i="19"/>
  <c r="G29" i="19"/>
  <c r="H28" i="19"/>
  <c r="G28" i="19"/>
  <c r="H27" i="19"/>
  <c r="G27" i="19"/>
  <c r="H26" i="19"/>
  <c r="G26" i="19"/>
  <c r="H25" i="19"/>
  <c r="G25" i="19"/>
  <c r="H24" i="19"/>
  <c r="G24" i="19"/>
  <c r="H23" i="19"/>
  <c r="G23" i="19"/>
  <c r="H22" i="19"/>
  <c r="G22" i="19"/>
  <c r="H21" i="19"/>
  <c r="G21" i="19"/>
  <c r="H20" i="19"/>
  <c r="G20" i="19"/>
  <c r="H19" i="19"/>
  <c r="G19" i="19"/>
  <c r="H18" i="19"/>
  <c r="G18" i="19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7" i="19"/>
  <c r="G7" i="19"/>
  <c r="H6" i="19"/>
  <c r="G6" i="19"/>
  <c r="H5" i="19"/>
  <c r="G5" i="19"/>
  <c r="Q10" i="7"/>
  <c r="A15" i="7" s="1"/>
  <c r="Q5" i="7"/>
  <c r="Q2" i="7"/>
  <c r="Q3" i="7" s="1"/>
  <c r="A12" i="7" l="1"/>
  <c r="K5" i="19"/>
  <c r="N5" i="19" s="1"/>
  <c r="J5" i="19"/>
  <c r="M5" i="19" s="1"/>
  <c r="A8" i="7"/>
  <c r="A9" i="7"/>
  <c r="A6" i="7"/>
  <c r="A16" i="7"/>
  <c r="A10" i="7"/>
  <c r="A22" i="7"/>
  <c r="A21" i="7"/>
  <c r="A5" i="7"/>
  <c r="A13" i="7"/>
  <c r="A20" i="7"/>
  <c r="A19" i="7"/>
  <c r="A18" i="7"/>
  <c r="A17" i="7"/>
  <c r="A11" i="7"/>
  <c r="A7" i="7"/>
  <c r="A14" i="7"/>
  <c r="P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5" i="7"/>
  <c r="H15" i="7"/>
  <c r="G16" i="7"/>
  <c r="H16" i="7"/>
  <c r="H5" i="7"/>
  <c r="G5" i="7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5" i="13"/>
  <c r="G40" i="12"/>
  <c r="H40" i="12"/>
  <c r="G41" i="12"/>
  <c r="H41" i="12"/>
  <c r="G42" i="12"/>
  <c r="H42" i="12"/>
  <c r="G43" i="12"/>
  <c r="H43" i="12"/>
  <c r="G44" i="12"/>
  <c r="H44" i="12"/>
  <c r="G45" i="12"/>
  <c r="H45" i="12"/>
  <c r="G46" i="12"/>
  <c r="H46" i="12"/>
  <c r="G47" i="12"/>
  <c r="H47" i="12"/>
  <c r="G48" i="12"/>
  <c r="H48" i="12"/>
  <c r="G49" i="12"/>
  <c r="H49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7" i="12"/>
  <c r="H17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3" i="12"/>
  <c r="H33" i="12"/>
  <c r="G34" i="12"/>
  <c r="H34" i="12"/>
  <c r="G35" i="12"/>
  <c r="H35" i="12"/>
  <c r="G36" i="12"/>
  <c r="H36" i="12"/>
  <c r="G37" i="12"/>
  <c r="H37" i="12"/>
  <c r="G38" i="12"/>
  <c r="H38" i="12"/>
  <c r="G39" i="12"/>
  <c r="H39" i="12"/>
  <c r="H6" i="12"/>
  <c r="G6" i="12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H5" i="3"/>
  <c r="G5" i="3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G5" i="5"/>
  <c r="F5" i="5"/>
  <c r="Z829" i="16"/>
  <c r="Z830" i="16"/>
  <c r="Z831" i="16"/>
  <c r="Z832" i="16"/>
  <c r="Z833" i="16"/>
  <c r="Z834" i="16"/>
  <c r="Z835" i="16"/>
  <c r="Z836" i="16"/>
  <c r="Z837" i="16"/>
  <c r="Z838" i="16"/>
  <c r="Z839" i="16"/>
  <c r="Z840" i="16"/>
  <c r="Z841" i="16"/>
  <c r="Z842" i="16"/>
  <c r="Z843" i="16"/>
  <c r="Z844" i="16"/>
  <c r="Z845" i="16"/>
  <c r="Z846" i="16"/>
  <c r="Z847" i="16"/>
  <c r="Z848" i="16"/>
  <c r="Z849" i="16"/>
  <c r="Z850" i="16"/>
  <c r="Z851" i="16"/>
  <c r="Z852" i="16"/>
  <c r="Z853" i="16"/>
  <c r="Z854" i="16"/>
  <c r="Z855" i="16"/>
  <c r="Z856" i="16"/>
  <c r="Z857" i="16"/>
  <c r="Z858" i="16"/>
  <c r="Z859" i="16"/>
  <c r="Z860" i="16"/>
  <c r="Z861" i="16"/>
  <c r="Z862" i="16"/>
  <c r="Z863" i="16"/>
  <c r="Z864" i="16"/>
  <c r="Z865" i="16"/>
  <c r="Z866" i="16"/>
  <c r="Z867" i="16"/>
  <c r="Z868" i="16"/>
  <c r="Z869" i="16"/>
  <c r="Z870" i="16"/>
  <c r="Z871" i="16"/>
  <c r="Z872" i="16"/>
  <c r="Z873" i="16"/>
  <c r="Z874" i="16"/>
  <c r="Z875" i="16"/>
  <c r="Z876" i="16"/>
  <c r="Z877" i="16"/>
  <c r="Y829" i="16"/>
  <c r="Y830" i="16"/>
  <c r="Y831" i="16"/>
  <c r="Y832" i="16"/>
  <c r="Y833" i="16"/>
  <c r="Y834" i="16"/>
  <c r="Y835" i="16"/>
  <c r="Y836" i="16"/>
  <c r="Y837" i="16"/>
  <c r="Y838" i="16"/>
  <c r="Y839" i="16"/>
  <c r="Y840" i="16"/>
  <c r="Y841" i="16"/>
  <c r="Y842" i="16"/>
  <c r="Y843" i="16"/>
  <c r="Y844" i="16"/>
  <c r="Y845" i="16"/>
  <c r="Y846" i="16"/>
  <c r="Y847" i="16"/>
  <c r="Y848" i="16"/>
  <c r="Y849" i="16"/>
  <c r="Y850" i="16"/>
  <c r="Y851" i="16"/>
  <c r="Y852" i="16"/>
  <c r="Y853" i="16"/>
  <c r="Y854" i="16"/>
  <c r="Y855" i="16"/>
  <c r="Y856" i="16"/>
  <c r="Y857" i="16"/>
  <c r="Y858" i="16"/>
  <c r="Y859" i="16"/>
  <c r="Y860" i="16"/>
  <c r="Y861" i="16"/>
  <c r="Y862" i="16"/>
  <c r="Y863" i="16"/>
  <c r="Y864" i="16"/>
  <c r="Y865" i="16"/>
  <c r="Y866" i="16"/>
  <c r="Y867" i="16"/>
  <c r="Y868" i="16"/>
  <c r="Y869" i="16"/>
  <c r="Y870" i="16"/>
  <c r="Y871" i="16"/>
  <c r="Y872" i="16"/>
  <c r="Y873" i="16"/>
  <c r="Y874" i="16"/>
  <c r="Y875" i="16"/>
  <c r="Y876" i="16"/>
  <c r="Y877" i="16"/>
  <c r="F26" i="6"/>
  <c r="G26" i="6"/>
  <c r="F27" i="6"/>
  <c r="F28" i="6"/>
  <c r="F29" i="6"/>
  <c r="F30" i="6"/>
  <c r="F31" i="6"/>
  <c r="F32" i="6"/>
  <c r="F33" i="6"/>
  <c r="G33" i="6"/>
  <c r="F34" i="6"/>
  <c r="G34" i="6"/>
  <c r="F35" i="6"/>
  <c r="G35" i="6"/>
  <c r="Y3" i="16"/>
  <c r="Y13" i="16"/>
  <c r="Y18" i="16"/>
  <c r="Y20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Y240" i="16"/>
  <c r="Y241" i="16"/>
  <c r="Y242" i="16"/>
  <c r="Y243" i="16"/>
  <c r="Y244" i="16"/>
  <c r="Y245" i="16"/>
  <c r="Y246" i="16"/>
  <c r="Y247" i="16"/>
  <c r="Y248" i="16"/>
  <c r="Y249" i="16"/>
  <c r="Y250" i="16"/>
  <c r="Y251" i="16"/>
  <c r="Y252" i="16"/>
  <c r="Y253" i="16"/>
  <c r="Y254" i="16"/>
  <c r="Y255" i="16"/>
  <c r="Y256" i="16"/>
  <c r="Y257" i="16"/>
  <c r="Y258" i="16"/>
  <c r="Y259" i="16"/>
  <c r="Y260" i="16"/>
  <c r="Y261" i="16"/>
  <c r="Y262" i="16"/>
  <c r="Y263" i="16"/>
  <c r="Y264" i="16"/>
  <c r="Y265" i="16"/>
  <c r="Y266" i="16"/>
  <c r="Y267" i="16"/>
  <c r="Y268" i="16"/>
  <c r="Y269" i="16"/>
  <c r="Y270" i="16"/>
  <c r="Y271" i="16"/>
  <c r="Y272" i="16"/>
  <c r="Y273" i="16"/>
  <c r="Y274" i="16"/>
  <c r="Y275" i="16"/>
  <c r="Y276" i="16"/>
  <c r="Y277" i="16"/>
  <c r="Y278" i="16"/>
  <c r="Y279" i="16"/>
  <c r="Y280" i="16"/>
  <c r="Y281" i="16"/>
  <c r="Y282" i="16"/>
  <c r="Y283" i="16"/>
  <c r="Y284" i="16"/>
  <c r="Y285" i="16"/>
  <c r="Y286" i="16"/>
  <c r="Y287" i="16"/>
  <c r="Y288" i="16"/>
  <c r="Y289" i="16"/>
  <c r="Y290" i="16"/>
  <c r="Y291" i="16"/>
  <c r="Y292" i="16"/>
  <c r="Y293" i="16"/>
  <c r="Y294" i="16"/>
  <c r="Y295" i="16"/>
  <c r="Y296" i="16"/>
  <c r="Y297" i="16"/>
  <c r="Y298" i="16"/>
  <c r="Y299" i="16"/>
  <c r="Y300" i="16"/>
  <c r="Y301" i="16"/>
  <c r="Y302" i="16"/>
  <c r="Y303" i="16"/>
  <c r="Y304" i="16"/>
  <c r="Y305" i="16"/>
  <c r="Y306" i="16"/>
  <c r="Y307" i="16"/>
  <c r="Y308" i="16"/>
  <c r="Y309" i="16"/>
  <c r="Y310" i="16"/>
  <c r="Y311" i="16"/>
  <c r="Y312" i="16"/>
  <c r="Y313" i="16"/>
  <c r="Y314" i="16"/>
  <c r="Y315" i="16"/>
  <c r="Y316" i="16"/>
  <c r="Y317" i="16"/>
  <c r="Y318" i="16"/>
  <c r="Y319" i="16"/>
  <c r="Y320" i="16"/>
  <c r="Y321" i="16"/>
  <c r="Y322" i="16"/>
  <c r="Y323" i="16"/>
  <c r="Y324" i="16"/>
  <c r="Y325" i="16"/>
  <c r="Y326" i="16"/>
  <c r="Y327" i="16"/>
  <c r="Y328" i="16"/>
  <c r="Y329" i="16"/>
  <c r="Y330" i="16"/>
  <c r="Y331" i="16"/>
  <c r="Y332" i="16"/>
  <c r="Y333" i="16"/>
  <c r="Y334" i="16"/>
  <c r="Y335" i="16"/>
  <c r="Y336" i="16"/>
  <c r="Y337" i="16"/>
  <c r="Y338" i="16"/>
  <c r="Y339" i="16"/>
  <c r="Y340" i="16"/>
  <c r="Y341" i="16"/>
  <c r="Y342" i="16"/>
  <c r="Y343" i="16"/>
  <c r="Y344" i="16"/>
  <c r="Y345" i="16"/>
  <c r="Y346" i="16"/>
  <c r="Y347" i="16"/>
  <c r="Y348" i="16"/>
  <c r="Y349" i="16"/>
  <c r="Y350" i="16"/>
  <c r="Y351" i="16"/>
  <c r="Y352" i="16"/>
  <c r="Y353" i="16"/>
  <c r="Y354" i="16"/>
  <c r="Y355" i="16"/>
  <c r="Y356" i="16"/>
  <c r="Y357" i="16"/>
  <c r="Y358" i="16"/>
  <c r="Y359" i="16"/>
  <c r="Y360" i="16"/>
  <c r="Y361" i="16"/>
  <c r="Y362" i="16"/>
  <c r="Y363" i="16"/>
  <c r="Y364" i="16"/>
  <c r="Y365" i="16"/>
  <c r="Y366" i="16"/>
  <c r="Y367" i="16"/>
  <c r="Y368" i="16"/>
  <c r="Y369" i="16"/>
  <c r="Y370" i="16"/>
  <c r="Y371" i="16"/>
  <c r="Y372" i="16"/>
  <c r="Y373" i="16"/>
  <c r="Y374" i="16"/>
  <c r="Y375" i="16"/>
  <c r="Y376" i="16"/>
  <c r="Y377" i="16"/>
  <c r="Y378" i="16"/>
  <c r="Y379" i="16"/>
  <c r="Y380" i="16"/>
  <c r="Y381" i="16"/>
  <c r="Y382" i="16"/>
  <c r="Y383" i="16"/>
  <c r="Y384" i="16"/>
  <c r="Y385" i="16"/>
  <c r="Y386" i="16"/>
  <c r="Y387" i="16"/>
  <c r="Y388" i="16"/>
  <c r="Y389" i="16"/>
  <c r="Y390" i="16"/>
  <c r="Y391" i="16"/>
  <c r="Y392" i="16"/>
  <c r="Y393" i="16"/>
  <c r="Y462" i="16"/>
  <c r="Y463" i="16"/>
  <c r="Y464" i="16"/>
  <c r="Y465" i="16"/>
  <c r="Y466" i="16"/>
  <c r="Y467" i="16"/>
  <c r="Y468" i="16"/>
  <c r="Y469" i="16"/>
  <c r="Y470" i="16"/>
  <c r="Y471" i="16"/>
  <c r="Y472" i="16"/>
  <c r="Y473" i="16"/>
  <c r="Y474" i="16"/>
  <c r="Y475" i="16"/>
  <c r="Y476" i="16"/>
  <c r="Y477" i="16"/>
  <c r="Y478" i="16"/>
  <c r="Y479" i="16"/>
  <c r="Y480" i="16"/>
  <c r="Y481" i="16"/>
  <c r="Y482" i="16"/>
  <c r="Y483" i="16"/>
  <c r="Y484" i="16"/>
  <c r="Y485" i="16"/>
  <c r="Y486" i="16"/>
  <c r="Y487" i="16"/>
  <c r="Y488" i="16"/>
  <c r="Y489" i="16"/>
  <c r="Y490" i="16"/>
  <c r="Y491" i="16"/>
  <c r="Y492" i="16"/>
  <c r="Y493" i="16"/>
  <c r="Y494" i="16"/>
  <c r="Y495" i="16"/>
  <c r="Y496" i="16"/>
  <c r="Y497" i="16"/>
  <c r="Y498" i="16"/>
  <c r="Y499" i="16"/>
  <c r="Y500" i="16"/>
  <c r="Y501" i="16"/>
  <c r="Y502" i="16"/>
  <c r="Y503" i="16"/>
  <c r="Y504" i="16"/>
  <c r="Y505" i="16"/>
  <c r="Y506" i="16"/>
  <c r="Y507" i="16"/>
  <c r="Y508" i="16"/>
  <c r="Y509" i="16"/>
  <c r="Y510" i="16"/>
  <c r="Y511" i="16"/>
  <c r="Y512" i="16"/>
  <c r="Y513" i="16"/>
  <c r="Y514" i="16"/>
  <c r="Y515" i="16"/>
  <c r="Y516" i="16"/>
  <c r="Y517" i="16"/>
  <c r="Y518" i="16"/>
  <c r="Y519" i="16"/>
  <c r="Y520" i="16"/>
  <c r="Y521" i="16"/>
  <c r="Y522" i="16"/>
  <c r="Y523" i="16"/>
  <c r="Y524" i="16"/>
  <c r="Y525" i="16"/>
  <c r="Y526" i="16"/>
  <c r="Y527" i="16"/>
  <c r="Y528" i="16"/>
  <c r="Y529" i="16"/>
  <c r="Y530" i="16"/>
  <c r="Y531" i="16"/>
  <c r="Y532" i="16"/>
  <c r="Y533" i="16"/>
  <c r="Y534" i="16"/>
  <c r="Y535" i="16"/>
  <c r="Y536" i="16"/>
  <c r="Y537" i="16"/>
  <c r="Y538" i="16"/>
  <c r="Y539" i="16"/>
  <c r="Y540" i="16"/>
  <c r="Y541" i="16"/>
  <c r="Y542" i="16"/>
  <c r="Y543" i="16"/>
  <c r="Y544" i="16"/>
  <c r="Y545" i="16"/>
  <c r="Y546" i="16"/>
  <c r="Y547" i="16"/>
  <c r="Y548" i="16"/>
  <c r="Y549" i="16"/>
  <c r="Y550" i="16"/>
  <c r="Y551" i="16"/>
  <c r="Y552" i="16"/>
  <c r="Y553" i="16"/>
  <c r="Y554" i="16"/>
  <c r="Y555" i="16"/>
  <c r="Y556" i="16"/>
  <c r="Y557" i="16"/>
  <c r="Y558" i="16"/>
  <c r="Y559" i="16"/>
  <c r="Y560" i="16"/>
  <c r="Y561" i="16"/>
  <c r="Y562" i="16"/>
  <c r="Y563" i="16"/>
  <c r="Y564" i="16"/>
  <c r="Y565" i="16"/>
  <c r="Y566" i="16"/>
  <c r="Y567" i="16"/>
  <c r="Y568" i="16"/>
  <c r="Y569" i="16"/>
  <c r="Y570" i="16"/>
  <c r="Y571" i="16"/>
  <c r="Y572" i="16"/>
  <c r="Y573" i="16"/>
  <c r="Y574" i="16"/>
  <c r="Y575" i="16"/>
  <c r="Y576" i="16"/>
  <c r="Y577" i="16"/>
  <c r="Y578" i="16"/>
  <c r="Y579" i="16"/>
  <c r="Y580" i="16"/>
  <c r="Y581" i="16"/>
  <c r="Y582" i="16"/>
  <c r="Y583" i="16"/>
  <c r="Y584" i="16"/>
  <c r="Y585" i="16"/>
  <c r="Y586" i="16"/>
  <c r="Y587" i="16"/>
  <c r="Y588" i="16"/>
  <c r="Y589" i="16"/>
  <c r="Y590" i="16"/>
  <c r="Y591" i="16"/>
  <c r="Y592" i="16"/>
  <c r="Y593" i="16"/>
  <c r="Y594" i="16"/>
  <c r="Y595" i="16"/>
  <c r="Y596" i="16"/>
  <c r="Y597" i="16"/>
  <c r="Y598" i="16"/>
  <c r="Y599" i="16"/>
  <c r="Y600" i="16"/>
  <c r="Y601" i="16"/>
  <c r="Y602" i="16"/>
  <c r="Y603" i="16"/>
  <c r="Y604" i="16"/>
  <c r="Y605" i="16"/>
  <c r="Y606" i="16"/>
  <c r="Y607" i="16"/>
  <c r="Y608" i="16"/>
  <c r="Y609" i="16"/>
  <c r="Y610" i="16"/>
  <c r="Y611" i="16"/>
  <c r="Y612" i="16"/>
  <c r="Y613" i="16"/>
  <c r="Y614" i="16"/>
  <c r="Y615" i="16"/>
  <c r="Y616" i="16"/>
  <c r="Y617" i="16"/>
  <c r="Y618" i="16"/>
  <c r="Y619" i="16"/>
  <c r="Y620" i="16"/>
  <c r="Y621" i="16"/>
  <c r="Y622" i="16"/>
  <c r="Y623" i="16"/>
  <c r="Y624" i="16"/>
  <c r="Y625" i="16"/>
  <c r="Y626" i="16"/>
  <c r="Y627" i="16"/>
  <c r="Y628" i="16"/>
  <c r="Y629" i="16"/>
  <c r="Y630" i="16"/>
  <c r="Y631" i="16"/>
  <c r="Y632" i="16"/>
  <c r="Y633" i="16"/>
  <c r="Y634" i="16"/>
  <c r="Y635" i="16"/>
  <c r="Y636" i="16"/>
  <c r="Y637" i="16"/>
  <c r="Y638" i="16"/>
  <c r="Y639" i="16"/>
  <c r="Y640" i="16"/>
  <c r="Y641" i="16"/>
  <c r="Y642" i="16"/>
  <c r="Y643" i="16"/>
  <c r="Y644" i="16"/>
  <c r="Y645" i="16"/>
  <c r="Y646" i="16"/>
  <c r="Y647" i="16"/>
  <c r="Y2" i="16"/>
  <c r="D786" i="16"/>
  <c r="Y786" i="16" s="1"/>
  <c r="D787" i="16"/>
  <c r="Y787" i="16" s="1"/>
  <c r="D788" i="16"/>
  <c r="Y788" i="16" s="1"/>
  <c r="D789" i="16"/>
  <c r="Y789" i="16" s="1"/>
  <c r="D790" i="16"/>
  <c r="Y790" i="16" s="1"/>
  <c r="D791" i="16"/>
  <c r="Y791" i="16" s="1"/>
  <c r="D792" i="16"/>
  <c r="Y792" i="16" s="1"/>
  <c r="D793" i="16"/>
  <c r="Y793" i="16" s="1"/>
  <c r="D794" i="16"/>
  <c r="Y794" i="16" s="1"/>
  <c r="D795" i="16"/>
  <c r="Y795" i="16" s="1"/>
  <c r="D796" i="16"/>
  <c r="Y796" i="16" s="1"/>
  <c r="D797" i="16"/>
  <c r="Y797" i="16" s="1"/>
  <c r="D798" i="16"/>
  <c r="Y798" i="16" s="1"/>
  <c r="D799" i="16"/>
  <c r="Y799" i="16" s="1"/>
  <c r="D800" i="16"/>
  <c r="Y800" i="16" s="1"/>
  <c r="D801" i="16"/>
  <c r="Y801" i="16" s="1"/>
  <c r="D802" i="16"/>
  <c r="Y802" i="16" s="1"/>
  <c r="D803" i="16"/>
  <c r="Y803" i="16" s="1"/>
  <c r="D804" i="16"/>
  <c r="Y804" i="16" s="1"/>
  <c r="D805" i="16"/>
  <c r="Y805" i="16" s="1"/>
  <c r="D806" i="16"/>
  <c r="Y806" i="16" s="1"/>
  <c r="D807" i="16"/>
  <c r="Y807" i="16" s="1"/>
  <c r="D808" i="16"/>
  <c r="Y808" i="16" s="1"/>
  <c r="D809" i="16"/>
  <c r="Y809" i="16" s="1"/>
  <c r="D810" i="16"/>
  <c r="Y810" i="16" s="1"/>
  <c r="D811" i="16"/>
  <c r="Y811" i="16" s="1"/>
  <c r="D812" i="16"/>
  <c r="Y812" i="16" s="1"/>
  <c r="D813" i="16"/>
  <c r="Y813" i="16" s="1"/>
  <c r="D814" i="16"/>
  <c r="Y814" i="16" s="1"/>
  <c r="D815" i="16"/>
  <c r="Y815" i="16" s="1"/>
  <c r="D816" i="16"/>
  <c r="Y816" i="16" s="1"/>
  <c r="D817" i="16"/>
  <c r="Y817" i="16" s="1"/>
  <c r="D818" i="16"/>
  <c r="Y818" i="16" s="1"/>
  <c r="D819" i="16"/>
  <c r="Y819" i="16" s="1"/>
  <c r="D820" i="16"/>
  <c r="Y820" i="16" s="1"/>
  <c r="D821" i="16"/>
  <c r="Y821" i="16" s="1"/>
  <c r="D822" i="16"/>
  <c r="Y822" i="16" s="1"/>
  <c r="D823" i="16"/>
  <c r="Y823" i="16" s="1"/>
  <c r="D824" i="16"/>
  <c r="Y824" i="16" s="1"/>
  <c r="D825" i="16"/>
  <c r="Y825" i="16" s="1"/>
  <c r="D826" i="16"/>
  <c r="Y826" i="16" s="1"/>
  <c r="D827" i="16"/>
  <c r="Y827" i="16" s="1"/>
  <c r="D828" i="16"/>
  <c r="Y828" i="16" s="1"/>
  <c r="D785" i="16"/>
  <c r="Y785" i="16" s="1"/>
  <c r="D649" i="16"/>
  <c r="Y649" i="16" s="1"/>
  <c r="D650" i="16"/>
  <c r="Y650" i="16" s="1"/>
  <c r="D651" i="16"/>
  <c r="Y651" i="16" s="1"/>
  <c r="D652" i="16"/>
  <c r="Y652" i="16" s="1"/>
  <c r="D653" i="16"/>
  <c r="Y653" i="16" s="1"/>
  <c r="D654" i="16"/>
  <c r="Y654" i="16" s="1"/>
  <c r="D655" i="16"/>
  <c r="Y655" i="16" s="1"/>
  <c r="D656" i="16"/>
  <c r="Y656" i="16" s="1"/>
  <c r="D657" i="16"/>
  <c r="Y657" i="16" s="1"/>
  <c r="D658" i="16"/>
  <c r="Y658" i="16" s="1"/>
  <c r="D659" i="16"/>
  <c r="Y659" i="16" s="1"/>
  <c r="D660" i="16"/>
  <c r="Y660" i="16" s="1"/>
  <c r="D661" i="16"/>
  <c r="Y661" i="16" s="1"/>
  <c r="D662" i="16"/>
  <c r="Y662" i="16" s="1"/>
  <c r="D663" i="16"/>
  <c r="Y663" i="16" s="1"/>
  <c r="D664" i="16"/>
  <c r="Y664" i="16" s="1"/>
  <c r="D665" i="16"/>
  <c r="Y665" i="16" s="1"/>
  <c r="D666" i="16"/>
  <c r="Y666" i="16" s="1"/>
  <c r="D667" i="16"/>
  <c r="Y667" i="16" s="1"/>
  <c r="D668" i="16"/>
  <c r="Y668" i="16" s="1"/>
  <c r="D669" i="16"/>
  <c r="Y669" i="16" s="1"/>
  <c r="D670" i="16"/>
  <c r="Y670" i="16" s="1"/>
  <c r="D671" i="16"/>
  <c r="Y671" i="16" s="1"/>
  <c r="D672" i="16"/>
  <c r="Y672" i="16" s="1"/>
  <c r="D673" i="16"/>
  <c r="Y673" i="16" s="1"/>
  <c r="D674" i="16"/>
  <c r="Y674" i="16" s="1"/>
  <c r="D675" i="16"/>
  <c r="Y675" i="16" s="1"/>
  <c r="D676" i="16"/>
  <c r="Y676" i="16" s="1"/>
  <c r="D677" i="16"/>
  <c r="Y677" i="16" s="1"/>
  <c r="D678" i="16"/>
  <c r="Y678" i="16" s="1"/>
  <c r="D679" i="16"/>
  <c r="Y679" i="16" s="1"/>
  <c r="D680" i="16"/>
  <c r="Y680" i="16" s="1"/>
  <c r="D681" i="16"/>
  <c r="Y681" i="16" s="1"/>
  <c r="D682" i="16"/>
  <c r="Y682" i="16" s="1"/>
  <c r="D683" i="16"/>
  <c r="Y683" i="16" s="1"/>
  <c r="D684" i="16"/>
  <c r="Y684" i="16" s="1"/>
  <c r="D685" i="16"/>
  <c r="Y685" i="16" s="1"/>
  <c r="D686" i="16"/>
  <c r="Y686" i="16" s="1"/>
  <c r="D687" i="16"/>
  <c r="Y687" i="16" s="1"/>
  <c r="D688" i="16"/>
  <c r="Y688" i="16" s="1"/>
  <c r="D689" i="16"/>
  <c r="Y689" i="16" s="1"/>
  <c r="D690" i="16"/>
  <c r="Y690" i="16" s="1"/>
  <c r="D691" i="16"/>
  <c r="Y691" i="16" s="1"/>
  <c r="D692" i="16"/>
  <c r="Y692" i="16" s="1"/>
  <c r="D693" i="16"/>
  <c r="Y693" i="16" s="1"/>
  <c r="D694" i="16"/>
  <c r="Y694" i="16" s="1"/>
  <c r="D695" i="16"/>
  <c r="Y695" i="16" s="1"/>
  <c r="D696" i="16"/>
  <c r="Y696" i="16" s="1"/>
  <c r="D697" i="16"/>
  <c r="Y697" i="16" s="1"/>
  <c r="D698" i="16"/>
  <c r="Y698" i="16" s="1"/>
  <c r="D699" i="16"/>
  <c r="Y699" i="16" s="1"/>
  <c r="D700" i="16"/>
  <c r="Y700" i="16" s="1"/>
  <c r="D701" i="16"/>
  <c r="Y701" i="16" s="1"/>
  <c r="D702" i="16"/>
  <c r="Y702" i="16" s="1"/>
  <c r="D703" i="16"/>
  <c r="Y703" i="16" s="1"/>
  <c r="D704" i="16"/>
  <c r="Y704" i="16" s="1"/>
  <c r="D705" i="16"/>
  <c r="Y705" i="16" s="1"/>
  <c r="D706" i="16"/>
  <c r="Y706" i="16" s="1"/>
  <c r="D707" i="16"/>
  <c r="Y707" i="16" s="1"/>
  <c r="D708" i="16"/>
  <c r="Y708" i="16" s="1"/>
  <c r="D709" i="16"/>
  <c r="Y709" i="16" s="1"/>
  <c r="D710" i="16"/>
  <c r="Y710" i="16" s="1"/>
  <c r="D711" i="16"/>
  <c r="Y711" i="16" s="1"/>
  <c r="D712" i="16"/>
  <c r="Y712" i="16" s="1"/>
  <c r="D713" i="16"/>
  <c r="Y713" i="16" s="1"/>
  <c r="D714" i="16"/>
  <c r="Y714" i="16" s="1"/>
  <c r="D715" i="16"/>
  <c r="Y715" i="16" s="1"/>
  <c r="D716" i="16"/>
  <c r="Y716" i="16" s="1"/>
  <c r="D717" i="16"/>
  <c r="Y717" i="16" s="1"/>
  <c r="D718" i="16"/>
  <c r="Y718" i="16" s="1"/>
  <c r="D719" i="16"/>
  <c r="Y719" i="16" s="1"/>
  <c r="D720" i="16"/>
  <c r="Y720" i="16" s="1"/>
  <c r="D721" i="16"/>
  <c r="Y721" i="16" s="1"/>
  <c r="D722" i="16"/>
  <c r="Y722" i="16" s="1"/>
  <c r="D723" i="16"/>
  <c r="Y723" i="16" s="1"/>
  <c r="D724" i="16"/>
  <c r="Y724" i="16" s="1"/>
  <c r="D725" i="16"/>
  <c r="Y725" i="16" s="1"/>
  <c r="D726" i="16"/>
  <c r="Y726" i="16" s="1"/>
  <c r="D727" i="16"/>
  <c r="Y727" i="16" s="1"/>
  <c r="D728" i="16"/>
  <c r="Y728" i="16" s="1"/>
  <c r="D729" i="16"/>
  <c r="Y729" i="16" s="1"/>
  <c r="D730" i="16"/>
  <c r="Y730" i="16" s="1"/>
  <c r="D731" i="16"/>
  <c r="Y731" i="16" s="1"/>
  <c r="D732" i="16"/>
  <c r="Y732" i="16" s="1"/>
  <c r="D733" i="16"/>
  <c r="Y733" i="16" s="1"/>
  <c r="D734" i="16"/>
  <c r="Y734" i="16" s="1"/>
  <c r="D735" i="16"/>
  <c r="Y735" i="16" s="1"/>
  <c r="D736" i="16"/>
  <c r="Y736" i="16" s="1"/>
  <c r="D737" i="16"/>
  <c r="Y737" i="16" s="1"/>
  <c r="D738" i="16"/>
  <c r="Y738" i="16" s="1"/>
  <c r="D739" i="16"/>
  <c r="Y739" i="16" s="1"/>
  <c r="D740" i="16"/>
  <c r="Y740" i="16" s="1"/>
  <c r="D741" i="16"/>
  <c r="Y741" i="16" s="1"/>
  <c r="D742" i="16"/>
  <c r="Y742" i="16" s="1"/>
  <c r="D743" i="16"/>
  <c r="Y743" i="16" s="1"/>
  <c r="D744" i="16"/>
  <c r="Y744" i="16" s="1"/>
  <c r="D745" i="16"/>
  <c r="Y745" i="16" s="1"/>
  <c r="D746" i="16"/>
  <c r="Y746" i="16" s="1"/>
  <c r="D747" i="16"/>
  <c r="Y747" i="16" s="1"/>
  <c r="D748" i="16"/>
  <c r="Y748" i="16" s="1"/>
  <c r="D749" i="16"/>
  <c r="Y749" i="16" s="1"/>
  <c r="D750" i="16"/>
  <c r="Y750" i="16" s="1"/>
  <c r="D751" i="16"/>
  <c r="Y751" i="16" s="1"/>
  <c r="D752" i="16"/>
  <c r="Y752" i="16" s="1"/>
  <c r="D753" i="16"/>
  <c r="Y753" i="16" s="1"/>
  <c r="D754" i="16"/>
  <c r="Y754" i="16" s="1"/>
  <c r="D755" i="16"/>
  <c r="Y755" i="16" s="1"/>
  <c r="D756" i="16"/>
  <c r="Y756" i="16" s="1"/>
  <c r="D757" i="16"/>
  <c r="Y757" i="16" s="1"/>
  <c r="D758" i="16"/>
  <c r="Y758" i="16" s="1"/>
  <c r="D759" i="16"/>
  <c r="Y759" i="16" s="1"/>
  <c r="D760" i="16"/>
  <c r="Y760" i="16" s="1"/>
  <c r="D761" i="16"/>
  <c r="Y761" i="16" s="1"/>
  <c r="D762" i="16"/>
  <c r="Y762" i="16" s="1"/>
  <c r="D763" i="16"/>
  <c r="Y763" i="16" s="1"/>
  <c r="D764" i="16"/>
  <c r="Y764" i="16" s="1"/>
  <c r="D765" i="16"/>
  <c r="Y765" i="16" s="1"/>
  <c r="D766" i="16"/>
  <c r="Y766" i="16" s="1"/>
  <c r="D767" i="16"/>
  <c r="Y767" i="16" s="1"/>
  <c r="D768" i="16"/>
  <c r="Y768" i="16" s="1"/>
  <c r="D769" i="16"/>
  <c r="Y769" i="16" s="1"/>
  <c r="D770" i="16"/>
  <c r="Y770" i="16" s="1"/>
  <c r="D771" i="16"/>
  <c r="Y771" i="16" s="1"/>
  <c r="D772" i="16"/>
  <c r="Y772" i="16" s="1"/>
  <c r="D773" i="16"/>
  <c r="Y773" i="16" s="1"/>
  <c r="D774" i="16"/>
  <c r="Y774" i="16" s="1"/>
  <c r="D775" i="16"/>
  <c r="Y775" i="16" s="1"/>
  <c r="D776" i="16"/>
  <c r="Y776" i="16" s="1"/>
  <c r="D777" i="16"/>
  <c r="Y777" i="16" s="1"/>
  <c r="D778" i="16"/>
  <c r="Y778" i="16" s="1"/>
  <c r="D779" i="16"/>
  <c r="Y779" i="16" s="1"/>
  <c r="D780" i="16"/>
  <c r="Y780" i="16" s="1"/>
  <c r="D781" i="16"/>
  <c r="Y781" i="16" s="1"/>
  <c r="D782" i="16"/>
  <c r="Y782" i="16" s="1"/>
  <c r="D783" i="16"/>
  <c r="Y783" i="16" s="1"/>
  <c r="D784" i="16"/>
  <c r="Y784" i="16" s="1"/>
  <c r="D648" i="16"/>
  <c r="Y648" i="16" s="1"/>
  <c r="Z3" i="16"/>
  <c r="AA3" i="16"/>
  <c r="AB3" i="16"/>
  <c r="AC3" i="16"/>
  <c r="Z4" i="16"/>
  <c r="AA4" i="16"/>
  <c r="AB4" i="16"/>
  <c r="AC4" i="16"/>
  <c r="Z5" i="16"/>
  <c r="AA5" i="16"/>
  <c r="AB5" i="16"/>
  <c r="AC5" i="16"/>
  <c r="Z6" i="16"/>
  <c r="AA6" i="16"/>
  <c r="AB6" i="16"/>
  <c r="AC6" i="16"/>
  <c r="Z7" i="16"/>
  <c r="AA7" i="16"/>
  <c r="AB7" i="16"/>
  <c r="AC7" i="16"/>
  <c r="Z8" i="16"/>
  <c r="AA8" i="16"/>
  <c r="AB8" i="16"/>
  <c r="AC8" i="16"/>
  <c r="Z9" i="16"/>
  <c r="AA9" i="16"/>
  <c r="AB9" i="16"/>
  <c r="AC9" i="16"/>
  <c r="Z10" i="16"/>
  <c r="AA10" i="16"/>
  <c r="AB10" i="16"/>
  <c r="AC10" i="16"/>
  <c r="Z11" i="16"/>
  <c r="AA11" i="16"/>
  <c r="AB11" i="16"/>
  <c r="AC11" i="16"/>
  <c r="Z12" i="16"/>
  <c r="AA12" i="16"/>
  <c r="AB12" i="16"/>
  <c r="AC12" i="16"/>
  <c r="Z13" i="16"/>
  <c r="AA13" i="16"/>
  <c r="AB13" i="16"/>
  <c r="AC13" i="16"/>
  <c r="Z14" i="16"/>
  <c r="AA14" i="16"/>
  <c r="AB14" i="16"/>
  <c r="AC14" i="16"/>
  <c r="Z15" i="16"/>
  <c r="AA15" i="16"/>
  <c r="AB15" i="16"/>
  <c r="AC15" i="16"/>
  <c r="Z16" i="16"/>
  <c r="AA16" i="16"/>
  <c r="AB16" i="16"/>
  <c r="AC16" i="16"/>
  <c r="Z17" i="16"/>
  <c r="AA17" i="16"/>
  <c r="AB17" i="16"/>
  <c r="AC17" i="16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Z42" i="16"/>
  <c r="AA42" i="16"/>
  <c r="AB42" i="16"/>
  <c r="AC42" i="16"/>
  <c r="Z43" i="16"/>
  <c r="AA43" i="16"/>
  <c r="AB43" i="16"/>
  <c r="AC43" i="16"/>
  <c r="Z44" i="16"/>
  <c r="AA44" i="16"/>
  <c r="AB44" i="16"/>
  <c r="AC44" i="16"/>
  <c r="Z45" i="16"/>
  <c r="AA45" i="16"/>
  <c r="AB45" i="16"/>
  <c r="AC45" i="16"/>
  <c r="Z46" i="16"/>
  <c r="AA46" i="16"/>
  <c r="AB46" i="16"/>
  <c r="AC46" i="16"/>
  <c r="Z47" i="16"/>
  <c r="AA47" i="16"/>
  <c r="AB47" i="16"/>
  <c r="AC47" i="16"/>
  <c r="Z48" i="16"/>
  <c r="AA48" i="16"/>
  <c r="AB48" i="16"/>
  <c r="AC48" i="16"/>
  <c r="Z49" i="16"/>
  <c r="AA49" i="16"/>
  <c r="AB49" i="16"/>
  <c r="AC49" i="16"/>
  <c r="Z50" i="16"/>
  <c r="AA50" i="16"/>
  <c r="AB50" i="16"/>
  <c r="AC50" i="16"/>
  <c r="Z51" i="16"/>
  <c r="AA51" i="16"/>
  <c r="AB51" i="16"/>
  <c r="AC51" i="16"/>
  <c r="Z52" i="16"/>
  <c r="AA52" i="16"/>
  <c r="AB52" i="16"/>
  <c r="AC52" i="16"/>
  <c r="Z53" i="16"/>
  <c r="AA53" i="16"/>
  <c r="AB53" i="16"/>
  <c r="AC53" i="16"/>
  <c r="Z54" i="16"/>
  <c r="AA54" i="16"/>
  <c r="AB54" i="16"/>
  <c r="AC54" i="16"/>
  <c r="Z55" i="16"/>
  <c r="AA55" i="16"/>
  <c r="AB55" i="16"/>
  <c r="AC55" i="16"/>
  <c r="Z56" i="16"/>
  <c r="AA56" i="16"/>
  <c r="AB56" i="16"/>
  <c r="AC56" i="16"/>
  <c r="Z57" i="16"/>
  <c r="AA57" i="16"/>
  <c r="AB57" i="16"/>
  <c r="AC57" i="16"/>
  <c r="Z58" i="16"/>
  <c r="AA58" i="16"/>
  <c r="AB58" i="16"/>
  <c r="AC58" i="16"/>
  <c r="Z59" i="16"/>
  <c r="AA59" i="16"/>
  <c r="AB59" i="16"/>
  <c r="AC59" i="16"/>
  <c r="Z60" i="16"/>
  <c r="AA60" i="16"/>
  <c r="AB60" i="16"/>
  <c r="AC60" i="16"/>
  <c r="Z61" i="16"/>
  <c r="AA61" i="16"/>
  <c r="AB61" i="16"/>
  <c r="AC61" i="16"/>
  <c r="Z62" i="16"/>
  <c r="AA62" i="16"/>
  <c r="AB62" i="16"/>
  <c r="AC62" i="16"/>
  <c r="Z63" i="16"/>
  <c r="AA63" i="16"/>
  <c r="AB63" i="16"/>
  <c r="AC63" i="16"/>
  <c r="Z64" i="16"/>
  <c r="AA64" i="16"/>
  <c r="AB64" i="16"/>
  <c r="AC64" i="16"/>
  <c r="Z65" i="16"/>
  <c r="AA65" i="16"/>
  <c r="AB65" i="16"/>
  <c r="AC65" i="16"/>
  <c r="Z66" i="16"/>
  <c r="AA66" i="16"/>
  <c r="AB66" i="16"/>
  <c r="AC66" i="16"/>
  <c r="Z67" i="16"/>
  <c r="AA67" i="16"/>
  <c r="AB67" i="16"/>
  <c r="AC67" i="16"/>
  <c r="Z68" i="16"/>
  <c r="AA68" i="16"/>
  <c r="AB68" i="16"/>
  <c r="AC68" i="16"/>
  <c r="Z69" i="16"/>
  <c r="AA69" i="16"/>
  <c r="AB69" i="16"/>
  <c r="AC69" i="16"/>
  <c r="Z70" i="16"/>
  <c r="AA70" i="16"/>
  <c r="AB70" i="16"/>
  <c r="AC70" i="16"/>
  <c r="Z71" i="16"/>
  <c r="AA71" i="16"/>
  <c r="AB71" i="16"/>
  <c r="AC71" i="16"/>
  <c r="Z72" i="16"/>
  <c r="AA72" i="16"/>
  <c r="AB72" i="16"/>
  <c r="AC72" i="16"/>
  <c r="Z73" i="16"/>
  <c r="AA73" i="16"/>
  <c r="AB73" i="16"/>
  <c r="AC73" i="16"/>
  <c r="Z74" i="16"/>
  <c r="AA74" i="16"/>
  <c r="AB74" i="16"/>
  <c r="AC74" i="16"/>
  <c r="Z75" i="16"/>
  <c r="AA75" i="16"/>
  <c r="AB75" i="16"/>
  <c r="AC75" i="16"/>
  <c r="Z76" i="16"/>
  <c r="AA76" i="16"/>
  <c r="AB76" i="16"/>
  <c r="AC76" i="16"/>
  <c r="Z77" i="16"/>
  <c r="AA77" i="16"/>
  <c r="AB77" i="16"/>
  <c r="AC77" i="16"/>
  <c r="Z78" i="16"/>
  <c r="AA78" i="16"/>
  <c r="AB78" i="16"/>
  <c r="AC78" i="16"/>
  <c r="Z79" i="16"/>
  <c r="AA79" i="16"/>
  <c r="AB79" i="16"/>
  <c r="AC79" i="16"/>
  <c r="Z80" i="16"/>
  <c r="AA80" i="16"/>
  <c r="AB80" i="16"/>
  <c r="AC80" i="16"/>
  <c r="Z81" i="16"/>
  <c r="AA81" i="16"/>
  <c r="AB81" i="16"/>
  <c r="AC81" i="16"/>
  <c r="Z82" i="16"/>
  <c r="AA82" i="16"/>
  <c r="AB82" i="16"/>
  <c r="AC82" i="16"/>
  <c r="Z83" i="16"/>
  <c r="AA83" i="16"/>
  <c r="AB83" i="16"/>
  <c r="AC83" i="16"/>
  <c r="Z84" i="16"/>
  <c r="AA84" i="16"/>
  <c r="AB84" i="16"/>
  <c r="AC84" i="16"/>
  <c r="Z85" i="16"/>
  <c r="AA85" i="16"/>
  <c r="AB85" i="16"/>
  <c r="AC85" i="16"/>
  <c r="Z86" i="16"/>
  <c r="AA86" i="16"/>
  <c r="AB86" i="16"/>
  <c r="AC86" i="16"/>
  <c r="Z87" i="16"/>
  <c r="AA87" i="16"/>
  <c r="AB87" i="16"/>
  <c r="AC87" i="16"/>
  <c r="Z88" i="16"/>
  <c r="AA88" i="16"/>
  <c r="AB88" i="16"/>
  <c r="AC88" i="16"/>
  <c r="Z89" i="16"/>
  <c r="AA89" i="16"/>
  <c r="AB89" i="16"/>
  <c r="AC89" i="16"/>
  <c r="Z90" i="16"/>
  <c r="AA90" i="16"/>
  <c r="AB90" i="16"/>
  <c r="AC90" i="16"/>
  <c r="Z91" i="16"/>
  <c r="AA91" i="16"/>
  <c r="AB91" i="16"/>
  <c r="AC91" i="16"/>
  <c r="Z92" i="16"/>
  <c r="AA92" i="16"/>
  <c r="AB92" i="16"/>
  <c r="AC92" i="16"/>
  <c r="Z93" i="16"/>
  <c r="AA93" i="16"/>
  <c r="AB93" i="16"/>
  <c r="AC93" i="16"/>
  <c r="Z94" i="16"/>
  <c r="AA94" i="16"/>
  <c r="AB94" i="16"/>
  <c r="AC94" i="16"/>
  <c r="Z95" i="16"/>
  <c r="AA95" i="16"/>
  <c r="AB95" i="16"/>
  <c r="AC95" i="16"/>
  <c r="Z96" i="16"/>
  <c r="AA96" i="16"/>
  <c r="AB96" i="16"/>
  <c r="AC96" i="16"/>
  <c r="Z97" i="16"/>
  <c r="AA97" i="16"/>
  <c r="AB97" i="16"/>
  <c r="AC97" i="16"/>
  <c r="Z98" i="16"/>
  <c r="AA98" i="16"/>
  <c r="AB98" i="16"/>
  <c r="AC98" i="16"/>
  <c r="Z99" i="16"/>
  <c r="AA99" i="16"/>
  <c r="AB99" i="16"/>
  <c r="AC99" i="16"/>
  <c r="Z100" i="16"/>
  <c r="AA100" i="16"/>
  <c r="AB100" i="16"/>
  <c r="AC100" i="16"/>
  <c r="Z101" i="16"/>
  <c r="AA101" i="16"/>
  <c r="AB101" i="16"/>
  <c r="AC101" i="16"/>
  <c r="Z102" i="16"/>
  <c r="AA102" i="16"/>
  <c r="AB102" i="16"/>
  <c r="AC102" i="16"/>
  <c r="Z103" i="16"/>
  <c r="AA103" i="16"/>
  <c r="AB103" i="16"/>
  <c r="AC103" i="16"/>
  <c r="Z104" i="16"/>
  <c r="AA104" i="16"/>
  <c r="AB104" i="16"/>
  <c r="AC104" i="16"/>
  <c r="Z105" i="16"/>
  <c r="AA105" i="16"/>
  <c r="AB105" i="16"/>
  <c r="AC105" i="16"/>
  <c r="Z106" i="16"/>
  <c r="AA106" i="16"/>
  <c r="AB106" i="16"/>
  <c r="AC106" i="16"/>
  <c r="Z107" i="16"/>
  <c r="AA107" i="16"/>
  <c r="AB107" i="16"/>
  <c r="AC107" i="16"/>
  <c r="Z108" i="16"/>
  <c r="AA108" i="16"/>
  <c r="AB108" i="16"/>
  <c r="AC108" i="16"/>
  <c r="Z109" i="16"/>
  <c r="AA109" i="16"/>
  <c r="AB109" i="16"/>
  <c r="AC109" i="16"/>
  <c r="Z110" i="16"/>
  <c r="AA110" i="16"/>
  <c r="AB110" i="16"/>
  <c r="AC110" i="16"/>
  <c r="Z111" i="16"/>
  <c r="AA111" i="16"/>
  <c r="AB111" i="16"/>
  <c r="AC111" i="16"/>
  <c r="Z112" i="16"/>
  <c r="AA112" i="16"/>
  <c r="AB112" i="16"/>
  <c r="AC112" i="16"/>
  <c r="Z113" i="16"/>
  <c r="AA113" i="16"/>
  <c r="AB113" i="16"/>
  <c r="AC113" i="16"/>
  <c r="Z114" i="16"/>
  <c r="AA114" i="16"/>
  <c r="AB114" i="16"/>
  <c r="AC114" i="16"/>
  <c r="Z115" i="16"/>
  <c r="AA115" i="16"/>
  <c r="AB115" i="16"/>
  <c r="AC115" i="16"/>
  <c r="Z116" i="16"/>
  <c r="AA116" i="16"/>
  <c r="AB116" i="16"/>
  <c r="AC116" i="16"/>
  <c r="Z117" i="16"/>
  <c r="AA117" i="16"/>
  <c r="AB117" i="16"/>
  <c r="AC117" i="16"/>
  <c r="Z118" i="16"/>
  <c r="AA118" i="16"/>
  <c r="AB118" i="16"/>
  <c r="AC118" i="16"/>
  <c r="Z119" i="16"/>
  <c r="AA119" i="16"/>
  <c r="AB119" i="16"/>
  <c r="AC119" i="16"/>
  <c r="Z120" i="16"/>
  <c r="AA120" i="16"/>
  <c r="AB120" i="16"/>
  <c r="AC120" i="16"/>
  <c r="Z121" i="16"/>
  <c r="AA121" i="16"/>
  <c r="AB121" i="16"/>
  <c r="AC121" i="16"/>
  <c r="Z122" i="16"/>
  <c r="AA122" i="16"/>
  <c r="AB122" i="16"/>
  <c r="AC122" i="16"/>
  <c r="Z123" i="16"/>
  <c r="AA123" i="16"/>
  <c r="AB123" i="16"/>
  <c r="AC123" i="16"/>
  <c r="Z124" i="16"/>
  <c r="AA124" i="16"/>
  <c r="AB124" i="16"/>
  <c r="AC124" i="16"/>
  <c r="Z125" i="16"/>
  <c r="AA125" i="16"/>
  <c r="AB125" i="16"/>
  <c r="AC125" i="16"/>
  <c r="Z126" i="16"/>
  <c r="AA126" i="16"/>
  <c r="AB126" i="16"/>
  <c r="AC126" i="16"/>
  <c r="Z127" i="16"/>
  <c r="AA127" i="16"/>
  <c r="AB127" i="16"/>
  <c r="AC127" i="16"/>
  <c r="Z128" i="16"/>
  <c r="AA128" i="16"/>
  <c r="AB128" i="16"/>
  <c r="AC128" i="16"/>
  <c r="Z129" i="16"/>
  <c r="AA129" i="16"/>
  <c r="AB129" i="16"/>
  <c r="AC129" i="16"/>
  <c r="Z130" i="16"/>
  <c r="AA130" i="16"/>
  <c r="AB130" i="16"/>
  <c r="AC130" i="16"/>
  <c r="Z131" i="16"/>
  <c r="AA131" i="16"/>
  <c r="AB131" i="16"/>
  <c r="AC131" i="16"/>
  <c r="Z132" i="16"/>
  <c r="AA132" i="16"/>
  <c r="AB132" i="16"/>
  <c r="AC132" i="16"/>
  <c r="Z133" i="16"/>
  <c r="AA133" i="16"/>
  <c r="AB133" i="16"/>
  <c r="AC133" i="16"/>
  <c r="Z134" i="16"/>
  <c r="AA134" i="16"/>
  <c r="AB134" i="16"/>
  <c r="AC134" i="16"/>
  <c r="Z135" i="16"/>
  <c r="AA135" i="16"/>
  <c r="AB135" i="16"/>
  <c r="AC135" i="16"/>
  <c r="Z136" i="16"/>
  <c r="AA136" i="16"/>
  <c r="AB136" i="16"/>
  <c r="AC136" i="16"/>
  <c r="Z137" i="16"/>
  <c r="AA137" i="16"/>
  <c r="AB137" i="16"/>
  <c r="AC137" i="16"/>
  <c r="Z138" i="16"/>
  <c r="AA138" i="16"/>
  <c r="AB138" i="16"/>
  <c r="AC138" i="16"/>
  <c r="Z139" i="16"/>
  <c r="AA139" i="16"/>
  <c r="AB139" i="16"/>
  <c r="AC139" i="16"/>
  <c r="Z140" i="16"/>
  <c r="AA140" i="16"/>
  <c r="AB140" i="16"/>
  <c r="AC140" i="16"/>
  <c r="Z141" i="16"/>
  <c r="AA141" i="16"/>
  <c r="AB141" i="16"/>
  <c r="AC141" i="16"/>
  <c r="Z142" i="16"/>
  <c r="AA142" i="16"/>
  <c r="AB142" i="16"/>
  <c r="AC142" i="16"/>
  <c r="Z143" i="16"/>
  <c r="AA143" i="16"/>
  <c r="AB143" i="16"/>
  <c r="AC143" i="16"/>
  <c r="Z144" i="16"/>
  <c r="AA144" i="16"/>
  <c r="AB144" i="16"/>
  <c r="AC144" i="16"/>
  <c r="Z145" i="16"/>
  <c r="AA145" i="16"/>
  <c r="AB145" i="16"/>
  <c r="AC145" i="16"/>
  <c r="Z146" i="16"/>
  <c r="AA146" i="16"/>
  <c r="AB146" i="16"/>
  <c r="AC146" i="16"/>
  <c r="Z147" i="16"/>
  <c r="AA147" i="16"/>
  <c r="AB147" i="16"/>
  <c r="AC147" i="16"/>
  <c r="Z148" i="16"/>
  <c r="AA148" i="16"/>
  <c r="AB148" i="16"/>
  <c r="AC148" i="16"/>
  <c r="Z149" i="16"/>
  <c r="AA149" i="16"/>
  <c r="AB149" i="16"/>
  <c r="AC149" i="16"/>
  <c r="Z150" i="16"/>
  <c r="AA150" i="16"/>
  <c r="AB150" i="16"/>
  <c r="AC150" i="16"/>
  <c r="Z151" i="16"/>
  <c r="AA151" i="16"/>
  <c r="AB151" i="16"/>
  <c r="AC151" i="16"/>
  <c r="Z152" i="16"/>
  <c r="AA152" i="16"/>
  <c r="AB152" i="16"/>
  <c r="AC152" i="16"/>
  <c r="Z153" i="16"/>
  <c r="AA153" i="16"/>
  <c r="AB153" i="16"/>
  <c r="AC153" i="16"/>
  <c r="Z154" i="16"/>
  <c r="AA154" i="16"/>
  <c r="AB154" i="16"/>
  <c r="AC154" i="16"/>
  <c r="Z155" i="16"/>
  <c r="AA155" i="16"/>
  <c r="AB155" i="16"/>
  <c r="AC155" i="16"/>
  <c r="Z156" i="16"/>
  <c r="AA156" i="16"/>
  <c r="AB156" i="16"/>
  <c r="AC156" i="16"/>
  <c r="Z157" i="16"/>
  <c r="AA157" i="16"/>
  <c r="AB157" i="16"/>
  <c r="AC157" i="16"/>
  <c r="Z158" i="16"/>
  <c r="AA158" i="16"/>
  <c r="AB158" i="16"/>
  <c r="AC158" i="16"/>
  <c r="Z159" i="16"/>
  <c r="AA159" i="16"/>
  <c r="AB159" i="16"/>
  <c r="AC159" i="16"/>
  <c r="Z160" i="16"/>
  <c r="AA160" i="16"/>
  <c r="AB160" i="16"/>
  <c r="AC160" i="16"/>
  <c r="Z161" i="16"/>
  <c r="AA161" i="16"/>
  <c r="AB161" i="16"/>
  <c r="AC161" i="16"/>
  <c r="Z162" i="16"/>
  <c r="AA162" i="16"/>
  <c r="AB162" i="16"/>
  <c r="AC162" i="16"/>
  <c r="Z163" i="16"/>
  <c r="AA163" i="16"/>
  <c r="AB163" i="16"/>
  <c r="AC163" i="16"/>
  <c r="Z164" i="16"/>
  <c r="AA164" i="16"/>
  <c r="AB164" i="16"/>
  <c r="AC164" i="16"/>
  <c r="Z165" i="16"/>
  <c r="AA165" i="16"/>
  <c r="AB165" i="16"/>
  <c r="AC165" i="16"/>
  <c r="Z166" i="16"/>
  <c r="AA166" i="16"/>
  <c r="AB166" i="16"/>
  <c r="AC166" i="16"/>
  <c r="Z167" i="16"/>
  <c r="AA167" i="16"/>
  <c r="AB167" i="16"/>
  <c r="AC167" i="16"/>
  <c r="Z168" i="16"/>
  <c r="AA168" i="16"/>
  <c r="AB168" i="16"/>
  <c r="AC168" i="16"/>
  <c r="Z169" i="16"/>
  <c r="AA169" i="16"/>
  <c r="AB169" i="16"/>
  <c r="AC169" i="16"/>
  <c r="Z170" i="16"/>
  <c r="AA170" i="16"/>
  <c r="AB170" i="16"/>
  <c r="AC170" i="16"/>
  <c r="Z171" i="16"/>
  <c r="AA171" i="16"/>
  <c r="AB171" i="16"/>
  <c r="AC171" i="16"/>
  <c r="Z172" i="16"/>
  <c r="AA172" i="16"/>
  <c r="AB172" i="16"/>
  <c r="AC172" i="16"/>
  <c r="Z173" i="16"/>
  <c r="AA173" i="16"/>
  <c r="AB173" i="16"/>
  <c r="AC173" i="16"/>
  <c r="Z174" i="16"/>
  <c r="AA174" i="16"/>
  <c r="AB174" i="16"/>
  <c r="AC174" i="16"/>
  <c r="Z175" i="16"/>
  <c r="AA175" i="16"/>
  <c r="AB175" i="16"/>
  <c r="AC175" i="16"/>
  <c r="Z176" i="16"/>
  <c r="AA176" i="16"/>
  <c r="AB176" i="16"/>
  <c r="AC176" i="16"/>
  <c r="Z177" i="16"/>
  <c r="AA177" i="16"/>
  <c r="AB177" i="16"/>
  <c r="AC177" i="16"/>
  <c r="Z178" i="16"/>
  <c r="AA178" i="16"/>
  <c r="AB178" i="16"/>
  <c r="AC178" i="16"/>
  <c r="Z179" i="16"/>
  <c r="AA179" i="16"/>
  <c r="AB179" i="16"/>
  <c r="AC179" i="16"/>
  <c r="Z180" i="16"/>
  <c r="AA180" i="16"/>
  <c r="AB180" i="16"/>
  <c r="AC180" i="16"/>
  <c r="Z181" i="16"/>
  <c r="AA181" i="16"/>
  <c r="AB181" i="16"/>
  <c r="AC181" i="16"/>
  <c r="Z182" i="16"/>
  <c r="AA182" i="16"/>
  <c r="AB182" i="16"/>
  <c r="AC182" i="16"/>
  <c r="Z183" i="16"/>
  <c r="AA183" i="16"/>
  <c r="AB183" i="16"/>
  <c r="AC183" i="16"/>
  <c r="Z184" i="16"/>
  <c r="AA184" i="16"/>
  <c r="AB184" i="16"/>
  <c r="AC184" i="16"/>
  <c r="Z185" i="16"/>
  <c r="AA185" i="16"/>
  <c r="AB185" i="16"/>
  <c r="AC185" i="16"/>
  <c r="Z186" i="16"/>
  <c r="AA186" i="16"/>
  <c r="AB186" i="16"/>
  <c r="AC186" i="16"/>
  <c r="Z187" i="16"/>
  <c r="AA187" i="16"/>
  <c r="AB187" i="16"/>
  <c r="AC187" i="16"/>
  <c r="Z188" i="16"/>
  <c r="AA188" i="16"/>
  <c r="AB188" i="16"/>
  <c r="AC188" i="16"/>
  <c r="Z189" i="16"/>
  <c r="AA189" i="16"/>
  <c r="AB189" i="16"/>
  <c r="AC189" i="16"/>
  <c r="Z190" i="16"/>
  <c r="AA190" i="16"/>
  <c r="AB190" i="16"/>
  <c r="AC190" i="16"/>
  <c r="Z191" i="16"/>
  <c r="AA191" i="16"/>
  <c r="AB191" i="16"/>
  <c r="AC191" i="16"/>
  <c r="Z192" i="16"/>
  <c r="AA192" i="16"/>
  <c r="AB192" i="16"/>
  <c r="AC192" i="16"/>
  <c r="Z193" i="16"/>
  <c r="AA193" i="16"/>
  <c r="AB193" i="16"/>
  <c r="AC193" i="16"/>
  <c r="Z194" i="16"/>
  <c r="AA194" i="16"/>
  <c r="AB194" i="16"/>
  <c r="AC194" i="16"/>
  <c r="Z195" i="16"/>
  <c r="AA195" i="16"/>
  <c r="AB195" i="16"/>
  <c r="AC195" i="16"/>
  <c r="Z196" i="16"/>
  <c r="AA196" i="16"/>
  <c r="AB196" i="16"/>
  <c r="AC196" i="16"/>
  <c r="Z197" i="16"/>
  <c r="AA197" i="16"/>
  <c r="AB197" i="16"/>
  <c r="AC197" i="16"/>
  <c r="Z198" i="16"/>
  <c r="AA198" i="16"/>
  <c r="AB198" i="16"/>
  <c r="AC198" i="16"/>
  <c r="Z199" i="16"/>
  <c r="AA199" i="16"/>
  <c r="AB199" i="16"/>
  <c r="AC199" i="16"/>
  <c r="Z200" i="16"/>
  <c r="AA200" i="16"/>
  <c r="AB200" i="16"/>
  <c r="AC200" i="16"/>
  <c r="Z201" i="16"/>
  <c r="AA201" i="16"/>
  <c r="AB201" i="16"/>
  <c r="AC201" i="16"/>
  <c r="Z202" i="16"/>
  <c r="AA202" i="16"/>
  <c r="AB202" i="16"/>
  <c r="AC202" i="16"/>
  <c r="Z203" i="16"/>
  <c r="AA203" i="16"/>
  <c r="AB203" i="16"/>
  <c r="AC203" i="16"/>
  <c r="Z204" i="16"/>
  <c r="AA204" i="16"/>
  <c r="AB204" i="16"/>
  <c r="AC204" i="16"/>
  <c r="Z205" i="16"/>
  <c r="AA205" i="16"/>
  <c r="AB205" i="16"/>
  <c r="AC205" i="16"/>
  <c r="Z206" i="16"/>
  <c r="AA206" i="16"/>
  <c r="AB206" i="16"/>
  <c r="AC206" i="16"/>
  <c r="Z207" i="16"/>
  <c r="AA207" i="16"/>
  <c r="AB207" i="16"/>
  <c r="AC207" i="16"/>
  <c r="Z208" i="16"/>
  <c r="AA208" i="16"/>
  <c r="AB208" i="16"/>
  <c r="AC208" i="16"/>
  <c r="Z209" i="16"/>
  <c r="AA209" i="16"/>
  <c r="AB209" i="16"/>
  <c r="AC209" i="16"/>
  <c r="Z210" i="16"/>
  <c r="AA210" i="16"/>
  <c r="AB210" i="16"/>
  <c r="AC210" i="16"/>
  <c r="Z211" i="16"/>
  <c r="AA211" i="16"/>
  <c r="AB211" i="16"/>
  <c r="AC211" i="16"/>
  <c r="Z212" i="16"/>
  <c r="AA212" i="16"/>
  <c r="AB212" i="16"/>
  <c r="AC212" i="16"/>
  <c r="Z213" i="16"/>
  <c r="AA213" i="16"/>
  <c r="AB213" i="16"/>
  <c r="AC213" i="16"/>
  <c r="Z214" i="16"/>
  <c r="AA214" i="16"/>
  <c r="AB214" i="16"/>
  <c r="AC214" i="16"/>
  <c r="Z215" i="16"/>
  <c r="AA215" i="16"/>
  <c r="AB215" i="16"/>
  <c r="AC215" i="16"/>
  <c r="Z216" i="16"/>
  <c r="AA216" i="16"/>
  <c r="AB216" i="16"/>
  <c r="AC216" i="16"/>
  <c r="Z217" i="16"/>
  <c r="AA217" i="16"/>
  <c r="AB217" i="16"/>
  <c r="AC217" i="16"/>
  <c r="Z218" i="16"/>
  <c r="AA218" i="16"/>
  <c r="AB218" i="16"/>
  <c r="AC218" i="16"/>
  <c r="Z219" i="16"/>
  <c r="AA219" i="16"/>
  <c r="AB219" i="16"/>
  <c r="AC219" i="16"/>
  <c r="Z220" i="16"/>
  <c r="AA220" i="16"/>
  <c r="AB220" i="16"/>
  <c r="AC220" i="16"/>
  <c r="Z221" i="16"/>
  <c r="AA221" i="16"/>
  <c r="AB221" i="16"/>
  <c r="AC221" i="16"/>
  <c r="Z222" i="16"/>
  <c r="AA222" i="16"/>
  <c r="AB222" i="16"/>
  <c r="AC222" i="16"/>
  <c r="Z223" i="16"/>
  <c r="AA223" i="16"/>
  <c r="AB223" i="16"/>
  <c r="AC223" i="16"/>
  <c r="Z224" i="16"/>
  <c r="AA224" i="16"/>
  <c r="AB224" i="16"/>
  <c r="AC224" i="16"/>
  <c r="Z225" i="16"/>
  <c r="AA225" i="16"/>
  <c r="AB225" i="16"/>
  <c r="AC225" i="16"/>
  <c r="Z226" i="16"/>
  <c r="AA226" i="16"/>
  <c r="AB226" i="16"/>
  <c r="AC226" i="16"/>
  <c r="Z227" i="16"/>
  <c r="AA227" i="16"/>
  <c r="AB227" i="16"/>
  <c r="AC227" i="16"/>
  <c r="Z228" i="16"/>
  <c r="AA228" i="16"/>
  <c r="AB228" i="16"/>
  <c r="AC228" i="16"/>
  <c r="Z229" i="16"/>
  <c r="AA229" i="16"/>
  <c r="AB229" i="16"/>
  <c r="AC229" i="16"/>
  <c r="Z230" i="16"/>
  <c r="AA230" i="16"/>
  <c r="AB230" i="16"/>
  <c r="AC230" i="16"/>
  <c r="Z231" i="16"/>
  <c r="AA231" i="16"/>
  <c r="AB231" i="16"/>
  <c r="AC231" i="16"/>
  <c r="Z232" i="16"/>
  <c r="AA232" i="16"/>
  <c r="AB232" i="16"/>
  <c r="AC232" i="16"/>
  <c r="Z233" i="16"/>
  <c r="AA233" i="16"/>
  <c r="AB233" i="16"/>
  <c r="AC233" i="16"/>
  <c r="Z234" i="16"/>
  <c r="AA234" i="16"/>
  <c r="AB234" i="16"/>
  <c r="AC234" i="16"/>
  <c r="Z235" i="16"/>
  <c r="AA235" i="16"/>
  <c r="AB235" i="16"/>
  <c r="AC235" i="16"/>
  <c r="Z236" i="16"/>
  <c r="AA236" i="16"/>
  <c r="AB236" i="16"/>
  <c r="AC236" i="16"/>
  <c r="Z237" i="16"/>
  <c r="AA237" i="16"/>
  <c r="AB237" i="16"/>
  <c r="AC237" i="16"/>
  <c r="Z238" i="16"/>
  <c r="AA238" i="16"/>
  <c r="AB238" i="16"/>
  <c r="AC238" i="16"/>
  <c r="Z239" i="16"/>
  <c r="AA239" i="16"/>
  <c r="AB239" i="16"/>
  <c r="AC239" i="16"/>
  <c r="Z240" i="16"/>
  <c r="AA240" i="16"/>
  <c r="AB240" i="16"/>
  <c r="AC240" i="16"/>
  <c r="Z241" i="16"/>
  <c r="AA241" i="16"/>
  <c r="AB241" i="16"/>
  <c r="AC241" i="16"/>
  <c r="Z242" i="16"/>
  <c r="AA242" i="16"/>
  <c r="AB242" i="16"/>
  <c r="AC242" i="16"/>
  <c r="Z243" i="16"/>
  <c r="AA243" i="16"/>
  <c r="AB243" i="16"/>
  <c r="AC243" i="16"/>
  <c r="Z244" i="16"/>
  <c r="AA244" i="16"/>
  <c r="AB244" i="16"/>
  <c r="AC244" i="16"/>
  <c r="Z245" i="16"/>
  <c r="AA245" i="16"/>
  <c r="AB245" i="16"/>
  <c r="AC245" i="16"/>
  <c r="Z246" i="16"/>
  <c r="AA246" i="16"/>
  <c r="AB246" i="16"/>
  <c r="AC246" i="16"/>
  <c r="Z247" i="16"/>
  <c r="AA247" i="16"/>
  <c r="AB247" i="16"/>
  <c r="AC247" i="16"/>
  <c r="Z248" i="16"/>
  <c r="AA248" i="16"/>
  <c r="AB248" i="16"/>
  <c r="AC248" i="16"/>
  <c r="Z249" i="16"/>
  <c r="AA249" i="16"/>
  <c r="AB249" i="16"/>
  <c r="AC249" i="16"/>
  <c r="Z250" i="16"/>
  <c r="AA250" i="16"/>
  <c r="AB250" i="16"/>
  <c r="AC250" i="16"/>
  <c r="Z251" i="16"/>
  <c r="AA251" i="16"/>
  <c r="AB251" i="16"/>
  <c r="AC251" i="16"/>
  <c r="Z252" i="16"/>
  <c r="AA252" i="16"/>
  <c r="AB252" i="16"/>
  <c r="AC252" i="16"/>
  <c r="Z253" i="16"/>
  <c r="AA253" i="16"/>
  <c r="AB253" i="16"/>
  <c r="AC253" i="16"/>
  <c r="Z254" i="16"/>
  <c r="AA254" i="16"/>
  <c r="AB254" i="16"/>
  <c r="AC254" i="16"/>
  <c r="Z255" i="16"/>
  <c r="AA255" i="16"/>
  <c r="AB255" i="16"/>
  <c r="AC255" i="16"/>
  <c r="Z256" i="16"/>
  <c r="AA256" i="16"/>
  <c r="AB256" i="16"/>
  <c r="AC256" i="16"/>
  <c r="Z257" i="16"/>
  <c r="AA257" i="16"/>
  <c r="AB257" i="16"/>
  <c r="AC257" i="16"/>
  <c r="Z258" i="16"/>
  <c r="AA258" i="16"/>
  <c r="AB258" i="16"/>
  <c r="AC258" i="16"/>
  <c r="Z259" i="16"/>
  <c r="AA259" i="16"/>
  <c r="AB259" i="16"/>
  <c r="AC259" i="16"/>
  <c r="Z260" i="16"/>
  <c r="AA260" i="16"/>
  <c r="AB260" i="16"/>
  <c r="AC260" i="16"/>
  <c r="Z261" i="16"/>
  <c r="AA261" i="16"/>
  <c r="AB261" i="16"/>
  <c r="AC261" i="16"/>
  <c r="Z262" i="16"/>
  <c r="AA262" i="16"/>
  <c r="AB262" i="16"/>
  <c r="AC262" i="16"/>
  <c r="Z263" i="16"/>
  <c r="AA263" i="16"/>
  <c r="AB263" i="16"/>
  <c r="AC263" i="16"/>
  <c r="Z264" i="16"/>
  <c r="AA264" i="16"/>
  <c r="AB264" i="16"/>
  <c r="AC264" i="16"/>
  <c r="Z265" i="16"/>
  <c r="AA265" i="16"/>
  <c r="AB265" i="16"/>
  <c r="AC265" i="16"/>
  <c r="Z266" i="16"/>
  <c r="AA266" i="16"/>
  <c r="AB266" i="16"/>
  <c r="AC266" i="16"/>
  <c r="Z267" i="16"/>
  <c r="AA267" i="16"/>
  <c r="AB267" i="16"/>
  <c r="AC267" i="16"/>
  <c r="Z268" i="16"/>
  <c r="AA268" i="16"/>
  <c r="AB268" i="16"/>
  <c r="AC268" i="16"/>
  <c r="Z269" i="16"/>
  <c r="AA269" i="16"/>
  <c r="AB269" i="16"/>
  <c r="AC269" i="16"/>
  <c r="Z270" i="16"/>
  <c r="AA270" i="16"/>
  <c r="AB270" i="16"/>
  <c r="AC270" i="16"/>
  <c r="Z271" i="16"/>
  <c r="AA271" i="16"/>
  <c r="AB271" i="16"/>
  <c r="AC271" i="16"/>
  <c r="Z272" i="16"/>
  <c r="AA272" i="16"/>
  <c r="AB272" i="16"/>
  <c r="AC272" i="16"/>
  <c r="Z273" i="16"/>
  <c r="AA273" i="16"/>
  <c r="AB273" i="16"/>
  <c r="AC273" i="16"/>
  <c r="Z274" i="16"/>
  <c r="AA274" i="16"/>
  <c r="AB274" i="16"/>
  <c r="AC274" i="16"/>
  <c r="Z275" i="16"/>
  <c r="AA275" i="16"/>
  <c r="AB275" i="16"/>
  <c r="AC275" i="16"/>
  <c r="Z276" i="16"/>
  <c r="AA276" i="16"/>
  <c r="AB276" i="16"/>
  <c r="AC276" i="16"/>
  <c r="Z277" i="16"/>
  <c r="AA277" i="16"/>
  <c r="AB277" i="16"/>
  <c r="AC277" i="16"/>
  <c r="Z278" i="16"/>
  <c r="AA278" i="16"/>
  <c r="AB278" i="16"/>
  <c r="AC278" i="16"/>
  <c r="Z279" i="16"/>
  <c r="AA279" i="16"/>
  <c r="AB279" i="16"/>
  <c r="AC279" i="16"/>
  <c r="Z280" i="16"/>
  <c r="AA280" i="16"/>
  <c r="AB280" i="16"/>
  <c r="AC280" i="16"/>
  <c r="Z281" i="16"/>
  <c r="AA281" i="16"/>
  <c r="AB281" i="16"/>
  <c r="AC281" i="16"/>
  <c r="Z282" i="16"/>
  <c r="AA282" i="16"/>
  <c r="AB282" i="16"/>
  <c r="AC282" i="16"/>
  <c r="Z283" i="16"/>
  <c r="AA283" i="16"/>
  <c r="AB283" i="16"/>
  <c r="AC283" i="16"/>
  <c r="Z284" i="16"/>
  <c r="AA284" i="16"/>
  <c r="AB284" i="16"/>
  <c r="AC284" i="16"/>
  <c r="Z285" i="16"/>
  <c r="AA285" i="16"/>
  <c r="AB285" i="16"/>
  <c r="AC285" i="16"/>
  <c r="Z286" i="16"/>
  <c r="AA286" i="16"/>
  <c r="AB286" i="16"/>
  <c r="AC286" i="16"/>
  <c r="Z287" i="16"/>
  <c r="AA287" i="16"/>
  <c r="AB287" i="16"/>
  <c r="AC287" i="16"/>
  <c r="Z288" i="16"/>
  <c r="AA288" i="16"/>
  <c r="AB288" i="16"/>
  <c r="AC288" i="16"/>
  <c r="Z289" i="16"/>
  <c r="AA289" i="16"/>
  <c r="AB289" i="16"/>
  <c r="AC289" i="16"/>
  <c r="Z290" i="16"/>
  <c r="AA290" i="16"/>
  <c r="AB290" i="16"/>
  <c r="AC290" i="16"/>
  <c r="Z291" i="16"/>
  <c r="AA291" i="16"/>
  <c r="AB291" i="16"/>
  <c r="AC291" i="16"/>
  <c r="Z292" i="16"/>
  <c r="AA292" i="16"/>
  <c r="AB292" i="16"/>
  <c r="AC292" i="16"/>
  <c r="Z293" i="16"/>
  <c r="AA293" i="16"/>
  <c r="AB293" i="16"/>
  <c r="AC293" i="16"/>
  <c r="Z294" i="16"/>
  <c r="AA294" i="16"/>
  <c r="AB294" i="16"/>
  <c r="AC294" i="16"/>
  <c r="Z295" i="16"/>
  <c r="AA295" i="16"/>
  <c r="AB295" i="16"/>
  <c r="AC295" i="16"/>
  <c r="Z296" i="16"/>
  <c r="AA296" i="16"/>
  <c r="AB296" i="16"/>
  <c r="AC296" i="16"/>
  <c r="Z297" i="16"/>
  <c r="AA297" i="16"/>
  <c r="AB297" i="16"/>
  <c r="AC297" i="16"/>
  <c r="Z298" i="16"/>
  <c r="AA298" i="16"/>
  <c r="AB298" i="16"/>
  <c r="AC298" i="16"/>
  <c r="Z299" i="16"/>
  <c r="AA299" i="16"/>
  <c r="AB299" i="16"/>
  <c r="AC299" i="16"/>
  <c r="Z300" i="16"/>
  <c r="AA300" i="16"/>
  <c r="AB300" i="16"/>
  <c r="AC300" i="16"/>
  <c r="Z301" i="16"/>
  <c r="AA301" i="16"/>
  <c r="AB301" i="16"/>
  <c r="AC301" i="16"/>
  <c r="Z302" i="16"/>
  <c r="AA302" i="16"/>
  <c r="AB302" i="16"/>
  <c r="AC302" i="16"/>
  <c r="Z303" i="16"/>
  <c r="AA303" i="16"/>
  <c r="AB303" i="16"/>
  <c r="AC303" i="16"/>
  <c r="Z304" i="16"/>
  <c r="AA304" i="16"/>
  <c r="AB304" i="16"/>
  <c r="AC304" i="16"/>
  <c r="Z305" i="16"/>
  <c r="AA305" i="16"/>
  <c r="AB305" i="16"/>
  <c r="AC305" i="16"/>
  <c r="Z306" i="16"/>
  <c r="AA306" i="16"/>
  <c r="AB306" i="16"/>
  <c r="AC306" i="16"/>
  <c r="Z307" i="16"/>
  <c r="AA307" i="16"/>
  <c r="AB307" i="16"/>
  <c r="AC307" i="16"/>
  <c r="Z308" i="16"/>
  <c r="AA308" i="16"/>
  <c r="AB308" i="16"/>
  <c r="AC308" i="16"/>
  <c r="Z309" i="16"/>
  <c r="AA309" i="16"/>
  <c r="AB309" i="16"/>
  <c r="AC309" i="16"/>
  <c r="Z310" i="16"/>
  <c r="AA310" i="16"/>
  <c r="AB310" i="16"/>
  <c r="AC310" i="16"/>
  <c r="Z311" i="16"/>
  <c r="AA311" i="16"/>
  <c r="AB311" i="16"/>
  <c r="AC311" i="16"/>
  <c r="Z312" i="16"/>
  <c r="AA312" i="16"/>
  <c r="AB312" i="16"/>
  <c r="AC312" i="16"/>
  <c r="Z313" i="16"/>
  <c r="AA313" i="16"/>
  <c r="AB313" i="16"/>
  <c r="AC313" i="16"/>
  <c r="Z314" i="16"/>
  <c r="AA314" i="16"/>
  <c r="AB314" i="16"/>
  <c r="AC314" i="16"/>
  <c r="Z315" i="16"/>
  <c r="AA315" i="16"/>
  <c r="AB315" i="16"/>
  <c r="AC315" i="16"/>
  <c r="Z316" i="16"/>
  <c r="AA316" i="16"/>
  <c r="AB316" i="16"/>
  <c r="AC316" i="16"/>
  <c r="Z317" i="16"/>
  <c r="AA317" i="16"/>
  <c r="AB317" i="16"/>
  <c r="AC317" i="16"/>
  <c r="Z318" i="16"/>
  <c r="AA318" i="16"/>
  <c r="AB318" i="16"/>
  <c r="AC318" i="16"/>
  <c r="Z319" i="16"/>
  <c r="AA319" i="16"/>
  <c r="AB319" i="16"/>
  <c r="AC319" i="16"/>
  <c r="Z320" i="16"/>
  <c r="AA320" i="16"/>
  <c r="AB320" i="16"/>
  <c r="AC320" i="16"/>
  <c r="Z321" i="16"/>
  <c r="AA321" i="16"/>
  <c r="AB321" i="16"/>
  <c r="AC321" i="16"/>
  <c r="Z322" i="16"/>
  <c r="AA322" i="16"/>
  <c r="AB322" i="16"/>
  <c r="AC322" i="16"/>
  <c r="Z323" i="16"/>
  <c r="AA323" i="16"/>
  <c r="AB323" i="16"/>
  <c r="AC323" i="16"/>
  <c r="Z324" i="16"/>
  <c r="AA324" i="16"/>
  <c r="AB324" i="16"/>
  <c r="AC324" i="16"/>
  <c r="Z325" i="16"/>
  <c r="AA325" i="16"/>
  <c r="AB325" i="16"/>
  <c r="AC325" i="16"/>
  <c r="Z326" i="16"/>
  <c r="AA326" i="16"/>
  <c r="AB326" i="16"/>
  <c r="AC326" i="16"/>
  <c r="Z327" i="16"/>
  <c r="AA327" i="16"/>
  <c r="AB327" i="16"/>
  <c r="AC327" i="16"/>
  <c r="Z328" i="16"/>
  <c r="AA328" i="16"/>
  <c r="AB328" i="16"/>
  <c r="AC328" i="16"/>
  <c r="Z329" i="16"/>
  <c r="AA329" i="16"/>
  <c r="AB329" i="16"/>
  <c r="AC329" i="16"/>
  <c r="Z330" i="16"/>
  <c r="AA330" i="16"/>
  <c r="AB330" i="16"/>
  <c r="AC330" i="16"/>
  <c r="Z331" i="16"/>
  <c r="AA331" i="16"/>
  <c r="AB331" i="16"/>
  <c r="AC331" i="16"/>
  <c r="Z332" i="16"/>
  <c r="AA332" i="16"/>
  <c r="AB332" i="16"/>
  <c r="AC332" i="16"/>
  <c r="Z333" i="16"/>
  <c r="AA333" i="16"/>
  <c r="AB333" i="16"/>
  <c r="AC333" i="16"/>
  <c r="Z334" i="16"/>
  <c r="AA334" i="16"/>
  <c r="AB334" i="16"/>
  <c r="AC334" i="16"/>
  <c r="Z335" i="16"/>
  <c r="AA335" i="16"/>
  <c r="AB335" i="16"/>
  <c r="AC335" i="16"/>
  <c r="Z336" i="16"/>
  <c r="AA336" i="16"/>
  <c r="AB336" i="16"/>
  <c r="AC336" i="16"/>
  <c r="Z337" i="16"/>
  <c r="AA337" i="16"/>
  <c r="AB337" i="16"/>
  <c r="AC337" i="16"/>
  <c r="Z338" i="16"/>
  <c r="AA338" i="16"/>
  <c r="AB338" i="16"/>
  <c r="AC338" i="16"/>
  <c r="Z339" i="16"/>
  <c r="AA339" i="16"/>
  <c r="AB339" i="16"/>
  <c r="AC339" i="16"/>
  <c r="Z340" i="16"/>
  <c r="AA340" i="16"/>
  <c r="AB340" i="16"/>
  <c r="AC340" i="16"/>
  <c r="Z341" i="16"/>
  <c r="AA341" i="16"/>
  <c r="AB341" i="16"/>
  <c r="AC341" i="16"/>
  <c r="Z342" i="16"/>
  <c r="AA342" i="16"/>
  <c r="AB342" i="16"/>
  <c r="AC342" i="16"/>
  <c r="Z343" i="16"/>
  <c r="AA343" i="16"/>
  <c r="AB343" i="16"/>
  <c r="AC343" i="16"/>
  <c r="Z344" i="16"/>
  <c r="AA344" i="16"/>
  <c r="AB344" i="16"/>
  <c r="AC344" i="16"/>
  <c r="Z345" i="16"/>
  <c r="AA345" i="16"/>
  <c r="AB345" i="16"/>
  <c r="AC345" i="16"/>
  <c r="Z346" i="16"/>
  <c r="AA346" i="16"/>
  <c r="AB346" i="16"/>
  <c r="AC346" i="16"/>
  <c r="Z347" i="16"/>
  <c r="AA347" i="16"/>
  <c r="AB347" i="16"/>
  <c r="AC347" i="16"/>
  <c r="Z348" i="16"/>
  <c r="AA348" i="16"/>
  <c r="AB348" i="16"/>
  <c r="AC348" i="16"/>
  <c r="Z349" i="16"/>
  <c r="AA349" i="16"/>
  <c r="AB349" i="16"/>
  <c r="AC349" i="16"/>
  <c r="Z350" i="16"/>
  <c r="AA350" i="16"/>
  <c r="AB350" i="16"/>
  <c r="AC350" i="16"/>
  <c r="Z351" i="16"/>
  <c r="AA351" i="16"/>
  <c r="AB351" i="16"/>
  <c r="AC351" i="16"/>
  <c r="Z352" i="16"/>
  <c r="AA352" i="16"/>
  <c r="AB352" i="16"/>
  <c r="AC352" i="16"/>
  <c r="Z353" i="16"/>
  <c r="AA353" i="16"/>
  <c r="AB353" i="16"/>
  <c r="AC353" i="16"/>
  <c r="Z354" i="16"/>
  <c r="AA354" i="16"/>
  <c r="AB354" i="16"/>
  <c r="AC354" i="16"/>
  <c r="Z355" i="16"/>
  <c r="AA355" i="16"/>
  <c r="AB355" i="16"/>
  <c r="AC355" i="16"/>
  <c r="Z356" i="16"/>
  <c r="AA356" i="16"/>
  <c r="AB356" i="16"/>
  <c r="AC356" i="16"/>
  <c r="Z357" i="16"/>
  <c r="AA357" i="16"/>
  <c r="AB357" i="16"/>
  <c r="AC357" i="16"/>
  <c r="Z358" i="16"/>
  <c r="AA358" i="16"/>
  <c r="AB358" i="16"/>
  <c r="AC358" i="16"/>
  <c r="Z359" i="16"/>
  <c r="AA359" i="16"/>
  <c r="AB359" i="16"/>
  <c r="AC359" i="16"/>
  <c r="Z360" i="16"/>
  <c r="AA360" i="16"/>
  <c r="AB360" i="16"/>
  <c r="AC360" i="16"/>
  <c r="Z361" i="16"/>
  <c r="AA361" i="16"/>
  <c r="AB361" i="16"/>
  <c r="AC361" i="16"/>
  <c r="Z362" i="16"/>
  <c r="AA362" i="16"/>
  <c r="AB362" i="16"/>
  <c r="AC362" i="16"/>
  <c r="Z363" i="16"/>
  <c r="AA363" i="16"/>
  <c r="AB363" i="16"/>
  <c r="AC363" i="16"/>
  <c r="Z364" i="16"/>
  <c r="AA364" i="16"/>
  <c r="AB364" i="16"/>
  <c r="AC364" i="16"/>
  <c r="Z365" i="16"/>
  <c r="AA365" i="16"/>
  <c r="AB365" i="16"/>
  <c r="AC365" i="16"/>
  <c r="Z366" i="16"/>
  <c r="AA366" i="16"/>
  <c r="AB366" i="16"/>
  <c r="AC366" i="16"/>
  <c r="Z367" i="16"/>
  <c r="AA367" i="16"/>
  <c r="AB367" i="16"/>
  <c r="AC367" i="16"/>
  <c r="Z368" i="16"/>
  <c r="AA368" i="16"/>
  <c r="AB368" i="16"/>
  <c r="AC368" i="16"/>
  <c r="Z369" i="16"/>
  <c r="AA369" i="16"/>
  <c r="AB369" i="16"/>
  <c r="AC369" i="16"/>
  <c r="Z370" i="16"/>
  <c r="AA370" i="16"/>
  <c r="AB370" i="16"/>
  <c r="AC370" i="16"/>
  <c r="Z371" i="16"/>
  <c r="AA371" i="16"/>
  <c r="AB371" i="16"/>
  <c r="AC371" i="16"/>
  <c r="Z372" i="16"/>
  <c r="AA372" i="16"/>
  <c r="AB372" i="16"/>
  <c r="AC372" i="16"/>
  <c r="Z373" i="16"/>
  <c r="AA373" i="16"/>
  <c r="AB373" i="16"/>
  <c r="AC373" i="16"/>
  <c r="Z374" i="16"/>
  <c r="AA374" i="16"/>
  <c r="AB374" i="16"/>
  <c r="AC374" i="16"/>
  <c r="Z375" i="16"/>
  <c r="AA375" i="16"/>
  <c r="AB375" i="16"/>
  <c r="AC375" i="16"/>
  <c r="Z376" i="16"/>
  <c r="AA376" i="16"/>
  <c r="AB376" i="16"/>
  <c r="AC376" i="16"/>
  <c r="Z377" i="16"/>
  <c r="AA377" i="16"/>
  <c r="AB377" i="16"/>
  <c r="AC377" i="16"/>
  <c r="Z378" i="16"/>
  <c r="AA378" i="16"/>
  <c r="AB378" i="16"/>
  <c r="AC378" i="16"/>
  <c r="Z379" i="16"/>
  <c r="AA379" i="16"/>
  <c r="AB379" i="16"/>
  <c r="AC379" i="16"/>
  <c r="Z380" i="16"/>
  <c r="AA380" i="16"/>
  <c r="AB380" i="16"/>
  <c r="AC380" i="16"/>
  <c r="Z381" i="16"/>
  <c r="AA381" i="16"/>
  <c r="AB381" i="16"/>
  <c r="AC381" i="16"/>
  <c r="Z382" i="16"/>
  <c r="AA382" i="16"/>
  <c r="AB382" i="16"/>
  <c r="AC382" i="16"/>
  <c r="Z383" i="16"/>
  <c r="AA383" i="16"/>
  <c r="AB383" i="16"/>
  <c r="AC383" i="16"/>
  <c r="Z384" i="16"/>
  <c r="AA384" i="16"/>
  <c r="AB384" i="16"/>
  <c r="AC384" i="16"/>
  <c r="Z385" i="16"/>
  <c r="AA385" i="16"/>
  <c r="AB385" i="16"/>
  <c r="AC385" i="16"/>
  <c r="Z386" i="16"/>
  <c r="AA386" i="16"/>
  <c r="AB386" i="16"/>
  <c r="AC386" i="16"/>
  <c r="Z387" i="16"/>
  <c r="AA387" i="16"/>
  <c r="AB387" i="16"/>
  <c r="AC387" i="16"/>
  <c r="Z388" i="16"/>
  <c r="AA388" i="16"/>
  <c r="AB388" i="16"/>
  <c r="AC388" i="16"/>
  <c r="Z389" i="16"/>
  <c r="AA389" i="16"/>
  <c r="AB389" i="16"/>
  <c r="AC389" i="16"/>
  <c r="Z390" i="16"/>
  <c r="AA390" i="16"/>
  <c r="AB390" i="16"/>
  <c r="AC390" i="16"/>
  <c r="Z391" i="16"/>
  <c r="AA391" i="16"/>
  <c r="AB391" i="16"/>
  <c r="AC391" i="16"/>
  <c r="Z392" i="16"/>
  <c r="AA392" i="16"/>
  <c r="AB392" i="16"/>
  <c r="AC392" i="16"/>
  <c r="Z393" i="16"/>
  <c r="AA393" i="16"/>
  <c r="AB393" i="16"/>
  <c r="AC393" i="16"/>
  <c r="Z394" i="16"/>
  <c r="AA394" i="16"/>
  <c r="AB394" i="16"/>
  <c r="AC394" i="16"/>
  <c r="Z395" i="16"/>
  <c r="AA395" i="16"/>
  <c r="AB395" i="16"/>
  <c r="AC395" i="16"/>
  <c r="Z396" i="16"/>
  <c r="AA396" i="16"/>
  <c r="AB396" i="16"/>
  <c r="AC396" i="16"/>
  <c r="Z397" i="16"/>
  <c r="AA397" i="16"/>
  <c r="AB397" i="16"/>
  <c r="AC397" i="16"/>
  <c r="Z398" i="16"/>
  <c r="AA398" i="16"/>
  <c r="AB398" i="16"/>
  <c r="AC398" i="16"/>
  <c r="Z399" i="16"/>
  <c r="AA399" i="16"/>
  <c r="AB399" i="16"/>
  <c r="AC399" i="16"/>
  <c r="Z400" i="16"/>
  <c r="AA400" i="16"/>
  <c r="AB400" i="16"/>
  <c r="AC400" i="16"/>
  <c r="Z401" i="16"/>
  <c r="AA401" i="16"/>
  <c r="AB401" i="16"/>
  <c r="AC401" i="16"/>
  <c r="Z402" i="16"/>
  <c r="AA402" i="16"/>
  <c r="AB402" i="16"/>
  <c r="AC402" i="16"/>
  <c r="Z403" i="16"/>
  <c r="AA403" i="16"/>
  <c r="AB403" i="16"/>
  <c r="AC403" i="16"/>
  <c r="Z404" i="16"/>
  <c r="AA404" i="16"/>
  <c r="AB404" i="16"/>
  <c r="AC404" i="16"/>
  <c r="Z405" i="16"/>
  <c r="AA405" i="16"/>
  <c r="AB405" i="16"/>
  <c r="AC405" i="16"/>
  <c r="Z406" i="16"/>
  <c r="AA406" i="16"/>
  <c r="AB406" i="16"/>
  <c r="AC406" i="16"/>
  <c r="Z407" i="16"/>
  <c r="AA407" i="16"/>
  <c r="AB407" i="16"/>
  <c r="AC407" i="16"/>
  <c r="Z408" i="16"/>
  <c r="AA408" i="16"/>
  <c r="AB408" i="16"/>
  <c r="AC408" i="16"/>
  <c r="Z409" i="16"/>
  <c r="AA409" i="16"/>
  <c r="AB409" i="16"/>
  <c r="AC409" i="16"/>
  <c r="Z410" i="16"/>
  <c r="AA410" i="16"/>
  <c r="AB410" i="16"/>
  <c r="AC410" i="16"/>
  <c r="Z411" i="16"/>
  <c r="AA411" i="16"/>
  <c r="AB411" i="16"/>
  <c r="AC411" i="16"/>
  <c r="Z412" i="16"/>
  <c r="AA412" i="16"/>
  <c r="AB412" i="16"/>
  <c r="AC412" i="16"/>
  <c r="Z413" i="16"/>
  <c r="AA413" i="16"/>
  <c r="AB413" i="16"/>
  <c r="AC413" i="16"/>
  <c r="Z414" i="16"/>
  <c r="AA414" i="16"/>
  <c r="AB414" i="16"/>
  <c r="AC414" i="16"/>
  <c r="Z415" i="16"/>
  <c r="AA415" i="16"/>
  <c r="AB415" i="16"/>
  <c r="AC415" i="16"/>
  <c r="Z416" i="16"/>
  <c r="AA416" i="16"/>
  <c r="AB416" i="16"/>
  <c r="AC416" i="16"/>
  <c r="Z417" i="16"/>
  <c r="AA417" i="16"/>
  <c r="AB417" i="16"/>
  <c r="AC417" i="16"/>
  <c r="Z418" i="16"/>
  <c r="AA418" i="16"/>
  <c r="AB418" i="16"/>
  <c r="AC418" i="16"/>
  <c r="Z419" i="16"/>
  <c r="AA419" i="16"/>
  <c r="AB419" i="16"/>
  <c r="AC419" i="16"/>
  <c r="Z420" i="16"/>
  <c r="AA420" i="16"/>
  <c r="AB420" i="16"/>
  <c r="AC420" i="16"/>
  <c r="Z421" i="16"/>
  <c r="AA421" i="16"/>
  <c r="AB421" i="16"/>
  <c r="AC421" i="16"/>
  <c r="Z422" i="16"/>
  <c r="AA422" i="16"/>
  <c r="AB422" i="16"/>
  <c r="AC422" i="16"/>
  <c r="Z423" i="16"/>
  <c r="AA423" i="16"/>
  <c r="AB423" i="16"/>
  <c r="AC423" i="16"/>
  <c r="Z424" i="16"/>
  <c r="AA424" i="16"/>
  <c r="AB424" i="16"/>
  <c r="AC424" i="16"/>
  <c r="Z425" i="16"/>
  <c r="AA425" i="16"/>
  <c r="AB425" i="16"/>
  <c r="AC425" i="16"/>
  <c r="Z426" i="16"/>
  <c r="AA426" i="16"/>
  <c r="AB426" i="16"/>
  <c r="AC426" i="16"/>
  <c r="Z427" i="16"/>
  <c r="AA427" i="16"/>
  <c r="AB427" i="16"/>
  <c r="AC427" i="16"/>
  <c r="Z428" i="16"/>
  <c r="AA428" i="16"/>
  <c r="AB428" i="16"/>
  <c r="AC428" i="16"/>
  <c r="Z429" i="16"/>
  <c r="AA429" i="16"/>
  <c r="AB429" i="16"/>
  <c r="AC429" i="16"/>
  <c r="Z430" i="16"/>
  <c r="AA430" i="16"/>
  <c r="AB430" i="16"/>
  <c r="AC430" i="16"/>
  <c r="Z431" i="16"/>
  <c r="AA431" i="16"/>
  <c r="AB431" i="16"/>
  <c r="AC431" i="16"/>
  <c r="Z432" i="16"/>
  <c r="AA432" i="16"/>
  <c r="AB432" i="16"/>
  <c r="AC432" i="16"/>
  <c r="Z433" i="16"/>
  <c r="AA433" i="16"/>
  <c r="AB433" i="16"/>
  <c r="AC433" i="16"/>
  <c r="Z434" i="16"/>
  <c r="AA434" i="16"/>
  <c r="AB434" i="16"/>
  <c r="AC434" i="16"/>
  <c r="Z435" i="16"/>
  <c r="AA435" i="16"/>
  <c r="AB435" i="16"/>
  <c r="AC435" i="16"/>
  <c r="Z436" i="16"/>
  <c r="AA436" i="16"/>
  <c r="AB436" i="16"/>
  <c r="AC436" i="16"/>
  <c r="Z437" i="16"/>
  <c r="AA437" i="16"/>
  <c r="AB437" i="16"/>
  <c r="AC437" i="16"/>
  <c r="Z438" i="16"/>
  <c r="AA438" i="16"/>
  <c r="AB438" i="16"/>
  <c r="AC438" i="16"/>
  <c r="Z439" i="16"/>
  <c r="AA439" i="16"/>
  <c r="AB439" i="16"/>
  <c r="AC439" i="16"/>
  <c r="Z440" i="16"/>
  <c r="AA440" i="16"/>
  <c r="AB440" i="16"/>
  <c r="AC440" i="16"/>
  <c r="Z441" i="16"/>
  <c r="AA441" i="16"/>
  <c r="AB441" i="16"/>
  <c r="AC441" i="16"/>
  <c r="Z442" i="16"/>
  <c r="AA442" i="16"/>
  <c r="AB442" i="16"/>
  <c r="AC442" i="16"/>
  <c r="Z443" i="16"/>
  <c r="AA443" i="16"/>
  <c r="AB443" i="16"/>
  <c r="AC443" i="16"/>
  <c r="Z444" i="16"/>
  <c r="AA444" i="16"/>
  <c r="AB444" i="16"/>
  <c r="AC444" i="16"/>
  <c r="Z445" i="16"/>
  <c r="AA445" i="16"/>
  <c r="AB445" i="16"/>
  <c r="AC445" i="16"/>
  <c r="Z446" i="16"/>
  <c r="AA446" i="16"/>
  <c r="AB446" i="16"/>
  <c r="AC446" i="16"/>
  <c r="Z447" i="16"/>
  <c r="AA447" i="16"/>
  <c r="AB447" i="16"/>
  <c r="AC447" i="16"/>
  <c r="Z448" i="16"/>
  <c r="AA448" i="16"/>
  <c r="AB448" i="16"/>
  <c r="AC448" i="16"/>
  <c r="Z449" i="16"/>
  <c r="AA449" i="16"/>
  <c r="AB449" i="16"/>
  <c r="AC449" i="16"/>
  <c r="Z450" i="16"/>
  <c r="AA450" i="16"/>
  <c r="AB450" i="16"/>
  <c r="AC450" i="16"/>
  <c r="Z451" i="16"/>
  <c r="AA451" i="16"/>
  <c r="AB451" i="16"/>
  <c r="AC451" i="16"/>
  <c r="Z452" i="16"/>
  <c r="AA452" i="16"/>
  <c r="AB452" i="16"/>
  <c r="AC452" i="16"/>
  <c r="Z453" i="16"/>
  <c r="AA453" i="16"/>
  <c r="AB453" i="16"/>
  <c r="AC453" i="16"/>
  <c r="Z454" i="16"/>
  <c r="AA454" i="16"/>
  <c r="AB454" i="16"/>
  <c r="AC454" i="16"/>
  <c r="Z455" i="16"/>
  <c r="AA455" i="16"/>
  <c r="AB455" i="16"/>
  <c r="AC455" i="16"/>
  <c r="Z456" i="16"/>
  <c r="AA456" i="16"/>
  <c r="AB456" i="16"/>
  <c r="AC456" i="16"/>
  <c r="Z457" i="16"/>
  <c r="AA457" i="16"/>
  <c r="AB457" i="16"/>
  <c r="AC457" i="16"/>
  <c r="Z458" i="16"/>
  <c r="AA458" i="16"/>
  <c r="AB458" i="16"/>
  <c r="AC458" i="16"/>
  <c r="Z459" i="16"/>
  <c r="AA459" i="16"/>
  <c r="AB459" i="16"/>
  <c r="AC459" i="16"/>
  <c r="Z460" i="16"/>
  <c r="AA460" i="16"/>
  <c r="AB460" i="16"/>
  <c r="AC460" i="16"/>
  <c r="Z461" i="16"/>
  <c r="AA461" i="16"/>
  <c r="AB461" i="16"/>
  <c r="AC461" i="16"/>
  <c r="Z462" i="16"/>
  <c r="AA462" i="16"/>
  <c r="AB462" i="16"/>
  <c r="AC462" i="16"/>
  <c r="Z463" i="16"/>
  <c r="AA463" i="16"/>
  <c r="AB463" i="16"/>
  <c r="AC463" i="16"/>
  <c r="Z464" i="16"/>
  <c r="AA464" i="16"/>
  <c r="AB464" i="16"/>
  <c r="AC464" i="16"/>
  <c r="Z465" i="16"/>
  <c r="AA465" i="16"/>
  <c r="AB465" i="16"/>
  <c r="AC465" i="16"/>
  <c r="Z466" i="16"/>
  <c r="AA466" i="16"/>
  <c r="AB466" i="16"/>
  <c r="AC466" i="16"/>
  <c r="Z467" i="16"/>
  <c r="AA467" i="16"/>
  <c r="AB467" i="16"/>
  <c r="AC467" i="16"/>
  <c r="Z468" i="16"/>
  <c r="AA468" i="16"/>
  <c r="AB468" i="16"/>
  <c r="AC468" i="16"/>
  <c r="Z469" i="16"/>
  <c r="AA469" i="16"/>
  <c r="AB469" i="16"/>
  <c r="AC469" i="16"/>
  <c r="Z470" i="16"/>
  <c r="AA470" i="16"/>
  <c r="AB470" i="16"/>
  <c r="AC470" i="16"/>
  <c r="Z471" i="16"/>
  <c r="AA471" i="16"/>
  <c r="AB471" i="16"/>
  <c r="AC471" i="16"/>
  <c r="Z472" i="16"/>
  <c r="AA472" i="16"/>
  <c r="AB472" i="16"/>
  <c r="AC472" i="16"/>
  <c r="Z473" i="16"/>
  <c r="AA473" i="16"/>
  <c r="AB473" i="16"/>
  <c r="AC473" i="16"/>
  <c r="Z474" i="16"/>
  <c r="AA474" i="16"/>
  <c r="AB474" i="16"/>
  <c r="AC474" i="16"/>
  <c r="Z475" i="16"/>
  <c r="AA475" i="16"/>
  <c r="AB475" i="16"/>
  <c r="AC475" i="16"/>
  <c r="Z476" i="16"/>
  <c r="AA476" i="16"/>
  <c r="AB476" i="16"/>
  <c r="AC476" i="16"/>
  <c r="Z477" i="16"/>
  <c r="AA477" i="16"/>
  <c r="AB477" i="16"/>
  <c r="AC477" i="16"/>
  <c r="Z478" i="16"/>
  <c r="AA478" i="16"/>
  <c r="AB478" i="16"/>
  <c r="AC478" i="16"/>
  <c r="Z479" i="16"/>
  <c r="AA479" i="16"/>
  <c r="AB479" i="16"/>
  <c r="AC479" i="16"/>
  <c r="Z480" i="16"/>
  <c r="AA480" i="16"/>
  <c r="AB480" i="16"/>
  <c r="AC480" i="16"/>
  <c r="Z481" i="16"/>
  <c r="AA481" i="16"/>
  <c r="AB481" i="16"/>
  <c r="AC481" i="16"/>
  <c r="Z482" i="16"/>
  <c r="AA482" i="16"/>
  <c r="AB482" i="16"/>
  <c r="AC482" i="16"/>
  <c r="Z483" i="16"/>
  <c r="AA483" i="16"/>
  <c r="AB483" i="16"/>
  <c r="AC483" i="16"/>
  <c r="Z484" i="16"/>
  <c r="AA484" i="16"/>
  <c r="AB484" i="16"/>
  <c r="AC484" i="16"/>
  <c r="Z485" i="16"/>
  <c r="AA485" i="16"/>
  <c r="AB485" i="16"/>
  <c r="AC485" i="16"/>
  <c r="Z486" i="16"/>
  <c r="AA486" i="16"/>
  <c r="AB486" i="16"/>
  <c r="AC486" i="16"/>
  <c r="Z487" i="16"/>
  <c r="AA487" i="16"/>
  <c r="AB487" i="16"/>
  <c r="AC487" i="16"/>
  <c r="Z488" i="16"/>
  <c r="AA488" i="16"/>
  <c r="AB488" i="16"/>
  <c r="AC488" i="16"/>
  <c r="Z489" i="16"/>
  <c r="AA489" i="16"/>
  <c r="AB489" i="16"/>
  <c r="AC489" i="16"/>
  <c r="Z490" i="16"/>
  <c r="AA490" i="16"/>
  <c r="AB490" i="16"/>
  <c r="AC490" i="16"/>
  <c r="Z491" i="16"/>
  <c r="AA491" i="16"/>
  <c r="AB491" i="16"/>
  <c r="AC491" i="16"/>
  <c r="Z492" i="16"/>
  <c r="AA492" i="16"/>
  <c r="AB492" i="16"/>
  <c r="AC492" i="16"/>
  <c r="Z493" i="16"/>
  <c r="AA493" i="16"/>
  <c r="AB493" i="16"/>
  <c r="AC493" i="16"/>
  <c r="Z494" i="16"/>
  <c r="AA494" i="16"/>
  <c r="AB494" i="16"/>
  <c r="AC494" i="16"/>
  <c r="Z495" i="16"/>
  <c r="AA495" i="16"/>
  <c r="AB495" i="16"/>
  <c r="AC495" i="16"/>
  <c r="Z496" i="16"/>
  <c r="AA496" i="16"/>
  <c r="AB496" i="16"/>
  <c r="AC496" i="16"/>
  <c r="Z497" i="16"/>
  <c r="AA497" i="16"/>
  <c r="AB497" i="16"/>
  <c r="AC497" i="16"/>
  <c r="Z498" i="16"/>
  <c r="AA498" i="16"/>
  <c r="AB498" i="16"/>
  <c r="AC498" i="16"/>
  <c r="Z499" i="16"/>
  <c r="AA499" i="16"/>
  <c r="AB499" i="16"/>
  <c r="AC499" i="16"/>
  <c r="Z500" i="16"/>
  <c r="AA500" i="16"/>
  <c r="AB500" i="16"/>
  <c r="AC500" i="16"/>
  <c r="Z501" i="16"/>
  <c r="AA501" i="16"/>
  <c r="AB501" i="16"/>
  <c r="AC501" i="16"/>
  <c r="Z502" i="16"/>
  <c r="AA502" i="16"/>
  <c r="AB502" i="16"/>
  <c r="AC502" i="16"/>
  <c r="Z503" i="16"/>
  <c r="AA503" i="16"/>
  <c r="AB503" i="16"/>
  <c r="AC503" i="16"/>
  <c r="Z504" i="16"/>
  <c r="AA504" i="16"/>
  <c r="AB504" i="16"/>
  <c r="AC504" i="16"/>
  <c r="Z505" i="16"/>
  <c r="AA505" i="16"/>
  <c r="AB505" i="16"/>
  <c r="AC505" i="16"/>
  <c r="Z506" i="16"/>
  <c r="AA506" i="16"/>
  <c r="AB506" i="16"/>
  <c r="AC506" i="16"/>
  <c r="Z507" i="16"/>
  <c r="AA507" i="16"/>
  <c r="AB507" i="16"/>
  <c r="AC507" i="16"/>
  <c r="Z508" i="16"/>
  <c r="AA508" i="16"/>
  <c r="AB508" i="16"/>
  <c r="AC508" i="16"/>
  <c r="Z509" i="16"/>
  <c r="AA509" i="16"/>
  <c r="AB509" i="16"/>
  <c r="AC509" i="16"/>
  <c r="Z510" i="16"/>
  <c r="AA510" i="16"/>
  <c r="AB510" i="16"/>
  <c r="AC510" i="16"/>
  <c r="Z511" i="16"/>
  <c r="AA511" i="16"/>
  <c r="AB511" i="16"/>
  <c r="AC511" i="16"/>
  <c r="Z512" i="16"/>
  <c r="AA512" i="16"/>
  <c r="AB512" i="16"/>
  <c r="AC512" i="16"/>
  <c r="Z513" i="16"/>
  <c r="AA513" i="16"/>
  <c r="AB513" i="16"/>
  <c r="AC513" i="16"/>
  <c r="Z514" i="16"/>
  <c r="AA514" i="16"/>
  <c r="AB514" i="16"/>
  <c r="AC514" i="16"/>
  <c r="Z515" i="16"/>
  <c r="AA515" i="16"/>
  <c r="AB515" i="16"/>
  <c r="AC515" i="16"/>
  <c r="Z516" i="16"/>
  <c r="AA516" i="16"/>
  <c r="AB516" i="16"/>
  <c r="AC516" i="16"/>
  <c r="Z517" i="16"/>
  <c r="AA517" i="16"/>
  <c r="AB517" i="16"/>
  <c r="AC517" i="16"/>
  <c r="Z518" i="16"/>
  <c r="AA518" i="16"/>
  <c r="AB518" i="16"/>
  <c r="AC518" i="16"/>
  <c r="Z519" i="16"/>
  <c r="AA519" i="16"/>
  <c r="AB519" i="16"/>
  <c r="AC519" i="16"/>
  <c r="Z520" i="16"/>
  <c r="AA520" i="16"/>
  <c r="AB520" i="16"/>
  <c r="AC520" i="16"/>
  <c r="Z521" i="16"/>
  <c r="AA521" i="16"/>
  <c r="AB521" i="16"/>
  <c r="AC521" i="16"/>
  <c r="Z522" i="16"/>
  <c r="AA522" i="16"/>
  <c r="AB522" i="16"/>
  <c r="AC522" i="16"/>
  <c r="Z523" i="16"/>
  <c r="AA523" i="16"/>
  <c r="AB523" i="16"/>
  <c r="AC523" i="16"/>
  <c r="Z524" i="16"/>
  <c r="AA524" i="16"/>
  <c r="AB524" i="16"/>
  <c r="AC524" i="16"/>
  <c r="Z525" i="16"/>
  <c r="AA525" i="16"/>
  <c r="AB525" i="16"/>
  <c r="AC525" i="16"/>
  <c r="Z526" i="16"/>
  <c r="AA526" i="16"/>
  <c r="AB526" i="16"/>
  <c r="AC526" i="16"/>
  <c r="Z527" i="16"/>
  <c r="AA527" i="16"/>
  <c r="AB527" i="16"/>
  <c r="AC527" i="16"/>
  <c r="Z528" i="16"/>
  <c r="AA528" i="16"/>
  <c r="AB528" i="16"/>
  <c r="AC528" i="16"/>
  <c r="Z529" i="16"/>
  <c r="AA529" i="16"/>
  <c r="AB529" i="16"/>
  <c r="AC529" i="16"/>
  <c r="Z530" i="16"/>
  <c r="AA530" i="16"/>
  <c r="AB530" i="16"/>
  <c r="AC530" i="16"/>
  <c r="Z531" i="16"/>
  <c r="AA531" i="16"/>
  <c r="AB531" i="16"/>
  <c r="AC531" i="16"/>
  <c r="Z532" i="16"/>
  <c r="AA532" i="16"/>
  <c r="AB532" i="16"/>
  <c r="AC532" i="16"/>
  <c r="Z533" i="16"/>
  <c r="AA533" i="16"/>
  <c r="AB533" i="16"/>
  <c r="AC533" i="16"/>
  <c r="Z534" i="16"/>
  <c r="AA534" i="16"/>
  <c r="AB534" i="16"/>
  <c r="AC534" i="16"/>
  <c r="Z535" i="16"/>
  <c r="AA535" i="16"/>
  <c r="AB535" i="16"/>
  <c r="AC535" i="16"/>
  <c r="Z536" i="16"/>
  <c r="AA536" i="16"/>
  <c r="AB536" i="16"/>
  <c r="AC536" i="16"/>
  <c r="Z537" i="16"/>
  <c r="AA537" i="16"/>
  <c r="AB537" i="16"/>
  <c r="AC537" i="16"/>
  <c r="Z538" i="16"/>
  <c r="AA538" i="16"/>
  <c r="AB538" i="16"/>
  <c r="AC538" i="16"/>
  <c r="Z539" i="16"/>
  <c r="AA539" i="16"/>
  <c r="AB539" i="16"/>
  <c r="AC539" i="16"/>
  <c r="Z540" i="16"/>
  <c r="AA540" i="16"/>
  <c r="AB540" i="16"/>
  <c r="AC540" i="16"/>
  <c r="Z541" i="16"/>
  <c r="AA541" i="16"/>
  <c r="AB541" i="16"/>
  <c r="AC541" i="16"/>
  <c r="Z542" i="16"/>
  <c r="AA542" i="16"/>
  <c r="AB542" i="16"/>
  <c r="AC542" i="16"/>
  <c r="Z543" i="16"/>
  <c r="AA543" i="16"/>
  <c r="AB543" i="16"/>
  <c r="AC543" i="16"/>
  <c r="Z544" i="16"/>
  <c r="AA544" i="16"/>
  <c r="AB544" i="16"/>
  <c r="AC544" i="16"/>
  <c r="Z545" i="16"/>
  <c r="AA545" i="16"/>
  <c r="AB545" i="16"/>
  <c r="AC545" i="16"/>
  <c r="Z546" i="16"/>
  <c r="AA546" i="16"/>
  <c r="AB546" i="16"/>
  <c r="AC546" i="16"/>
  <c r="Z547" i="16"/>
  <c r="AA547" i="16"/>
  <c r="AB547" i="16"/>
  <c r="AC547" i="16"/>
  <c r="Z548" i="16"/>
  <c r="AA548" i="16"/>
  <c r="AB548" i="16"/>
  <c r="AC548" i="16"/>
  <c r="Z549" i="16"/>
  <c r="AA549" i="16"/>
  <c r="AB549" i="16"/>
  <c r="AC549" i="16"/>
  <c r="Z550" i="16"/>
  <c r="AA550" i="16"/>
  <c r="AB550" i="16"/>
  <c r="AC550" i="16"/>
  <c r="Z551" i="16"/>
  <c r="AA551" i="16"/>
  <c r="AB551" i="16"/>
  <c r="AC551" i="16"/>
  <c r="Z552" i="16"/>
  <c r="AA552" i="16"/>
  <c r="AB552" i="16"/>
  <c r="AC552" i="16"/>
  <c r="Z553" i="16"/>
  <c r="AA553" i="16"/>
  <c r="AB553" i="16"/>
  <c r="AC553" i="16"/>
  <c r="Z554" i="16"/>
  <c r="AA554" i="16"/>
  <c r="AB554" i="16"/>
  <c r="AC554" i="16"/>
  <c r="Z555" i="16"/>
  <c r="AA555" i="16"/>
  <c r="AB555" i="16"/>
  <c r="AC555" i="16"/>
  <c r="Z556" i="16"/>
  <c r="AA556" i="16"/>
  <c r="AB556" i="16"/>
  <c r="AC556" i="16"/>
  <c r="Z557" i="16"/>
  <c r="AA557" i="16"/>
  <c r="AB557" i="16"/>
  <c r="AC557" i="16"/>
  <c r="Z558" i="16"/>
  <c r="AA558" i="16"/>
  <c r="AB558" i="16"/>
  <c r="AC558" i="16"/>
  <c r="Z559" i="16"/>
  <c r="AA559" i="16"/>
  <c r="AB559" i="16"/>
  <c r="AC559" i="16"/>
  <c r="Z560" i="16"/>
  <c r="AA560" i="16"/>
  <c r="AB560" i="16"/>
  <c r="AC560" i="16"/>
  <c r="Z561" i="16"/>
  <c r="AA561" i="16"/>
  <c r="AB561" i="16"/>
  <c r="AC561" i="16"/>
  <c r="Z562" i="16"/>
  <c r="AA562" i="16"/>
  <c r="AB562" i="16"/>
  <c r="AC562" i="16"/>
  <c r="Z563" i="16"/>
  <c r="AA563" i="16"/>
  <c r="AB563" i="16"/>
  <c r="AC563" i="16"/>
  <c r="Z564" i="16"/>
  <c r="AA564" i="16"/>
  <c r="AB564" i="16"/>
  <c r="AC564" i="16"/>
  <c r="Z565" i="16"/>
  <c r="AA565" i="16"/>
  <c r="AB565" i="16"/>
  <c r="AC565" i="16"/>
  <c r="Z566" i="16"/>
  <c r="AA566" i="16"/>
  <c r="AB566" i="16"/>
  <c r="AC566" i="16"/>
  <c r="Z567" i="16"/>
  <c r="AA567" i="16"/>
  <c r="AB567" i="16"/>
  <c r="AC567" i="16"/>
  <c r="Z568" i="16"/>
  <c r="AA568" i="16"/>
  <c r="AB568" i="16"/>
  <c r="AC568" i="16"/>
  <c r="Z569" i="16"/>
  <c r="AA569" i="16"/>
  <c r="AB569" i="16"/>
  <c r="AC569" i="16"/>
  <c r="Z570" i="16"/>
  <c r="AA570" i="16"/>
  <c r="AB570" i="16"/>
  <c r="AC570" i="16"/>
  <c r="Z571" i="16"/>
  <c r="AA571" i="16"/>
  <c r="AB571" i="16"/>
  <c r="AC571" i="16"/>
  <c r="Z572" i="16"/>
  <c r="AA572" i="16"/>
  <c r="AB572" i="16"/>
  <c r="AC572" i="16"/>
  <c r="Z573" i="16"/>
  <c r="AA573" i="16"/>
  <c r="AB573" i="16"/>
  <c r="AC573" i="16"/>
  <c r="Z574" i="16"/>
  <c r="AA574" i="16"/>
  <c r="AB574" i="16"/>
  <c r="AC574" i="16"/>
  <c r="Z575" i="16"/>
  <c r="AA575" i="16"/>
  <c r="AB575" i="16"/>
  <c r="AC575" i="16"/>
  <c r="Z576" i="16"/>
  <c r="AA576" i="16"/>
  <c r="AB576" i="16"/>
  <c r="AC576" i="16"/>
  <c r="Z577" i="16"/>
  <c r="AA577" i="16"/>
  <c r="AB577" i="16"/>
  <c r="AC577" i="16"/>
  <c r="Z578" i="16"/>
  <c r="AA578" i="16"/>
  <c r="AB578" i="16"/>
  <c r="AC578" i="16"/>
  <c r="Z579" i="16"/>
  <c r="AA579" i="16"/>
  <c r="AB579" i="16"/>
  <c r="AC579" i="16"/>
  <c r="Z580" i="16"/>
  <c r="AA580" i="16"/>
  <c r="AB580" i="16"/>
  <c r="AC580" i="16"/>
  <c r="Z581" i="16"/>
  <c r="AA581" i="16"/>
  <c r="AB581" i="16"/>
  <c r="AC581" i="16"/>
  <c r="Z582" i="16"/>
  <c r="AA582" i="16"/>
  <c r="AB582" i="16"/>
  <c r="AC582" i="16"/>
  <c r="Z583" i="16"/>
  <c r="AA583" i="16"/>
  <c r="AB583" i="16"/>
  <c r="AC583" i="16"/>
  <c r="Z584" i="16"/>
  <c r="AA584" i="16"/>
  <c r="AB584" i="16"/>
  <c r="AC584" i="16"/>
  <c r="Z585" i="16"/>
  <c r="AA585" i="16"/>
  <c r="AB585" i="16"/>
  <c r="AC585" i="16"/>
  <c r="Z586" i="16"/>
  <c r="AA586" i="16"/>
  <c r="AB586" i="16"/>
  <c r="AC586" i="16"/>
  <c r="Z587" i="16"/>
  <c r="AA587" i="16"/>
  <c r="AB587" i="16"/>
  <c r="AC587" i="16"/>
  <c r="Z588" i="16"/>
  <c r="AA588" i="16"/>
  <c r="AB588" i="16"/>
  <c r="AC588" i="16"/>
  <c r="Z589" i="16"/>
  <c r="AA589" i="16"/>
  <c r="AB589" i="16"/>
  <c r="AC589" i="16"/>
  <c r="Z590" i="16"/>
  <c r="AA590" i="16"/>
  <c r="AB590" i="16"/>
  <c r="AC590" i="16"/>
  <c r="Z591" i="16"/>
  <c r="AA591" i="16"/>
  <c r="AB591" i="16"/>
  <c r="AC591" i="16"/>
  <c r="Z592" i="16"/>
  <c r="AA592" i="16"/>
  <c r="AB592" i="16"/>
  <c r="AC592" i="16"/>
  <c r="Z593" i="16"/>
  <c r="AA593" i="16"/>
  <c r="AB593" i="16"/>
  <c r="AC593" i="16"/>
  <c r="Z594" i="16"/>
  <c r="AA594" i="16"/>
  <c r="AB594" i="16"/>
  <c r="AC594" i="16"/>
  <c r="Z595" i="16"/>
  <c r="AA595" i="16"/>
  <c r="AB595" i="16"/>
  <c r="AC595" i="16"/>
  <c r="Z596" i="16"/>
  <c r="AA596" i="16"/>
  <c r="AB596" i="16"/>
  <c r="AC596" i="16"/>
  <c r="Z597" i="16"/>
  <c r="AA597" i="16"/>
  <c r="AB597" i="16"/>
  <c r="AC597" i="16"/>
  <c r="Z598" i="16"/>
  <c r="AA598" i="16"/>
  <c r="AB598" i="16"/>
  <c r="AC598" i="16"/>
  <c r="Z599" i="16"/>
  <c r="AA599" i="16"/>
  <c r="AB599" i="16"/>
  <c r="AC599" i="16"/>
  <c r="Z600" i="16"/>
  <c r="AA600" i="16"/>
  <c r="AB600" i="16"/>
  <c r="AC600" i="16"/>
  <c r="Z601" i="16"/>
  <c r="AA601" i="16"/>
  <c r="AB601" i="16"/>
  <c r="AC601" i="16"/>
  <c r="Z602" i="16"/>
  <c r="AA602" i="16"/>
  <c r="AB602" i="16"/>
  <c r="AC602" i="16"/>
  <c r="Z603" i="16"/>
  <c r="AA603" i="16"/>
  <c r="AB603" i="16"/>
  <c r="AC603" i="16"/>
  <c r="Z604" i="16"/>
  <c r="AA604" i="16"/>
  <c r="AB604" i="16"/>
  <c r="AC604" i="16"/>
  <c r="Z605" i="16"/>
  <c r="AA605" i="16"/>
  <c r="AB605" i="16"/>
  <c r="AC605" i="16"/>
  <c r="Z606" i="16"/>
  <c r="AA606" i="16"/>
  <c r="AB606" i="16"/>
  <c r="AC606" i="16"/>
  <c r="Z607" i="16"/>
  <c r="AA607" i="16"/>
  <c r="AB607" i="16"/>
  <c r="AC607" i="16"/>
  <c r="Z608" i="16"/>
  <c r="AA608" i="16"/>
  <c r="AB608" i="16"/>
  <c r="AC608" i="16"/>
  <c r="Z609" i="16"/>
  <c r="AA609" i="16"/>
  <c r="AB609" i="16"/>
  <c r="AC609" i="16"/>
  <c r="Z610" i="16"/>
  <c r="AA610" i="16"/>
  <c r="AB610" i="16"/>
  <c r="AC610" i="16"/>
  <c r="Z611" i="16"/>
  <c r="AA611" i="16"/>
  <c r="AB611" i="16"/>
  <c r="AC611" i="16"/>
  <c r="Z612" i="16"/>
  <c r="AA612" i="16"/>
  <c r="AB612" i="16"/>
  <c r="AC612" i="16"/>
  <c r="Z613" i="16"/>
  <c r="AA613" i="16"/>
  <c r="AB613" i="16"/>
  <c r="AC613" i="16"/>
  <c r="Z614" i="16"/>
  <c r="AA614" i="16"/>
  <c r="AB614" i="16"/>
  <c r="AC614" i="16"/>
  <c r="Z615" i="16"/>
  <c r="AA615" i="16"/>
  <c r="AB615" i="16"/>
  <c r="AC615" i="16"/>
  <c r="Z616" i="16"/>
  <c r="AA616" i="16"/>
  <c r="AB616" i="16"/>
  <c r="AC616" i="16"/>
  <c r="Z617" i="16"/>
  <c r="AA617" i="16"/>
  <c r="AB617" i="16"/>
  <c r="AC617" i="16"/>
  <c r="Z618" i="16"/>
  <c r="AA618" i="16"/>
  <c r="AB618" i="16"/>
  <c r="AC618" i="16"/>
  <c r="Z619" i="16"/>
  <c r="AA619" i="16"/>
  <c r="AB619" i="16"/>
  <c r="AC619" i="16"/>
  <c r="Z620" i="16"/>
  <c r="AA620" i="16"/>
  <c r="AB620" i="16"/>
  <c r="AC620" i="16"/>
  <c r="Z621" i="16"/>
  <c r="AA621" i="16"/>
  <c r="AB621" i="16"/>
  <c r="AC621" i="16"/>
  <c r="Z622" i="16"/>
  <c r="AA622" i="16"/>
  <c r="AB622" i="16"/>
  <c r="AC622" i="16"/>
  <c r="Z623" i="16"/>
  <c r="AA623" i="16"/>
  <c r="AB623" i="16"/>
  <c r="AC623" i="16"/>
  <c r="Z624" i="16"/>
  <c r="AA624" i="16"/>
  <c r="AB624" i="16"/>
  <c r="AC624" i="16"/>
  <c r="Z625" i="16"/>
  <c r="AA625" i="16"/>
  <c r="AB625" i="16"/>
  <c r="AC625" i="16"/>
  <c r="Z626" i="16"/>
  <c r="AA626" i="16"/>
  <c r="AB626" i="16"/>
  <c r="AC626" i="16"/>
  <c r="Z627" i="16"/>
  <c r="AA627" i="16"/>
  <c r="AB627" i="16"/>
  <c r="AC627" i="16"/>
  <c r="Z628" i="16"/>
  <c r="AA628" i="16"/>
  <c r="AB628" i="16"/>
  <c r="AC628" i="16"/>
  <c r="Z629" i="16"/>
  <c r="AA629" i="16"/>
  <c r="AB629" i="16"/>
  <c r="AC629" i="16"/>
  <c r="Z630" i="16"/>
  <c r="AA630" i="16"/>
  <c r="AB630" i="16"/>
  <c r="AC630" i="16"/>
  <c r="Z631" i="16"/>
  <c r="AA631" i="16"/>
  <c r="AB631" i="16"/>
  <c r="AC631" i="16"/>
  <c r="Z632" i="16"/>
  <c r="AA632" i="16"/>
  <c r="AB632" i="16"/>
  <c r="AC632" i="16"/>
  <c r="Z633" i="16"/>
  <c r="AA633" i="16"/>
  <c r="AB633" i="16"/>
  <c r="AC633" i="16"/>
  <c r="Z634" i="16"/>
  <c r="AA634" i="16"/>
  <c r="AB634" i="16"/>
  <c r="AC634" i="16"/>
  <c r="Z635" i="16"/>
  <c r="AA635" i="16"/>
  <c r="AB635" i="16"/>
  <c r="AC635" i="16"/>
  <c r="Z636" i="16"/>
  <c r="AA636" i="16"/>
  <c r="AB636" i="16"/>
  <c r="AC636" i="16"/>
  <c r="Z637" i="16"/>
  <c r="AA637" i="16"/>
  <c r="AB637" i="16"/>
  <c r="AC637" i="16"/>
  <c r="Z638" i="16"/>
  <c r="AA638" i="16"/>
  <c r="AB638" i="16"/>
  <c r="AC638" i="16"/>
  <c r="Z639" i="16"/>
  <c r="AA639" i="16"/>
  <c r="AB639" i="16"/>
  <c r="AC639" i="16"/>
  <c r="Z640" i="16"/>
  <c r="AA640" i="16"/>
  <c r="AB640" i="16"/>
  <c r="AC640" i="16"/>
  <c r="Z641" i="16"/>
  <c r="AA641" i="16"/>
  <c r="AB641" i="16"/>
  <c r="AC641" i="16"/>
  <c r="Z642" i="16"/>
  <c r="AA642" i="16"/>
  <c r="AB642" i="16"/>
  <c r="AC642" i="16"/>
  <c r="Z643" i="16"/>
  <c r="AA643" i="16"/>
  <c r="AB643" i="16"/>
  <c r="AC643" i="16"/>
  <c r="Z644" i="16"/>
  <c r="AA644" i="16"/>
  <c r="AB644" i="16"/>
  <c r="AC644" i="16"/>
  <c r="Z645" i="16"/>
  <c r="AA645" i="16"/>
  <c r="AB645" i="16"/>
  <c r="AC645" i="16"/>
  <c r="Z646" i="16"/>
  <c r="AA646" i="16"/>
  <c r="AB646" i="16"/>
  <c r="AC646" i="16"/>
  <c r="Z647" i="16"/>
  <c r="AA647" i="16"/>
  <c r="AB647" i="16"/>
  <c r="AC647" i="16"/>
  <c r="Z648" i="16"/>
  <c r="AA648" i="16"/>
  <c r="AB648" i="16"/>
  <c r="AC648" i="16"/>
  <c r="Z649" i="16"/>
  <c r="AA649" i="16"/>
  <c r="AB649" i="16"/>
  <c r="AC649" i="16"/>
  <c r="Z650" i="16"/>
  <c r="AA650" i="16"/>
  <c r="AB650" i="16"/>
  <c r="AC650" i="16"/>
  <c r="Z651" i="16"/>
  <c r="AA651" i="16"/>
  <c r="AB651" i="16"/>
  <c r="AC651" i="16"/>
  <c r="Z652" i="16"/>
  <c r="AA652" i="16"/>
  <c r="AB652" i="16"/>
  <c r="AC652" i="16"/>
  <c r="Z653" i="16"/>
  <c r="AA653" i="16"/>
  <c r="AB653" i="16"/>
  <c r="AC653" i="16"/>
  <c r="Z654" i="16"/>
  <c r="AA654" i="16"/>
  <c r="AB654" i="16"/>
  <c r="AC654" i="16"/>
  <c r="Z655" i="16"/>
  <c r="AA655" i="16"/>
  <c r="AB655" i="16"/>
  <c r="AC655" i="16"/>
  <c r="Z656" i="16"/>
  <c r="AA656" i="16"/>
  <c r="AB656" i="16"/>
  <c r="AC656" i="16"/>
  <c r="Z657" i="16"/>
  <c r="AA657" i="16"/>
  <c r="AB657" i="16"/>
  <c r="AC657" i="16"/>
  <c r="Z658" i="16"/>
  <c r="AA658" i="16"/>
  <c r="AB658" i="16"/>
  <c r="AC658" i="16"/>
  <c r="Z659" i="16"/>
  <c r="AA659" i="16"/>
  <c r="AB659" i="16"/>
  <c r="AC659" i="16"/>
  <c r="Z660" i="16"/>
  <c r="AA660" i="16"/>
  <c r="AB660" i="16"/>
  <c r="AC660" i="16"/>
  <c r="Z661" i="16"/>
  <c r="AA661" i="16"/>
  <c r="AB661" i="16"/>
  <c r="AC661" i="16"/>
  <c r="Z662" i="16"/>
  <c r="AA662" i="16"/>
  <c r="AB662" i="16"/>
  <c r="AC662" i="16"/>
  <c r="Z663" i="16"/>
  <c r="AA663" i="16"/>
  <c r="AB663" i="16"/>
  <c r="AC663" i="16"/>
  <c r="Z664" i="16"/>
  <c r="AA664" i="16"/>
  <c r="AB664" i="16"/>
  <c r="AC664" i="16"/>
  <c r="Z665" i="16"/>
  <c r="AA665" i="16"/>
  <c r="AB665" i="16"/>
  <c r="AC665" i="16"/>
  <c r="Z666" i="16"/>
  <c r="AA666" i="16"/>
  <c r="AB666" i="16"/>
  <c r="AC666" i="16"/>
  <c r="Z667" i="16"/>
  <c r="AA667" i="16"/>
  <c r="AB667" i="16"/>
  <c r="AC667" i="16"/>
  <c r="Z668" i="16"/>
  <c r="AA668" i="16"/>
  <c r="AB668" i="16"/>
  <c r="AC668" i="16"/>
  <c r="Z669" i="16"/>
  <c r="AA669" i="16"/>
  <c r="AB669" i="16"/>
  <c r="AC669" i="16"/>
  <c r="Z670" i="16"/>
  <c r="AA670" i="16"/>
  <c r="AB670" i="16"/>
  <c r="AC670" i="16"/>
  <c r="Z671" i="16"/>
  <c r="AA671" i="16"/>
  <c r="AB671" i="16"/>
  <c r="AC671" i="16"/>
  <c r="Z672" i="16"/>
  <c r="AA672" i="16"/>
  <c r="AB672" i="16"/>
  <c r="AC672" i="16"/>
  <c r="Z673" i="16"/>
  <c r="AA673" i="16"/>
  <c r="AB673" i="16"/>
  <c r="AC673" i="16"/>
  <c r="Z674" i="16"/>
  <c r="AA674" i="16"/>
  <c r="AB674" i="16"/>
  <c r="AC674" i="16"/>
  <c r="Z675" i="16"/>
  <c r="AA675" i="16"/>
  <c r="AB675" i="16"/>
  <c r="AC675" i="16"/>
  <c r="Z676" i="16"/>
  <c r="AA676" i="16"/>
  <c r="AB676" i="16"/>
  <c r="AC676" i="16"/>
  <c r="Z677" i="16"/>
  <c r="AA677" i="16"/>
  <c r="AB677" i="16"/>
  <c r="AC677" i="16"/>
  <c r="Z678" i="16"/>
  <c r="AA678" i="16"/>
  <c r="AB678" i="16"/>
  <c r="AC678" i="16"/>
  <c r="Z679" i="16"/>
  <c r="AA679" i="16"/>
  <c r="AC679" i="16"/>
  <c r="Z680" i="16"/>
  <c r="AA680" i="16"/>
  <c r="AC680" i="16"/>
  <c r="Z681" i="16"/>
  <c r="AA681" i="16"/>
  <c r="AB681" i="16"/>
  <c r="AC681" i="16"/>
  <c r="Z682" i="16"/>
  <c r="AA682" i="16"/>
  <c r="AB682" i="16"/>
  <c r="AC682" i="16"/>
  <c r="Z683" i="16"/>
  <c r="AA683" i="16"/>
  <c r="AC683" i="16"/>
  <c r="Z684" i="16"/>
  <c r="AA684" i="16"/>
  <c r="AB684" i="16"/>
  <c r="AC684" i="16"/>
  <c r="Z685" i="16"/>
  <c r="AA685" i="16"/>
  <c r="AB685" i="16"/>
  <c r="AC685" i="16"/>
  <c r="Z686" i="16"/>
  <c r="AA686" i="16"/>
  <c r="AC686" i="16"/>
  <c r="Z687" i="16"/>
  <c r="AA687" i="16"/>
  <c r="AC687" i="16"/>
  <c r="Z688" i="16"/>
  <c r="AA688" i="16"/>
  <c r="AC688" i="16"/>
  <c r="Z689" i="16"/>
  <c r="AA689" i="16"/>
  <c r="AC689" i="16"/>
  <c r="Z690" i="16"/>
  <c r="AA690" i="16"/>
  <c r="AC690" i="16"/>
  <c r="Z691" i="16"/>
  <c r="AA691" i="16"/>
  <c r="AC691" i="16"/>
  <c r="Z692" i="16"/>
  <c r="AA692" i="16"/>
  <c r="AC692" i="16"/>
  <c r="Z693" i="16"/>
  <c r="AA693" i="16"/>
  <c r="AC693" i="16"/>
  <c r="Z694" i="16"/>
  <c r="AA694" i="16"/>
  <c r="AB694" i="16"/>
  <c r="AC694" i="16"/>
  <c r="Z695" i="16"/>
  <c r="AA695" i="16"/>
  <c r="AC695" i="16"/>
  <c r="Z696" i="16"/>
  <c r="AA696" i="16"/>
  <c r="AC696" i="16"/>
  <c r="Z697" i="16"/>
  <c r="AA697" i="16"/>
  <c r="AC697" i="16"/>
  <c r="Z698" i="16"/>
  <c r="AA698" i="16"/>
  <c r="AC698" i="16"/>
  <c r="Z699" i="16"/>
  <c r="AA699" i="16"/>
  <c r="AC699" i="16"/>
  <c r="Z700" i="16"/>
  <c r="AA700" i="16"/>
  <c r="AC700" i="16"/>
  <c r="Z701" i="16"/>
  <c r="AA701" i="16"/>
  <c r="AC701" i="16"/>
  <c r="Z702" i="16"/>
  <c r="AA702" i="16"/>
  <c r="AC702" i="16"/>
  <c r="Z703" i="16"/>
  <c r="AA703" i="16"/>
  <c r="AC703" i="16"/>
  <c r="Z704" i="16"/>
  <c r="AA704" i="16"/>
  <c r="AC704" i="16"/>
  <c r="Z705" i="16"/>
  <c r="AA705" i="16"/>
  <c r="AB705" i="16"/>
  <c r="AC705" i="16"/>
  <c r="Z706" i="16"/>
  <c r="AA706" i="16"/>
  <c r="AC706" i="16"/>
  <c r="Z707" i="16"/>
  <c r="AA707" i="16"/>
  <c r="AC707" i="16"/>
  <c r="Z708" i="16"/>
  <c r="AA708" i="16"/>
  <c r="AC708" i="16"/>
  <c r="Z709" i="16"/>
  <c r="AA709" i="16"/>
  <c r="AC709" i="16"/>
  <c r="Z710" i="16"/>
  <c r="AA710" i="16"/>
  <c r="AC710" i="16"/>
  <c r="Z711" i="16"/>
  <c r="AA711" i="16"/>
  <c r="AB711" i="16"/>
  <c r="AC711" i="16"/>
  <c r="Z712" i="16"/>
  <c r="AA712" i="16"/>
  <c r="AB712" i="16"/>
  <c r="AC712" i="16"/>
  <c r="Z713" i="16"/>
  <c r="AA713" i="16"/>
  <c r="AC713" i="16"/>
  <c r="Z714" i="16"/>
  <c r="AA714" i="16"/>
  <c r="AC714" i="16"/>
  <c r="Z715" i="16"/>
  <c r="AA715" i="16"/>
  <c r="AB715" i="16"/>
  <c r="AC715" i="16"/>
  <c r="Z716" i="16"/>
  <c r="AA716" i="16"/>
  <c r="AB716" i="16"/>
  <c r="AC716" i="16"/>
  <c r="Z717" i="16"/>
  <c r="AA717" i="16"/>
  <c r="AB717" i="16"/>
  <c r="AC717" i="16"/>
  <c r="Z718" i="16"/>
  <c r="AA718" i="16"/>
  <c r="AB718" i="16"/>
  <c r="AC718" i="16"/>
  <c r="Z719" i="16"/>
  <c r="AA719" i="16"/>
  <c r="AB719" i="16"/>
  <c r="AC719" i="16"/>
  <c r="Z720" i="16"/>
  <c r="AA720" i="16"/>
  <c r="AB720" i="16"/>
  <c r="AC720" i="16"/>
  <c r="Z721" i="16"/>
  <c r="AA721" i="16"/>
  <c r="AB721" i="16"/>
  <c r="AC721" i="16"/>
  <c r="Z722" i="16"/>
  <c r="AA722" i="16"/>
  <c r="AC722" i="16"/>
  <c r="Z723" i="16"/>
  <c r="AA723" i="16"/>
  <c r="AB723" i="16"/>
  <c r="AC723" i="16"/>
  <c r="Z724" i="16"/>
  <c r="AA724" i="16"/>
  <c r="AC724" i="16"/>
  <c r="Z725" i="16"/>
  <c r="AA725" i="16"/>
  <c r="AB725" i="16"/>
  <c r="AC725" i="16"/>
  <c r="Z726" i="16"/>
  <c r="AA726" i="16"/>
  <c r="AC726" i="16"/>
  <c r="Z727" i="16"/>
  <c r="AA727" i="16"/>
  <c r="AB727" i="16"/>
  <c r="AC727" i="16"/>
  <c r="Z728" i="16"/>
  <c r="AA728" i="16"/>
  <c r="AB728" i="16"/>
  <c r="AC728" i="16"/>
  <c r="Z729" i="16"/>
  <c r="AA729" i="16"/>
  <c r="AB729" i="16"/>
  <c r="AC729" i="16"/>
  <c r="Z730" i="16"/>
  <c r="AA730" i="16"/>
  <c r="AC730" i="16"/>
  <c r="Z731" i="16"/>
  <c r="AA731" i="16"/>
  <c r="AC731" i="16"/>
  <c r="Z732" i="16"/>
  <c r="AA732" i="16"/>
  <c r="AC732" i="16"/>
  <c r="Z733" i="16"/>
  <c r="AA733" i="16"/>
  <c r="AC733" i="16"/>
  <c r="Z734" i="16"/>
  <c r="AA734" i="16"/>
  <c r="AC734" i="16"/>
  <c r="Z735" i="16"/>
  <c r="AA735" i="16"/>
  <c r="AC735" i="16"/>
  <c r="Z736" i="16"/>
  <c r="AA736" i="16"/>
  <c r="AC736" i="16"/>
  <c r="Z737" i="16"/>
  <c r="AA737" i="16"/>
  <c r="AC737" i="16"/>
  <c r="Z738" i="16"/>
  <c r="AA738" i="16"/>
  <c r="AC738" i="16"/>
  <c r="Z739" i="16"/>
  <c r="AA739" i="16"/>
  <c r="AC739" i="16"/>
  <c r="Z740" i="16"/>
  <c r="AA740" i="16"/>
  <c r="AB740" i="16"/>
  <c r="AC740" i="16"/>
  <c r="Z741" i="16"/>
  <c r="AA741" i="16"/>
  <c r="AB741" i="16"/>
  <c r="AC741" i="16"/>
  <c r="Z742" i="16"/>
  <c r="AA742" i="16"/>
  <c r="AB742" i="16"/>
  <c r="AC742" i="16"/>
  <c r="Z743" i="16"/>
  <c r="AA743" i="16"/>
  <c r="AB743" i="16"/>
  <c r="AC743" i="16"/>
  <c r="Z744" i="16"/>
  <c r="AA744" i="16"/>
  <c r="AB744" i="16"/>
  <c r="AC744" i="16"/>
  <c r="Z745" i="16"/>
  <c r="AA745" i="16"/>
  <c r="AB745" i="16"/>
  <c r="AC745" i="16"/>
  <c r="Z746" i="16"/>
  <c r="AA746" i="16"/>
  <c r="AB746" i="16"/>
  <c r="AC746" i="16"/>
  <c r="Z747" i="16"/>
  <c r="AA747" i="16"/>
  <c r="AB747" i="16"/>
  <c r="AC747" i="16"/>
  <c r="Z748" i="16"/>
  <c r="AA748" i="16"/>
  <c r="AB748" i="16"/>
  <c r="AC748" i="16"/>
  <c r="Z749" i="16"/>
  <c r="AA749" i="16"/>
  <c r="AB749" i="16"/>
  <c r="AC749" i="16"/>
  <c r="Z750" i="16"/>
  <c r="AA750" i="16"/>
  <c r="AB750" i="16"/>
  <c r="AC750" i="16"/>
  <c r="Z751" i="16"/>
  <c r="AA751" i="16"/>
  <c r="AB751" i="16"/>
  <c r="AC751" i="16"/>
  <c r="Z752" i="16"/>
  <c r="AA752" i="16"/>
  <c r="AB752" i="16"/>
  <c r="AC752" i="16"/>
  <c r="Z753" i="16"/>
  <c r="AA753" i="16"/>
  <c r="AB753" i="16"/>
  <c r="AC753" i="16"/>
  <c r="Z754" i="16"/>
  <c r="AA754" i="16"/>
  <c r="AB754" i="16"/>
  <c r="AC754" i="16"/>
  <c r="Z755" i="16"/>
  <c r="AA755" i="16"/>
  <c r="AB755" i="16"/>
  <c r="AC755" i="16"/>
  <c r="Z756" i="16"/>
  <c r="AA756" i="16"/>
  <c r="AB756" i="16"/>
  <c r="AC756" i="16"/>
  <c r="Z757" i="16"/>
  <c r="AA757" i="16"/>
  <c r="AB757" i="16"/>
  <c r="AC757" i="16"/>
  <c r="Z758" i="16"/>
  <c r="AA758" i="16"/>
  <c r="AB758" i="16"/>
  <c r="AC758" i="16"/>
  <c r="Z759" i="16"/>
  <c r="AA759" i="16"/>
  <c r="AB759" i="16"/>
  <c r="AC759" i="16"/>
  <c r="Z760" i="16"/>
  <c r="AA760" i="16"/>
  <c r="AB760" i="16"/>
  <c r="AC760" i="16"/>
  <c r="Z761" i="16"/>
  <c r="AA761" i="16"/>
  <c r="AB761" i="16"/>
  <c r="AC761" i="16"/>
  <c r="Z762" i="16"/>
  <c r="AA762" i="16"/>
  <c r="AB762" i="16"/>
  <c r="AC762" i="16"/>
  <c r="Z763" i="16"/>
  <c r="AA763" i="16"/>
  <c r="AB763" i="16"/>
  <c r="AC763" i="16"/>
  <c r="Z764" i="16"/>
  <c r="AA764" i="16"/>
  <c r="AC764" i="16"/>
  <c r="Z765" i="16"/>
  <c r="AA765" i="16"/>
  <c r="AC765" i="16"/>
  <c r="Z766" i="16"/>
  <c r="AA766" i="16"/>
  <c r="AB766" i="16"/>
  <c r="AC766" i="16"/>
  <c r="Z767" i="16"/>
  <c r="AA767" i="16"/>
  <c r="AC767" i="16"/>
  <c r="Z768" i="16"/>
  <c r="AA768" i="16"/>
  <c r="AB768" i="16"/>
  <c r="AC768" i="16"/>
  <c r="Z769" i="16"/>
  <c r="AA769" i="16"/>
  <c r="AB769" i="16"/>
  <c r="AC769" i="16"/>
  <c r="Z770" i="16"/>
  <c r="AA770" i="16"/>
  <c r="AB770" i="16"/>
  <c r="AC770" i="16"/>
  <c r="Z771" i="16"/>
  <c r="AA771" i="16"/>
  <c r="AB771" i="16"/>
  <c r="AC771" i="16"/>
  <c r="Z772" i="16"/>
  <c r="AA772" i="16"/>
  <c r="AC772" i="16"/>
  <c r="Z773" i="16"/>
  <c r="AA773" i="16"/>
  <c r="AB773" i="16"/>
  <c r="AC773" i="16"/>
  <c r="Z774" i="16"/>
  <c r="AA774" i="16"/>
  <c r="AB774" i="16"/>
  <c r="AC774" i="16"/>
  <c r="Z775" i="16"/>
  <c r="AA775" i="16"/>
  <c r="AB775" i="16"/>
  <c r="AC775" i="16"/>
  <c r="Z776" i="16"/>
  <c r="AA776" i="16"/>
  <c r="AB776" i="16"/>
  <c r="AC776" i="16"/>
  <c r="Z777" i="16"/>
  <c r="AA777" i="16"/>
  <c r="AB777" i="16"/>
  <c r="AC777" i="16"/>
  <c r="Z778" i="16"/>
  <c r="AA778" i="16"/>
  <c r="AB778" i="16"/>
  <c r="AC778" i="16"/>
  <c r="Z779" i="16"/>
  <c r="AA779" i="16"/>
  <c r="AB779" i="16"/>
  <c r="AC779" i="16"/>
  <c r="Z780" i="16"/>
  <c r="AA780" i="16"/>
  <c r="AB780" i="16"/>
  <c r="AC780" i="16"/>
  <c r="Z781" i="16"/>
  <c r="AA781" i="16"/>
  <c r="AB781" i="16"/>
  <c r="AC781" i="16"/>
  <c r="Z782" i="16"/>
  <c r="AA782" i="16"/>
  <c r="AB782" i="16"/>
  <c r="AC782" i="16"/>
  <c r="Z783" i="16"/>
  <c r="AA783" i="16"/>
  <c r="AB783" i="16"/>
  <c r="AC783" i="16"/>
  <c r="Z784" i="16"/>
  <c r="AA784" i="16"/>
  <c r="AB784" i="16"/>
  <c r="AC784" i="16"/>
  <c r="Z785" i="16"/>
  <c r="AA785" i="16"/>
  <c r="AB785" i="16"/>
  <c r="AC785" i="16"/>
  <c r="Z786" i="16"/>
  <c r="AA786" i="16"/>
  <c r="AC786" i="16"/>
  <c r="Z787" i="16"/>
  <c r="AA787" i="16"/>
  <c r="AC787" i="16"/>
  <c r="Z788" i="16"/>
  <c r="AA788" i="16"/>
  <c r="AB788" i="16"/>
  <c r="AC788" i="16"/>
  <c r="Z789" i="16"/>
  <c r="AA789" i="16"/>
  <c r="AB789" i="16"/>
  <c r="AC789" i="16"/>
  <c r="Z790" i="16"/>
  <c r="AA790" i="16"/>
  <c r="AB790" i="16"/>
  <c r="AC790" i="16"/>
  <c r="Z791" i="16"/>
  <c r="AA791" i="16"/>
  <c r="AB791" i="16"/>
  <c r="AC791" i="16"/>
  <c r="Z792" i="16"/>
  <c r="AA792" i="16"/>
  <c r="AB792" i="16"/>
  <c r="AC792" i="16"/>
  <c r="Z793" i="16"/>
  <c r="AA793" i="16"/>
  <c r="AC793" i="16"/>
  <c r="Z794" i="16"/>
  <c r="AA794" i="16"/>
  <c r="AC794" i="16"/>
  <c r="Z795" i="16"/>
  <c r="AA795" i="16"/>
  <c r="AC795" i="16"/>
  <c r="Z796" i="16"/>
  <c r="AA796" i="16"/>
  <c r="AC796" i="16"/>
  <c r="Z797" i="16"/>
  <c r="AA797" i="16"/>
  <c r="AB797" i="16"/>
  <c r="AC797" i="16"/>
  <c r="Z798" i="16"/>
  <c r="AA798" i="16"/>
  <c r="AB798" i="16"/>
  <c r="AC798" i="16"/>
  <c r="Z799" i="16"/>
  <c r="AA799" i="16"/>
  <c r="AC799" i="16"/>
  <c r="Z800" i="16"/>
  <c r="AA800" i="16"/>
  <c r="AB800" i="16"/>
  <c r="AC800" i="16"/>
  <c r="Z801" i="16"/>
  <c r="AA801" i="16"/>
  <c r="AC801" i="16"/>
  <c r="Z802" i="16"/>
  <c r="AA802" i="16"/>
  <c r="AB802" i="16"/>
  <c r="AC802" i="16"/>
  <c r="Z803" i="16"/>
  <c r="AA803" i="16"/>
  <c r="AB803" i="16"/>
  <c r="AC803" i="16"/>
  <c r="Z804" i="16"/>
  <c r="AA804" i="16"/>
  <c r="AB804" i="16"/>
  <c r="AC804" i="16"/>
  <c r="Z805" i="16"/>
  <c r="AA805" i="16"/>
  <c r="AB805" i="16"/>
  <c r="AC805" i="16"/>
  <c r="Z806" i="16"/>
  <c r="AA806" i="16"/>
  <c r="AC806" i="16"/>
  <c r="Z807" i="16"/>
  <c r="AA807" i="16"/>
  <c r="AB807" i="16"/>
  <c r="AC807" i="16"/>
  <c r="Z808" i="16"/>
  <c r="AA808" i="16"/>
  <c r="AB808" i="16"/>
  <c r="AC808" i="16"/>
  <c r="Z809" i="16"/>
  <c r="AA809" i="16"/>
  <c r="AB809" i="16"/>
  <c r="AC809" i="16"/>
  <c r="Z810" i="16"/>
  <c r="AA810" i="16"/>
  <c r="AB810" i="16"/>
  <c r="AC810" i="16"/>
  <c r="Z811" i="16"/>
  <c r="AA811" i="16"/>
  <c r="AC811" i="16"/>
  <c r="Z812" i="16"/>
  <c r="AA812" i="16"/>
  <c r="AB812" i="16"/>
  <c r="AC812" i="16"/>
  <c r="Z813" i="16"/>
  <c r="AA813" i="16"/>
  <c r="AB813" i="16"/>
  <c r="AC813" i="16"/>
  <c r="Z814" i="16"/>
  <c r="AA814" i="16"/>
  <c r="AB814" i="16"/>
  <c r="AC814" i="16"/>
  <c r="Z815" i="16"/>
  <c r="AA815" i="16"/>
  <c r="AB815" i="16"/>
  <c r="AC815" i="16"/>
  <c r="Z816" i="16"/>
  <c r="AA816" i="16"/>
  <c r="AB816" i="16"/>
  <c r="AC816" i="16"/>
  <c r="Z817" i="16"/>
  <c r="AA817" i="16"/>
  <c r="AC817" i="16"/>
  <c r="Z818" i="16"/>
  <c r="AA818" i="16"/>
  <c r="AB818" i="16"/>
  <c r="AC818" i="16"/>
  <c r="Z819" i="16"/>
  <c r="AA819" i="16"/>
  <c r="AB819" i="16"/>
  <c r="AC819" i="16"/>
  <c r="Z820" i="16"/>
  <c r="AA820" i="16"/>
  <c r="AB820" i="16"/>
  <c r="AC820" i="16"/>
  <c r="Z821" i="16"/>
  <c r="AA821" i="16"/>
  <c r="AB821" i="16"/>
  <c r="AC821" i="16"/>
  <c r="Z822" i="16"/>
  <c r="AA822" i="16"/>
  <c r="AC822" i="16"/>
  <c r="Z823" i="16"/>
  <c r="AA823" i="16"/>
  <c r="AC823" i="16"/>
  <c r="Z824" i="16"/>
  <c r="AA824" i="16"/>
  <c r="AB824" i="16"/>
  <c r="AC824" i="16"/>
  <c r="Z825" i="16"/>
  <c r="AA825" i="16"/>
  <c r="AB825" i="16"/>
  <c r="AC825" i="16"/>
  <c r="Z826" i="16"/>
  <c r="AA826" i="16"/>
  <c r="AC826" i="16"/>
  <c r="Z827" i="16"/>
  <c r="AA827" i="16"/>
  <c r="AC827" i="16"/>
  <c r="Z828" i="16"/>
  <c r="AA828" i="16"/>
  <c r="AC828" i="16"/>
  <c r="AA829" i="16"/>
  <c r="AB829" i="16"/>
  <c r="AC829" i="16"/>
  <c r="AA830" i="16"/>
  <c r="AB830" i="16"/>
  <c r="AC830" i="16"/>
  <c r="AA831" i="16"/>
  <c r="AB831" i="16"/>
  <c r="AC831" i="16"/>
  <c r="AA832" i="16"/>
  <c r="AB832" i="16"/>
  <c r="AC832" i="16"/>
  <c r="AA833" i="16"/>
  <c r="AB833" i="16"/>
  <c r="AC833" i="16"/>
  <c r="AA834" i="16"/>
  <c r="AB834" i="16"/>
  <c r="AC834" i="16"/>
  <c r="AA835" i="16"/>
  <c r="AB835" i="16"/>
  <c r="AC835" i="16"/>
  <c r="AA836" i="16"/>
  <c r="AB836" i="16"/>
  <c r="AC836" i="16"/>
  <c r="AA837" i="16"/>
  <c r="AB837" i="16"/>
  <c r="AC837" i="16"/>
  <c r="AA838" i="16"/>
  <c r="AB838" i="16"/>
  <c r="AC838" i="16"/>
  <c r="AA839" i="16"/>
  <c r="AB839" i="16"/>
  <c r="AC839" i="16"/>
  <c r="AA840" i="16"/>
  <c r="AB840" i="16"/>
  <c r="AC840" i="16"/>
  <c r="AA841" i="16"/>
  <c r="AB841" i="16"/>
  <c r="AC841" i="16"/>
  <c r="AA842" i="16"/>
  <c r="AB842" i="16"/>
  <c r="AC842" i="16"/>
  <c r="AA843" i="16"/>
  <c r="AB843" i="16"/>
  <c r="AC843" i="16"/>
  <c r="AA844" i="16"/>
  <c r="AB844" i="16"/>
  <c r="AC844" i="16"/>
  <c r="AA845" i="16"/>
  <c r="AB845" i="16"/>
  <c r="AC845" i="16"/>
  <c r="AA846" i="16"/>
  <c r="AB846" i="16"/>
  <c r="AC846" i="16"/>
  <c r="AA847" i="16"/>
  <c r="AB847" i="16"/>
  <c r="AC847" i="16"/>
  <c r="AA848" i="16"/>
  <c r="AB848" i="16"/>
  <c r="AC848" i="16"/>
  <c r="AA849" i="16"/>
  <c r="AB849" i="16"/>
  <c r="AC849" i="16"/>
  <c r="AA850" i="16"/>
  <c r="AB850" i="16"/>
  <c r="AC850" i="16"/>
  <c r="AA851" i="16"/>
  <c r="AB851" i="16"/>
  <c r="AC851" i="16"/>
  <c r="AA852" i="16"/>
  <c r="AB852" i="16"/>
  <c r="AC852" i="16"/>
  <c r="AA853" i="16"/>
  <c r="AB853" i="16"/>
  <c r="AC853" i="16"/>
  <c r="AA854" i="16"/>
  <c r="AB854" i="16"/>
  <c r="AC854" i="16"/>
  <c r="AA855" i="16"/>
  <c r="AB855" i="16"/>
  <c r="AC855" i="16"/>
  <c r="AA856" i="16"/>
  <c r="AB856" i="16"/>
  <c r="AC856" i="16"/>
  <c r="AA857" i="16"/>
  <c r="AB857" i="16"/>
  <c r="AC857" i="16"/>
  <c r="AA858" i="16"/>
  <c r="AB858" i="16"/>
  <c r="AC858" i="16"/>
  <c r="AA859" i="16"/>
  <c r="AB859" i="16"/>
  <c r="AC859" i="16"/>
  <c r="AA860" i="16"/>
  <c r="AB860" i="16"/>
  <c r="AC860" i="16"/>
  <c r="AA861" i="16"/>
  <c r="AB861" i="16"/>
  <c r="AC861" i="16"/>
  <c r="AA862" i="16"/>
  <c r="AB862" i="16"/>
  <c r="AC862" i="16"/>
  <c r="AA863" i="16"/>
  <c r="AB863" i="16"/>
  <c r="AC863" i="16"/>
  <c r="AA864" i="16"/>
  <c r="AB864" i="16"/>
  <c r="AC864" i="16"/>
  <c r="AA865" i="16"/>
  <c r="AB865" i="16"/>
  <c r="AC865" i="16"/>
  <c r="AA866" i="16"/>
  <c r="AB866" i="16"/>
  <c r="AC866" i="16"/>
  <c r="AA867" i="16"/>
  <c r="AB867" i="16"/>
  <c r="AC867" i="16"/>
  <c r="AA868" i="16"/>
  <c r="AB868" i="16"/>
  <c r="AC868" i="16"/>
  <c r="AA869" i="16"/>
  <c r="AB869" i="16"/>
  <c r="AC869" i="16"/>
  <c r="AA870" i="16"/>
  <c r="AB870" i="16"/>
  <c r="AC870" i="16"/>
  <c r="AA871" i="16"/>
  <c r="AB871" i="16"/>
  <c r="AC871" i="16"/>
  <c r="AA872" i="16"/>
  <c r="AB872" i="16"/>
  <c r="AC872" i="16"/>
  <c r="AA873" i="16"/>
  <c r="AB873" i="16"/>
  <c r="AC873" i="16"/>
  <c r="AA874" i="16"/>
  <c r="AB874" i="16"/>
  <c r="AC874" i="16"/>
  <c r="AA875" i="16"/>
  <c r="AB875" i="16"/>
  <c r="AC875" i="16"/>
  <c r="AA876" i="16"/>
  <c r="AB876" i="16"/>
  <c r="AC876" i="16"/>
  <c r="AA877" i="16"/>
  <c r="AB877" i="16"/>
  <c r="AC877" i="16"/>
  <c r="AA878" i="16"/>
  <c r="AB878" i="16"/>
  <c r="AC878" i="16"/>
  <c r="AA879" i="16"/>
  <c r="AB879" i="16"/>
  <c r="AC879" i="16"/>
  <c r="AA880" i="16"/>
  <c r="AB880" i="16"/>
  <c r="AC880" i="16"/>
  <c r="AA881" i="16"/>
  <c r="AB881" i="16"/>
  <c r="AC881" i="16"/>
  <c r="AA882" i="16"/>
  <c r="AB882" i="16"/>
  <c r="AC882" i="16"/>
  <c r="AA883" i="16"/>
  <c r="AB883" i="16"/>
  <c r="AC883" i="16"/>
  <c r="AA884" i="16"/>
  <c r="AB884" i="16"/>
  <c r="AC884" i="16"/>
  <c r="AA885" i="16"/>
  <c r="AB885" i="16"/>
  <c r="AC885" i="16"/>
  <c r="AA886" i="16"/>
  <c r="AB886" i="16"/>
  <c r="AC886" i="16"/>
  <c r="AA887" i="16"/>
  <c r="AB887" i="16"/>
  <c r="AC887" i="16"/>
  <c r="AA888" i="16"/>
  <c r="AB888" i="16"/>
  <c r="AC888" i="16"/>
  <c r="AA889" i="16"/>
  <c r="AB889" i="16"/>
  <c r="AC889" i="16"/>
  <c r="AA890" i="16"/>
  <c r="AB890" i="16"/>
  <c r="AC890" i="16"/>
  <c r="AA891" i="16"/>
  <c r="AB891" i="16"/>
  <c r="AC891" i="16"/>
  <c r="AA892" i="16"/>
  <c r="AB892" i="16"/>
  <c r="AC892" i="16"/>
  <c r="AA893" i="16"/>
  <c r="AB893" i="16"/>
  <c r="AC893" i="16"/>
  <c r="AA894" i="16"/>
  <c r="AB894" i="16"/>
  <c r="AC894" i="16"/>
  <c r="AA895" i="16"/>
  <c r="AB895" i="16"/>
  <c r="AC895" i="16"/>
  <c r="AA896" i="16"/>
  <c r="AB896" i="16"/>
  <c r="AC896" i="16"/>
  <c r="AA897" i="16"/>
  <c r="AB897" i="16"/>
  <c r="AC897" i="16"/>
  <c r="AA898" i="16"/>
  <c r="AB898" i="16"/>
  <c r="AC898" i="16"/>
  <c r="AA899" i="16"/>
  <c r="AB899" i="16"/>
  <c r="AC899" i="16"/>
  <c r="AA900" i="16"/>
  <c r="AB900" i="16"/>
  <c r="AC900" i="16"/>
  <c r="AA901" i="16"/>
  <c r="AB901" i="16"/>
  <c r="AC901" i="16"/>
  <c r="AA902" i="16"/>
  <c r="AB902" i="16"/>
  <c r="AC902" i="16"/>
  <c r="AA903" i="16"/>
  <c r="AB903" i="16"/>
  <c r="AC903" i="16"/>
  <c r="AA904" i="16"/>
  <c r="AB904" i="16"/>
  <c r="AC904" i="16"/>
  <c r="AA905" i="16"/>
  <c r="AB905" i="16"/>
  <c r="AC905" i="16"/>
  <c r="AA906" i="16"/>
  <c r="AB906" i="16"/>
  <c r="AC906" i="16"/>
  <c r="AA907" i="16"/>
  <c r="AB907" i="16"/>
  <c r="AC907" i="16"/>
  <c r="AA908" i="16"/>
  <c r="AB908" i="16"/>
  <c r="AC908" i="16"/>
  <c r="AA909" i="16"/>
  <c r="AB909" i="16"/>
  <c r="AC909" i="16"/>
  <c r="AA910" i="16"/>
  <c r="AB910" i="16"/>
  <c r="AC910" i="16"/>
  <c r="AA911" i="16"/>
  <c r="AB911" i="16"/>
  <c r="AC911" i="16"/>
  <c r="AA912" i="16"/>
  <c r="AB912" i="16"/>
  <c r="AC912" i="16"/>
  <c r="AA913" i="16"/>
  <c r="AB913" i="16"/>
  <c r="AC913" i="16"/>
  <c r="AA914" i="16"/>
  <c r="AB914" i="16"/>
  <c r="AC914" i="16"/>
  <c r="AA915" i="16"/>
  <c r="AB915" i="16"/>
  <c r="AC915" i="16"/>
  <c r="AA916" i="16"/>
  <c r="AB916" i="16"/>
  <c r="AC916" i="16"/>
  <c r="AA917" i="16"/>
  <c r="AB917" i="16"/>
  <c r="AC917" i="16"/>
  <c r="AA918" i="16"/>
  <c r="AB918" i="16"/>
  <c r="AC918" i="16"/>
  <c r="AA919" i="16"/>
  <c r="AB919" i="16"/>
  <c r="AC919" i="16"/>
  <c r="AA920" i="16"/>
  <c r="AB920" i="16"/>
  <c r="AC920" i="16"/>
  <c r="AA921" i="16"/>
  <c r="AB921" i="16"/>
  <c r="AC921" i="16"/>
  <c r="AA922" i="16"/>
  <c r="AB922" i="16"/>
  <c r="AC922" i="16"/>
  <c r="AA923" i="16"/>
  <c r="AB923" i="16"/>
  <c r="AC923" i="16"/>
  <c r="AA924" i="16"/>
  <c r="AB924" i="16"/>
  <c r="AC924" i="16"/>
  <c r="AA925" i="16"/>
  <c r="AB925" i="16"/>
  <c r="AC925" i="16"/>
  <c r="AA926" i="16"/>
  <c r="AB926" i="16"/>
  <c r="AC926" i="16"/>
  <c r="AA927" i="16"/>
  <c r="AB927" i="16"/>
  <c r="AC927" i="16"/>
  <c r="AA928" i="16"/>
  <c r="AB928" i="16"/>
  <c r="AC928" i="16"/>
  <c r="AA929" i="16"/>
  <c r="AB929" i="16"/>
  <c r="AC929" i="16"/>
  <c r="AA930" i="16"/>
  <c r="AB930" i="16"/>
  <c r="AC930" i="16"/>
  <c r="AA931" i="16"/>
  <c r="AB931" i="16"/>
  <c r="AC931" i="16"/>
  <c r="AA932" i="16"/>
  <c r="AB932" i="16"/>
  <c r="AC932" i="16"/>
  <c r="AA933" i="16"/>
  <c r="AB933" i="16"/>
  <c r="AC933" i="16"/>
  <c r="AA934" i="16"/>
  <c r="AB934" i="16"/>
  <c r="AC934" i="16"/>
  <c r="AA935" i="16"/>
  <c r="AB935" i="16"/>
  <c r="AC935" i="16"/>
  <c r="AA936" i="16"/>
  <c r="AB936" i="16"/>
  <c r="AC936" i="16"/>
  <c r="AA937" i="16"/>
  <c r="AB937" i="16"/>
  <c r="AC937" i="16"/>
  <c r="AA938" i="16"/>
  <c r="AB938" i="16"/>
  <c r="AC938" i="16"/>
  <c r="AA939" i="16"/>
  <c r="AB939" i="16"/>
  <c r="AC939" i="16"/>
  <c r="AA940" i="16"/>
  <c r="AB940" i="16"/>
  <c r="AC940" i="16"/>
  <c r="AA941" i="16"/>
  <c r="AB941" i="16"/>
  <c r="AC941" i="16"/>
  <c r="AA942" i="16"/>
  <c r="AB942" i="16"/>
  <c r="AC942" i="16"/>
  <c r="AA943" i="16"/>
  <c r="AB943" i="16"/>
  <c r="AC943" i="16"/>
  <c r="AA944" i="16"/>
  <c r="AB944" i="16"/>
  <c r="AC944" i="16"/>
  <c r="AA945" i="16"/>
  <c r="AB945" i="16"/>
  <c r="AC945" i="16"/>
  <c r="AA946" i="16"/>
  <c r="AB946" i="16"/>
  <c r="AC946" i="16"/>
  <c r="AA947" i="16"/>
  <c r="AB947" i="16"/>
  <c r="AC947" i="16"/>
  <c r="AA948" i="16"/>
  <c r="AB948" i="16"/>
  <c r="AC948" i="16"/>
  <c r="AA949" i="16"/>
  <c r="AB949" i="16"/>
  <c r="AC949" i="16"/>
  <c r="AA950" i="16"/>
  <c r="AB950" i="16"/>
  <c r="AC950" i="16"/>
  <c r="AA951" i="16"/>
  <c r="AB951" i="16"/>
  <c r="AC951" i="16"/>
  <c r="AA952" i="16"/>
  <c r="AB952" i="16"/>
  <c r="AC952" i="16"/>
  <c r="AA953" i="16"/>
  <c r="AB953" i="16"/>
  <c r="AC953" i="16"/>
  <c r="AA954" i="16"/>
  <c r="AB954" i="16"/>
  <c r="AC954" i="16"/>
  <c r="AA955" i="16"/>
  <c r="AB955" i="16"/>
  <c r="AC955" i="16"/>
  <c r="AA956" i="16"/>
  <c r="AB956" i="16"/>
  <c r="AC956" i="16"/>
  <c r="AA957" i="16"/>
  <c r="AB957" i="16"/>
  <c r="AC957" i="16"/>
  <c r="AA958" i="16"/>
  <c r="AB958" i="16"/>
  <c r="AC958" i="16"/>
  <c r="AA959" i="16"/>
  <c r="AB959" i="16"/>
  <c r="AC959" i="16"/>
  <c r="AA960" i="16"/>
  <c r="AB960" i="16"/>
  <c r="AC960" i="16"/>
  <c r="AA961" i="16"/>
  <c r="AB961" i="16"/>
  <c r="AC961" i="16"/>
  <c r="AA962" i="16"/>
  <c r="AB962" i="16"/>
  <c r="AC962" i="16"/>
  <c r="AA963" i="16"/>
  <c r="AB963" i="16"/>
  <c r="AC963" i="16"/>
  <c r="AA964" i="16"/>
  <c r="AB964" i="16"/>
  <c r="AC964" i="16"/>
  <c r="AA965" i="16"/>
  <c r="AB965" i="16"/>
  <c r="AC965" i="16"/>
  <c r="AA966" i="16"/>
  <c r="AB966" i="16"/>
  <c r="AC966" i="16"/>
  <c r="AA967" i="16"/>
  <c r="AB967" i="16"/>
  <c r="AC967" i="16"/>
  <c r="AA968" i="16"/>
  <c r="AB968" i="16"/>
  <c r="AC968" i="16"/>
  <c r="AA969" i="16"/>
  <c r="AB969" i="16"/>
  <c r="AC969" i="16"/>
  <c r="AA970" i="16"/>
  <c r="AB970" i="16"/>
  <c r="AC970" i="16"/>
  <c r="AA971" i="16"/>
  <c r="AB971" i="16"/>
  <c r="AC971" i="16"/>
  <c r="AA972" i="16"/>
  <c r="AB972" i="16"/>
  <c r="AC972" i="16"/>
  <c r="AA973" i="16"/>
  <c r="AB973" i="16"/>
  <c r="AC973" i="16"/>
  <c r="AA974" i="16"/>
  <c r="AB974" i="16"/>
  <c r="AC974" i="16"/>
  <c r="AA975" i="16"/>
  <c r="AB975" i="16"/>
  <c r="AC975" i="16"/>
  <c r="AA976" i="16"/>
  <c r="AB976" i="16"/>
  <c r="AC976" i="16"/>
  <c r="AA977" i="16"/>
  <c r="AB977" i="16"/>
  <c r="AC977" i="16"/>
  <c r="AA978" i="16"/>
  <c r="AB978" i="16"/>
  <c r="AC978" i="16"/>
  <c r="AA979" i="16"/>
  <c r="AB979" i="16"/>
  <c r="AC979" i="16"/>
  <c r="AA980" i="16"/>
  <c r="AB980" i="16"/>
  <c r="AC980" i="16"/>
  <c r="AA981" i="16"/>
  <c r="AB981" i="16"/>
  <c r="AC981" i="16"/>
  <c r="AA982" i="16"/>
  <c r="AB982" i="16"/>
  <c r="AC982" i="16"/>
  <c r="AA983" i="16"/>
  <c r="AB983" i="16"/>
  <c r="AC983" i="16"/>
  <c r="AA984" i="16"/>
  <c r="AB984" i="16"/>
  <c r="AC984" i="16"/>
  <c r="AA985" i="16"/>
  <c r="AB985" i="16"/>
  <c r="AC985" i="16"/>
  <c r="AA986" i="16"/>
  <c r="AB986" i="16"/>
  <c r="AC986" i="16"/>
  <c r="AA987" i="16"/>
  <c r="AB987" i="16"/>
  <c r="AC987" i="16"/>
  <c r="AA988" i="16"/>
  <c r="AB988" i="16"/>
  <c r="AC988" i="16"/>
  <c r="AA989" i="16"/>
  <c r="AB989" i="16"/>
  <c r="AC989" i="16"/>
  <c r="AA990" i="16"/>
  <c r="AB990" i="16"/>
  <c r="AC990" i="16"/>
  <c r="AA991" i="16"/>
  <c r="AB991" i="16"/>
  <c r="AC991" i="16"/>
  <c r="AA992" i="16"/>
  <c r="AB992" i="16"/>
  <c r="AC992" i="16"/>
  <c r="AA993" i="16"/>
  <c r="AB993" i="16"/>
  <c r="AC993" i="16"/>
  <c r="AA994" i="16"/>
  <c r="AB994" i="16"/>
  <c r="AC994" i="16"/>
  <c r="AA995" i="16"/>
  <c r="AB995" i="16"/>
  <c r="AC995" i="16"/>
  <c r="AA996" i="16"/>
  <c r="AB996" i="16"/>
  <c r="AC996" i="16"/>
  <c r="AA997" i="16"/>
  <c r="AB997" i="16"/>
  <c r="AC997" i="16"/>
  <c r="AA998" i="16"/>
  <c r="AB998" i="16"/>
  <c r="AC998" i="16"/>
  <c r="AA999" i="16"/>
  <c r="AB999" i="16"/>
  <c r="AC999" i="16"/>
  <c r="AA1000" i="16"/>
  <c r="AB1000" i="16"/>
  <c r="AC1000" i="16"/>
  <c r="AA1001" i="16"/>
  <c r="AB1001" i="16"/>
  <c r="AC1001" i="16"/>
  <c r="AA1002" i="16"/>
  <c r="AB1002" i="16"/>
  <c r="AC1002" i="16"/>
  <c r="AA1003" i="16"/>
  <c r="AB1003" i="16"/>
  <c r="AC1003" i="16"/>
  <c r="AA1004" i="16"/>
  <c r="AB1004" i="16"/>
  <c r="AC1004" i="16"/>
  <c r="AA1005" i="16"/>
  <c r="AB1005" i="16"/>
  <c r="AC1005" i="16"/>
  <c r="AA1006" i="16"/>
  <c r="AB1006" i="16"/>
  <c r="AC1006" i="16"/>
  <c r="AA1007" i="16"/>
  <c r="AB1007" i="16"/>
  <c r="AC1007" i="16"/>
  <c r="AA1008" i="16"/>
  <c r="AB1008" i="16"/>
  <c r="AC1008" i="16"/>
  <c r="AA1009" i="16"/>
  <c r="AB1009" i="16"/>
  <c r="AC1009" i="16"/>
  <c r="AA1010" i="16"/>
  <c r="AB1010" i="16"/>
  <c r="AC1010" i="16"/>
  <c r="AA1011" i="16"/>
  <c r="AB1011" i="16"/>
  <c r="AC1011" i="16"/>
  <c r="AA1012" i="16"/>
  <c r="AB1012" i="16"/>
  <c r="AC1012" i="16"/>
  <c r="AA1013" i="16"/>
  <c r="AB1013" i="16"/>
  <c r="AC1013" i="16"/>
  <c r="AA1014" i="16"/>
  <c r="AB1014" i="16"/>
  <c r="AC1014" i="16"/>
  <c r="AA1015" i="16"/>
  <c r="AB1015" i="16"/>
  <c r="AC1015" i="16"/>
  <c r="Z1016" i="16"/>
  <c r="AA1016" i="16"/>
  <c r="AB1016" i="16"/>
  <c r="AC1016" i="16"/>
  <c r="Z1017" i="16"/>
  <c r="AA1017" i="16"/>
  <c r="AB1017" i="16"/>
  <c r="AC1017" i="16"/>
  <c r="Z1018" i="16"/>
  <c r="AA1018" i="16"/>
  <c r="AB1018" i="16"/>
  <c r="AC1018" i="16"/>
  <c r="Z1019" i="16"/>
  <c r="AA1019" i="16"/>
  <c r="AB1019" i="16"/>
  <c r="AC1019" i="16"/>
  <c r="Z1020" i="16"/>
  <c r="AA1020" i="16"/>
  <c r="AB1020" i="16"/>
  <c r="AC1020" i="16"/>
  <c r="Z1021" i="16"/>
  <c r="AA1021" i="16"/>
  <c r="AB1021" i="16"/>
  <c r="AC1021" i="16"/>
  <c r="Z1022" i="16"/>
  <c r="AA1022" i="16"/>
  <c r="AB1022" i="16"/>
  <c r="AC1022" i="16"/>
  <c r="Z1023" i="16"/>
  <c r="AA1023" i="16"/>
  <c r="AB1023" i="16"/>
  <c r="AC1023" i="16"/>
  <c r="Z1024" i="16"/>
  <c r="AA1024" i="16"/>
  <c r="AB1024" i="16"/>
  <c r="AC1024" i="16"/>
  <c r="Z1025" i="16"/>
  <c r="AA1025" i="16"/>
  <c r="AB1025" i="16"/>
  <c r="AC1025" i="16"/>
  <c r="Z1026" i="16"/>
  <c r="AA1026" i="16"/>
  <c r="AB1026" i="16"/>
  <c r="AC1026" i="16"/>
  <c r="Z1027" i="16"/>
  <c r="AA1027" i="16"/>
  <c r="AB1027" i="16"/>
  <c r="AC1027" i="16"/>
  <c r="Z1028" i="16"/>
  <c r="AA1028" i="16"/>
  <c r="AB1028" i="16"/>
  <c r="AC1028" i="16"/>
  <c r="Z1029" i="16"/>
  <c r="AA1029" i="16"/>
  <c r="AB1029" i="16"/>
  <c r="AC1029" i="16"/>
  <c r="Z1030" i="16"/>
  <c r="AA1030" i="16"/>
  <c r="AB1030" i="16"/>
  <c r="AC1030" i="16"/>
  <c r="Z1031" i="16"/>
  <c r="AA1031" i="16"/>
  <c r="AB1031" i="16"/>
  <c r="AC1031" i="16"/>
  <c r="Z1032" i="16"/>
  <c r="AA1032" i="16"/>
  <c r="AB1032" i="16"/>
  <c r="AC1032" i="16"/>
  <c r="Z1033" i="16"/>
  <c r="AA1033" i="16"/>
  <c r="AB1033" i="16"/>
  <c r="AC1033" i="16"/>
  <c r="Z1034" i="16"/>
  <c r="AA1034" i="16"/>
  <c r="AB1034" i="16"/>
  <c r="AC1034" i="16"/>
  <c r="Z1035" i="16"/>
  <c r="AA1035" i="16"/>
  <c r="AB1035" i="16"/>
  <c r="AC1035" i="16"/>
  <c r="Z1036" i="16"/>
  <c r="AA1036" i="16"/>
  <c r="AB1036" i="16"/>
  <c r="AC1036" i="16"/>
  <c r="Z1037" i="16"/>
  <c r="AA1037" i="16"/>
  <c r="AB1037" i="16"/>
  <c r="AC1037" i="16"/>
  <c r="Z1038" i="16"/>
  <c r="AA1038" i="16"/>
  <c r="AB1038" i="16"/>
  <c r="AC1038" i="16"/>
  <c r="Z1039" i="16"/>
  <c r="AA1039" i="16"/>
  <c r="AB1039" i="16"/>
  <c r="AC1039" i="16"/>
  <c r="Z1040" i="16"/>
  <c r="AA1040" i="16"/>
  <c r="AB1040" i="16"/>
  <c r="AC1040" i="16"/>
  <c r="Z1041" i="16"/>
  <c r="AA1041" i="16"/>
  <c r="AB1041" i="16"/>
  <c r="AC1041" i="16"/>
  <c r="Z1042" i="16"/>
  <c r="AA1042" i="16"/>
  <c r="AB1042" i="16"/>
  <c r="AC1042" i="16"/>
  <c r="Z1043" i="16"/>
  <c r="AA1043" i="16"/>
  <c r="AB1043" i="16"/>
  <c r="AC1043" i="16"/>
  <c r="Z1044" i="16"/>
  <c r="AA1044" i="16"/>
  <c r="AB1044" i="16"/>
  <c r="AC1044" i="16"/>
  <c r="Z1045" i="16"/>
  <c r="AA1045" i="16"/>
  <c r="AB1045" i="16"/>
  <c r="AC1045" i="16"/>
  <c r="Z1046" i="16"/>
  <c r="AA1046" i="16"/>
  <c r="AB1046" i="16"/>
  <c r="AC1046" i="16"/>
  <c r="Z1047" i="16"/>
  <c r="AA1047" i="16"/>
  <c r="AB1047" i="16"/>
  <c r="AC1047" i="16"/>
  <c r="Z1048" i="16"/>
  <c r="AA1048" i="16"/>
  <c r="AB1048" i="16"/>
  <c r="AC1048" i="16"/>
  <c r="Z1049" i="16"/>
  <c r="AA1049" i="16"/>
  <c r="AB1049" i="16"/>
  <c r="AC1049" i="16"/>
  <c r="Z1050" i="16"/>
  <c r="AA1050" i="16"/>
  <c r="AB1050" i="16"/>
  <c r="AC1050" i="16"/>
  <c r="Z1051" i="16"/>
  <c r="AA1051" i="16"/>
  <c r="AB1051" i="16"/>
  <c r="AC1051" i="16"/>
  <c r="Z1052" i="16"/>
  <c r="AA1052" i="16"/>
  <c r="AB1052" i="16"/>
  <c r="AC1052" i="16"/>
  <c r="Z1053" i="16"/>
  <c r="AA1053" i="16"/>
  <c r="AB1053" i="16"/>
  <c r="AC1053" i="16"/>
  <c r="Z1054" i="16"/>
  <c r="AA1054" i="16"/>
  <c r="AB1054" i="16"/>
  <c r="AC1054" i="16"/>
  <c r="Z1055" i="16"/>
  <c r="AA1055" i="16"/>
  <c r="AB1055" i="16"/>
  <c r="AC1055" i="16"/>
  <c r="Z1056" i="16"/>
  <c r="AA1056" i="16"/>
  <c r="AB1056" i="16"/>
  <c r="AC1056" i="16"/>
  <c r="Z1057" i="16"/>
  <c r="AA1057" i="16"/>
  <c r="AB1057" i="16"/>
  <c r="AC1057" i="16"/>
  <c r="Z1058" i="16"/>
  <c r="AA1058" i="16"/>
  <c r="AB1058" i="16"/>
  <c r="AC1058" i="16"/>
  <c r="Z1059" i="16"/>
  <c r="AA1059" i="16"/>
  <c r="AB1059" i="16"/>
  <c r="AC1059" i="16"/>
  <c r="Z1060" i="16"/>
  <c r="AA1060" i="16"/>
  <c r="AB1060" i="16"/>
  <c r="AC1060" i="16"/>
  <c r="Z1061" i="16"/>
  <c r="AA1061" i="16"/>
  <c r="AB1061" i="16"/>
  <c r="AC1061" i="16"/>
  <c r="Z1062" i="16"/>
  <c r="AA1062" i="16"/>
  <c r="AB1062" i="16"/>
  <c r="AC1062" i="16"/>
  <c r="Z1063" i="16"/>
  <c r="AA1063" i="16"/>
  <c r="AB1063" i="16"/>
  <c r="AC1063" i="16"/>
  <c r="Z1064" i="16"/>
  <c r="AA1064" i="16"/>
  <c r="AB1064" i="16"/>
  <c r="AC1064" i="16"/>
  <c r="Z1065" i="16"/>
  <c r="AA1065" i="16"/>
  <c r="AB1065" i="16"/>
  <c r="AC1065" i="16"/>
  <c r="Z1066" i="16"/>
  <c r="AA1066" i="16"/>
  <c r="AB1066" i="16"/>
  <c r="AC1066" i="16"/>
  <c r="Z1067" i="16"/>
  <c r="AA1067" i="16"/>
  <c r="AB1067" i="16"/>
  <c r="AC1067" i="16"/>
  <c r="Z1068" i="16"/>
  <c r="AA1068" i="16"/>
  <c r="AB1068" i="16"/>
  <c r="AC1068" i="16"/>
  <c r="Z1069" i="16"/>
  <c r="AA1069" i="16"/>
  <c r="AB1069" i="16"/>
  <c r="AC1069" i="16"/>
  <c r="Z1070" i="16"/>
  <c r="AA1070" i="16"/>
  <c r="AB1070" i="16"/>
  <c r="AC1070" i="16"/>
  <c r="Z1071" i="16"/>
  <c r="AA1071" i="16"/>
  <c r="AB1071" i="16"/>
  <c r="AC1071" i="16"/>
  <c r="Z1072" i="16"/>
  <c r="AA1072" i="16"/>
  <c r="AB1072" i="16"/>
  <c r="AC1072" i="16"/>
  <c r="Z1073" i="16"/>
  <c r="AA1073" i="16"/>
  <c r="AB1073" i="16"/>
  <c r="AC1073" i="16"/>
  <c r="Z1074" i="16"/>
  <c r="AA1074" i="16"/>
  <c r="AB1074" i="16"/>
  <c r="AC1074" i="16"/>
  <c r="Z1075" i="16"/>
  <c r="AA1075" i="16"/>
  <c r="AB1075" i="16"/>
  <c r="AC1075" i="16"/>
  <c r="Z1076" i="16"/>
  <c r="AA1076" i="16"/>
  <c r="AB1076" i="16"/>
  <c r="AC1076" i="16"/>
  <c r="Z1077" i="16"/>
  <c r="AA1077" i="16"/>
  <c r="AB1077" i="16"/>
  <c r="AC1077" i="16"/>
  <c r="Z1078" i="16"/>
  <c r="AA1078" i="16"/>
  <c r="AB1078" i="16"/>
  <c r="AC1078" i="16"/>
  <c r="Z1079" i="16"/>
  <c r="AA1079" i="16"/>
  <c r="AB1079" i="16"/>
  <c r="AC1079" i="16"/>
  <c r="Z1080" i="16"/>
  <c r="AA1080" i="16"/>
  <c r="AB1080" i="16"/>
  <c r="AC1080" i="16"/>
  <c r="Z1081" i="16"/>
  <c r="AA1081" i="16"/>
  <c r="AB1081" i="16"/>
  <c r="AC1081" i="16"/>
  <c r="Z1082" i="16"/>
  <c r="AA1082" i="16"/>
  <c r="AB1082" i="16"/>
  <c r="AC1082" i="16"/>
  <c r="Z1083" i="16"/>
  <c r="AA1083" i="16"/>
  <c r="AB1083" i="16"/>
  <c r="AC1083" i="16"/>
  <c r="Z1084" i="16"/>
  <c r="AA1084" i="16"/>
  <c r="AB1084" i="16"/>
  <c r="AC1084" i="16"/>
  <c r="Z1085" i="16"/>
  <c r="AA1085" i="16"/>
  <c r="AB1085" i="16"/>
  <c r="AC1085" i="16"/>
  <c r="Z1086" i="16"/>
  <c r="AA1086" i="16"/>
  <c r="AB1086" i="16"/>
  <c r="AC1086" i="16"/>
  <c r="Z1087" i="16"/>
  <c r="AA1087" i="16"/>
  <c r="AB1087" i="16"/>
  <c r="AC1087" i="16"/>
  <c r="Z1088" i="16"/>
  <c r="AA1088" i="16"/>
  <c r="AB1088" i="16"/>
  <c r="AC1088" i="16"/>
  <c r="Z1089" i="16"/>
  <c r="AA1089" i="16"/>
  <c r="AB1089" i="16"/>
  <c r="AC1089" i="16"/>
  <c r="Z1090" i="16"/>
  <c r="AA1090" i="16"/>
  <c r="AB1090" i="16"/>
  <c r="AC1090" i="16"/>
  <c r="Z1091" i="16"/>
  <c r="AA1091" i="16"/>
  <c r="AB1091" i="16"/>
  <c r="AC1091" i="16"/>
  <c r="Z1092" i="16"/>
  <c r="AA1092" i="16"/>
  <c r="AB1092" i="16"/>
  <c r="AC1092" i="16"/>
  <c r="Z1093" i="16"/>
  <c r="AA1093" i="16"/>
  <c r="AB1093" i="16"/>
  <c r="AC1093" i="16"/>
  <c r="Z1094" i="16"/>
  <c r="AA1094" i="16"/>
  <c r="AB1094" i="16"/>
  <c r="AC1094" i="16"/>
  <c r="Z1095" i="16"/>
  <c r="AA1095" i="16"/>
  <c r="AB1095" i="16"/>
  <c r="AC1095" i="16"/>
  <c r="Z1096" i="16"/>
  <c r="AA1096" i="16"/>
  <c r="AB1096" i="16"/>
  <c r="AC1096" i="16"/>
  <c r="Z1097" i="16"/>
  <c r="AA1097" i="16"/>
  <c r="AB1097" i="16"/>
  <c r="AC1097" i="16"/>
  <c r="Z1098" i="16"/>
  <c r="AA1098" i="16"/>
  <c r="AB1098" i="16"/>
  <c r="AC1098" i="16"/>
  <c r="Z1099" i="16"/>
  <c r="AA1099" i="16"/>
  <c r="AB1099" i="16"/>
  <c r="AC1099" i="16"/>
  <c r="Z1100" i="16"/>
  <c r="AA1100" i="16"/>
  <c r="AB1100" i="16"/>
  <c r="AC1100" i="16"/>
  <c r="Z1101" i="16"/>
  <c r="AA1101" i="16"/>
  <c r="AB1101" i="16"/>
  <c r="AC1101" i="16"/>
  <c r="Z1102" i="16"/>
  <c r="AA1102" i="16"/>
  <c r="AB1102" i="16"/>
  <c r="AC1102" i="16"/>
  <c r="Z1103" i="16"/>
  <c r="AA1103" i="16"/>
  <c r="AB1103" i="16"/>
  <c r="AC1103" i="16"/>
  <c r="Z1104" i="16"/>
  <c r="AA1104" i="16"/>
  <c r="AB1104" i="16"/>
  <c r="AC1104" i="16"/>
  <c r="Z1105" i="16"/>
  <c r="AA1105" i="16"/>
  <c r="AB1105" i="16"/>
  <c r="AC1105" i="16"/>
  <c r="Z1106" i="16"/>
  <c r="AA1106" i="16"/>
  <c r="AB1106" i="16"/>
  <c r="AC1106" i="16"/>
  <c r="Z1107" i="16"/>
  <c r="AA1107" i="16"/>
  <c r="AB1107" i="16"/>
  <c r="AC1107" i="16"/>
  <c r="Z1108" i="16"/>
  <c r="AA1108" i="16"/>
  <c r="AB1108" i="16"/>
  <c r="AC1108" i="16"/>
  <c r="Z1109" i="16"/>
  <c r="AA1109" i="16"/>
  <c r="AB1109" i="16"/>
  <c r="AC1109" i="16"/>
  <c r="Z1110" i="16"/>
  <c r="AA1110" i="16"/>
  <c r="AB1110" i="16"/>
  <c r="AC1110" i="16"/>
  <c r="Z1111" i="16"/>
  <c r="AA1111" i="16"/>
  <c r="AB1111" i="16"/>
  <c r="AC1111" i="16"/>
  <c r="Z1112" i="16"/>
  <c r="AA1112" i="16"/>
  <c r="AB1112" i="16"/>
  <c r="AC1112" i="16"/>
  <c r="Z1113" i="16"/>
  <c r="AA1113" i="16"/>
  <c r="AB1113" i="16"/>
  <c r="AC1113" i="16"/>
  <c r="Z1114" i="16"/>
  <c r="AA1114" i="16"/>
  <c r="AB1114" i="16"/>
  <c r="AC1114" i="16"/>
  <c r="Z1115" i="16"/>
  <c r="AA1115" i="16"/>
  <c r="AB1115" i="16"/>
  <c r="AC1115" i="16"/>
  <c r="Z1116" i="16"/>
  <c r="AA1116" i="16"/>
  <c r="AB1116" i="16"/>
  <c r="AC1116" i="16"/>
  <c r="Z1117" i="16"/>
  <c r="AA1117" i="16"/>
  <c r="AB1117" i="16"/>
  <c r="AC1117" i="16"/>
  <c r="Z1118" i="16"/>
  <c r="AA1118" i="16"/>
  <c r="AB1118" i="16"/>
  <c r="AC1118" i="16"/>
  <c r="Z1119" i="16"/>
  <c r="AA1119" i="16"/>
  <c r="AB1119" i="16"/>
  <c r="AC1119" i="16"/>
  <c r="Z1120" i="16"/>
  <c r="AA1120" i="16"/>
  <c r="AB1120" i="16"/>
  <c r="AC1120" i="16"/>
  <c r="Z1121" i="16"/>
  <c r="AA1121" i="16"/>
  <c r="AB1121" i="16"/>
  <c r="AC1121" i="16"/>
  <c r="Z1122" i="16"/>
  <c r="AA1122" i="16"/>
  <c r="AB1122" i="16"/>
  <c r="AC1122" i="16"/>
  <c r="Z1123" i="16"/>
  <c r="AA1123" i="16"/>
  <c r="AB1123" i="16"/>
  <c r="AC1123" i="16"/>
  <c r="Z1124" i="16"/>
  <c r="AA1124" i="16"/>
  <c r="AB1124" i="16"/>
  <c r="AC1124" i="16"/>
  <c r="Z1125" i="16"/>
  <c r="AA1125" i="16"/>
  <c r="AB1125" i="16"/>
  <c r="AC1125" i="16"/>
  <c r="Z1126" i="16"/>
  <c r="AA1126" i="16"/>
  <c r="AB1126" i="16"/>
  <c r="AC1126" i="16"/>
  <c r="P828" i="16"/>
  <c r="AB828" i="16" s="1"/>
  <c r="P827" i="16"/>
  <c r="AB827" i="16" s="1"/>
  <c r="P826" i="16"/>
  <c r="AB826" i="16" s="1"/>
  <c r="P825" i="16"/>
  <c r="P824" i="16"/>
  <c r="P823" i="16"/>
  <c r="AB823" i="16" s="1"/>
  <c r="P822" i="16"/>
  <c r="AB822" i="16" s="1"/>
  <c r="P821" i="16"/>
  <c r="P820" i="16"/>
  <c r="P819" i="16"/>
  <c r="P818" i="16"/>
  <c r="P817" i="16"/>
  <c r="AB817" i="16" s="1"/>
  <c r="P816" i="16"/>
  <c r="P815" i="16"/>
  <c r="P814" i="16"/>
  <c r="P813" i="16"/>
  <c r="P812" i="16"/>
  <c r="P811" i="16"/>
  <c r="AB811" i="16" s="1"/>
  <c r="P810" i="16"/>
  <c r="P809" i="16"/>
  <c r="P808" i="16"/>
  <c r="P807" i="16"/>
  <c r="P806" i="16"/>
  <c r="AB806" i="16" s="1"/>
  <c r="P805" i="16"/>
  <c r="P804" i="16"/>
  <c r="P803" i="16"/>
  <c r="P802" i="16"/>
  <c r="P801" i="16"/>
  <c r="AB801" i="16" s="1"/>
  <c r="P800" i="16"/>
  <c r="P799" i="16"/>
  <c r="AB799" i="16" s="1"/>
  <c r="P798" i="16"/>
  <c r="P797" i="16"/>
  <c r="P796" i="16"/>
  <c r="AB796" i="16" s="1"/>
  <c r="P795" i="16"/>
  <c r="AB795" i="16" s="1"/>
  <c r="P794" i="16"/>
  <c r="AB794" i="16" s="1"/>
  <c r="P793" i="16"/>
  <c r="AB793" i="16" s="1"/>
  <c r="P792" i="16"/>
  <c r="P791" i="16"/>
  <c r="P790" i="16"/>
  <c r="P789" i="16"/>
  <c r="P788" i="16"/>
  <c r="P787" i="16"/>
  <c r="AB787" i="16" s="1"/>
  <c r="P786" i="16"/>
  <c r="AB786" i="16" s="1"/>
  <c r="P785" i="16"/>
  <c r="P784" i="16"/>
  <c r="P783" i="16"/>
  <c r="P782" i="16"/>
  <c r="P781" i="16"/>
  <c r="P780" i="16"/>
  <c r="P779" i="16"/>
  <c r="P778" i="16"/>
  <c r="P777" i="16"/>
  <c r="P776" i="16"/>
  <c r="P775" i="16"/>
  <c r="P774" i="16"/>
  <c r="P773" i="16"/>
  <c r="P772" i="16"/>
  <c r="AB772" i="16" s="1"/>
  <c r="P771" i="16"/>
  <c r="P770" i="16"/>
  <c r="P769" i="16"/>
  <c r="P768" i="16"/>
  <c r="P767" i="16"/>
  <c r="AB767" i="16" s="1"/>
  <c r="P766" i="16"/>
  <c r="P765" i="16"/>
  <c r="AB765" i="16" s="1"/>
  <c r="P764" i="16"/>
  <c r="AB764" i="16" s="1"/>
  <c r="P763" i="16"/>
  <c r="P762" i="16"/>
  <c r="P761" i="16"/>
  <c r="P760" i="16"/>
  <c r="P759" i="16"/>
  <c r="P758" i="16"/>
  <c r="P757" i="16"/>
  <c r="P756" i="16"/>
  <c r="P755" i="16"/>
  <c r="P754" i="16"/>
  <c r="P753" i="16"/>
  <c r="P752" i="16"/>
  <c r="P751" i="16"/>
  <c r="P750" i="16"/>
  <c r="P749" i="16"/>
  <c r="P748" i="16"/>
  <c r="P747" i="16"/>
  <c r="P746" i="16"/>
  <c r="P745" i="16"/>
  <c r="P744" i="16"/>
  <c r="P743" i="16"/>
  <c r="P742" i="16"/>
  <c r="P741" i="16"/>
  <c r="P740" i="16"/>
  <c r="P739" i="16"/>
  <c r="AB739" i="16" s="1"/>
  <c r="P738" i="16"/>
  <c r="AB738" i="16" s="1"/>
  <c r="P737" i="16"/>
  <c r="AB737" i="16" s="1"/>
  <c r="P736" i="16"/>
  <c r="AB736" i="16" s="1"/>
  <c r="P735" i="16"/>
  <c r="AB735" i="16" s="1"/>
  <c r="P734" i="16"/>
  <c r="AB734" i="16" s="1"/>
  <c r="P733" i="16"/>
  <c r="AB733" i="16" s="1"/>
  <c r="P732" i="16"/>
  <c r="AB732" i="16" s="1"/>
  <c r="P731" i="16"/>
  <c r="AB731" i="16" s="1"/>
  <c r="P730" i="16"/>
  <c r="AB730" i="16" s="1"/>
  <c r="P729" i="16"/>
  <c r="P728" i="16"/>
  <c r="P727" i="16"/>
  <c r="P726" i="16"/>
  <c r="AB726" i="16" s="1"/>
  <c r="P725" i="16"/>
  <c r="P724" i="16"/>
  <c r="AB724" i="16" s="1"/>
  <c r="P723" i="16"/>
  <c r="P722" i="16"/>
  <c r="AB722" i="16" s="1"/>
  <c r="P721" i="16"/>
  <c r="P720" i="16"/>
  <c r="P719" i="16"/>
  <c r="P718" i="16"/>
  <c r="P717" i="16"/>
  <c r="P716" i="16"/>
  <c r="P715" i="16"/>
  <c r="P714" i="16"/>
  <c r="AB714" i="16" s="1"/>
  <c r="P713" i="16"/>
  <c r="AB713" i="16" s="1"/>
  <c r="P712" i="16"/>
  <c r="P711" i="16"/>
  <c r="P710" i="16"/>
  <c r="AB710" i="16" s="1"/>
  <c r="P709" i="16"/>
  <c r="AB709" i="16" s="1"/>
  <c r="P708" i="16"/>
  <c r="AB708" i="16" s="1"/>
  <c r="P707" i="16"/>
  <c r="AB707" i="16" s="1"/>
  <c r="P706" i="16"/>
  <c r="AB706" i="16" s="1"/>
  <c r="P705" i="16"/>
  <c r="P704" i="16"/>
  <c r="AB704" i="16" s="1"/>
  <c r="P703" i="16"/>
  <c r="AB703" i="16" s="1"/>
  <c r="P702" i="16"/>
  <c r="AB702" i="16" s="1"/>
  <c r="P701" i="16"/>
  <c r="AB701" i="16" s="1"/>
  <c r="P700" i="16"/>
  <c r="AB700" i="16" s="1"/>
  <c r="P699" i="16"/>
  <c r="AB699" i="16" s="1"/>
  <c r="P698" i="16"/>
  <c r="AB698" i="16" s="1"/>
  <c r="P697" i="16"/>
  <c r="AB697" i="16" s="1"/>
  <c r="P696" i="16"/>
  <c r="AB696" i="16" s="1"/>
  <c r="P695" i="16"/>
  <c r="AB695" i="16" s="1"/>
  <c r="P694" i="16"/>
  <c r="P693" i="16"/>
  <c r="AB693" i="16" s="1"/>
  <c r="P692" i="16"/>
  <c r="AB692" i="16" s="1"/>
  <c r="P691" i="16"/>
  <c r="AB691" i="16" s="1"/>
  <c r="P690" i="16"/>
  <c r="AB690" i="16" s="1"/>
  <c r="P689" i="16"/>
  <c r="AB689" i="16" s="1"/>
  <c r="P688" i="16"/>
  <c r="AB688" i="16" s="1"/>
  <c r="P687" i="16"/>
  <c r="AB687" i="16" s="1"/>
  <c r="P686" i="16"/>
  <c r="AB686" i="16" s="1"/>
  <c r="P685" i="16"/>
  <c r="P684" i="16"/>
  <c r="P683" i="16"/>
  <c r="AB683" i="16" s="1"/>
  <c r="P682" i="16"/>
  <c r="P681" i="16"/>
  <c r="P680" i="16"/>
  <c r="AB680" i="16" s="1"/>
  <c r="P679" i="16"/>
  <c r="AB679" i="16" s="1"/>
  <c r="P678" i="16"/>
  <c r="P677" i="16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4" i="17"/>
  <c r="P155" i="17"/>
  <c r="P154" i="17"/>
  <c r="P153" i="17"/>
  <c r="P152" i="17"/>
  <c r="P151" i="17"/>
  <c r="P150" i="17"/>
  <c r="P149" i="17"/>
  <c r="P148" i="17"/>
  <c r="P147" i="17"/>
  <c r="P146" i="17"/>
  <c r="P145" i="17"/>
  <c r="P144" i="17"/>
  <c r="P143" i="17"/>
  <c r="P142" i="17"/>
  <c r="P141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P124" i="17"/>
  <c r="P123" i="17"/>
  <c r="P122" i="17"/>
  <c r="P121" i="17"/>
  <c r="P120" i="17"/>
  <c r="P119" i="17"/>
  <c r="P118" i="17"/>
  <c r="P117" i="17"/>
  <c r="P116" i="17"/>
  <c r="P115" i="17"/>
  <c r="P114" i="17"/>
  <c r="P113" i="17"/>
  <c r="P112" i="17"/>
  <c r="P111" i="17"/>
  <c r="P110" i="17"/>
  <c r="P109" i="17"/>
  <c r="P108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AB2" i="16"/>
  <c r="Z2" i="16"/>
  <c r="AA2" i="16"/>
  <c r="AC2" i="16"/>
  <c r="D461" i="16"/>
  <c r="Y461" i="16" s="1"/>
  <c r="D460" i="16"/>
  <c r="Y460" i="16" s="1"/>
  <c r="D459" i="16"/>
  <c r="Y459" i="16" s="1"/>
  <c r="D458" i="16"/>
  <c r="Y458" i="16" s="1"/>
  <c r="D457" i="16"/>
  <c r="Y457" i="16" s="1"/>
  <c r="D456" i="16"/>
  <c r="Y456" i="16" s="1"/>
  <c r="D455" i="16"/>
  <c r="Y455" i="16" s="1"/>
  <c r="D454" i="16"/>
  <c r="Y454" i="16" s="1"/>
  <c r="D453" i="16"/>
  <c r="Y453" i="16" s="1"/>
  <c r="D452" i="16"/>
  <c r="Y452" i="16" s="1"/>
  <c r="D451" i="16"/>
  <c r="Y451" i="16" s="1"/>
  <c r="D450" i="16"/>
  <c r="Y450" i="16" s="1"/>
  <c r="D449" i="16"/>
  <c r="Y449" i="16" s="1"/>
  <c r="D448" i="16"/>
  <c r="Y448" i="16" s="1"/>
  <c r="D447" i="16"/>
  <c r="Y447" i="16" s="1"/>
  <c r="D446" i="16"/>
  <c r="Y446" i="16" s="1"/>
  <c r="D445" i="16"/>
  <c r="Y445" i="16" s="1"/>
  <c r="D444" i="16"/>
  <c r="Y444" i="16" s="1"/>
  <c r="D443" i="16"/>
  <c r="Y443" i="16" s="1"/>
  <c r="D442" i="16"/>
  <c r="Y442" i="16" s="1"/>
  <c r="D441" i="16"/>
  <c r="Y441" i="16" s="1"/>
  <c r="D440" i="16"/>
  <c r="Y440" i="16" s="1"/>
  <c r="D439" i="16"/>
  <c r="Y439" i="16" s="1"/>
  <c r="D438" i="16"/>
  <c r="Y438" i="16" s="1"/>
  <c r="D437" i="16"/>
  <c r="Y437" i="16" s="1"/>
  <c r="Y143" i="16"/>
  <c r="Y142" i="16"/>
  <c r="Y141" i="16"/>
  <c r="Y140" i="16"/>
  <c r="Y139" i="16"/>
  <c r="D436" i="16"/>
  <c r="Y436" i="16" s="1"/>
  <c r="D435" i="16"/>
  <c r="Y435" i="16" s="1"/>
  <c r="D434" i="16"/>
  <c r="Y434" i="16" s="1"/>
  <c r="Y138" i="16"/>
  <c r="D433" i="16"/>
  <c r="Y433" i="16" s="1"/>
  <c r="D432" i="16"/>
  <c r="Y432" i="16" s="1"/>
  <c r="D431" i="16"/>
  <c r="Y431" i="16" s="1"/>
  <c r="D430" i="16"/>
  <c r="Y430" i="16" s="1"/>
  <c r="D429" i="16"/>
  <c r="Y429" i="16" s="1"/>
  <c r="D428" i="16"/>
  <c r="Y428" i="16" s="1"/>
  <c r="D427" i="16"/>
  <c r="Y427" i="16" s="1"/>
  <c r="D426" i="16"/>
  <c r="Y426" i="16" s="1"/>
  <c r="D425" i="16"/>
  <c r="Y425" i="16" s="1"/>
  <c r="D424" i="16"/>
  <c r="Y424" i="16" s="1"/>
  <c r="D423" i="16"/>
  <c r="Y423" i="16" s="1"/>
  <c r="D422" i="16"/>
  <c r="Y422" i="16" s="1"/>
  <c r="D421" i="16"/>
  <c r="Y421" i="16" s="1"/>
  <c r="D420" i="16"/>
  <c r="Y420" i="16" s="1"/>
  <c r="D419" i="16"/>
  <c r="Y419" i="16" s="1"/>
  <c r="D418" i="16"/>
  <c r="Y418" i="16" s="1"/>
  <c r="D417" i="16"/>
  <c r="Y417" i="16" s="1"/>
  <c r="D416" i="16"/>
  <c r="Y416" i="16" s="1"/>
  <c r="D415" i="16"/>
  <c r="Y415" i="16" s="1"/>
  <c r="Y137" i="16"/>
  <c r="Y136" i="16"/>
  <c r="Y135" i="16"/>
  <c r="Y134" i="16"/>
  <c r="Y133" i="16"/>
  <c r="Y132" i="16"/>
  <c r="Y131" i="16"/>
  <c r="Y130" i="16"/>
  <c r="Y129" i="16"/>
  <c r="Y128" i="16"/>
  <c r="Y127" i="16"/>
  <c r="Y126" i="16"/>
  <c r="Y125" i="16"/>
  <c r="Y124" i="16"/>
  <c r="Y123" i="16"/>
  <c r="Y122" i="16"/>
  <c r="Y121" i="16"/>
  <c r="Y120" i="16"/>
  <c r="Y119" i="16"/>
  <c r="Y118" i="16"/>
  <c r="Y59" i="16"/>
  <c r="Y58" i="16"/>
  <c r="Y57" i="16"/>
  <c r="Y56" i="16"/>
  <c r="Y55" i="16"/>
  <c r="Y54" i="16"/>
  <c r="Y53" i="16"/>
  <c r="Y52" i="16"/>
  <c r="Y51" i="16"/>
  <c r="Y50" i="16"/>
  <c r="Y49" i="16"/>
  <c r="Y48" i="16"/>
  <c r="Y47" i="16"/>
  <c r="Y46" i="16"/>
  <c r="Y45" i="16"/>
  <c r="Y44" i="16"/>
  <c r="Y43" i="16"/>
  <c r="Y42" i="16"/>
  <c r="Y41" i="16"/>
  <c r="Y40" i="16"/>
  <c r="Y39" i="16"/>
  <c r="Y38" i="16"/>
  <c r="Y37" i="16"/>
  <c r="Y36" i="16"/>
  <c r="Y35" i="16"/>
  <c r="Y34" i="16"/>
  <c r="Y33" i="16"/>
  <c r="Y32" i="16"/>
  <c r="Y31" i="16"/>
  <c r="Y30" i="16"/>
  <c r="Y29" i="16"/>
  <c r="Y28" i="16"/>
  <c r="Y27" i="16"/>
  <c r="Y26" i="16"/>
  <c r="Y25" i="16"/>
  <c r="Y24" i="16"/>
  <c r="Y23" i="16"/>
  <c r="Y22" i="16"/>
  <c r="D414" i="16"/>
  <c r="Y414" i="16" s="1"/>
  <c r="D413" i="16"/>
  <c r="Y413" i="16" s="1"/>
  <c r="D412" i="16"/>
  <c r="Y412" i="16" s="1"/>
  <c r="D411" i="16"/>
  <c r="Y411" i="16" s="1"/>
  <c r="D410" i="16"/>
  <c r="Y410" i="16" s="1"/>
  <c r="D409" i="16"/>
  <c r="Y409" i="16" s="1"/>
  <c r="D408" i="16"/>
  <c r="Y408" i="16" s="1"/>
  <c r="D407" i="16"/>
  <c r="Y407" i="16" s="1"/>
  <c r="D406" i="16"/>
  <c r="Y406" i="16" s="1"/>
  <c r="D405" i="16"/>
  <c r="Y405" i="16" s="1"/>
  <c r="D404" i="16"/>
  <c r="Y404" i="16" s="1"/>
  <c r="Y21" i="16"/>
  <c r="Y19" i="16"/>
  <c r="Y17" i="16"/>
  <c r="Y16" i="16"/>
  <c r="Y15" i="16"/>
  <c r="Y14" i="16"/>
  <c r="Y12" i="16"/>
  <c r="Y11" i="16"/>
  <c r="Y10" i="16"/>
  <c r="Y9" i="16"/>
  <c r="Y8" i="16"/>
  <c r="Y7" i="16"/>
  <c r="Y6" i="16"/>
  <c r="Y5" i="16"/>
  <c r="Y4" i="16"/>
  <c r="D403" i="16"/>
  <c r="Y403" i="16" s="1"/>
  <c r="D402" i="16"/>
  <c r="Y402" i="16" s="1"/>
  <c r="D401" i="16"/>
  <c r="Y401" i="16" s="1"/>
  <c r="D400" i="16"/>
  <c r="Y400" i="16" s="1"/>
  <c r="D399" i="16"/>
  <c r="Y399" i="16" s="1"/>
  <c r="D398" i="16"/>
  <c r="Y398" i="16" s="1"/>
  <c r="D397" i="16"/>
  <c r="Y397" i="16" s="1"/>
  <c r="D396" i="16"/>
  <c r="Y396" i="16" s="1"/>
  <c r="D395" i="16"/>
  <c r="Y395" i="16" s="1"/>
  <c r="D394" i="16"/>
  <c r="Y394" i="16" s="1"/>
  <c r="J4" i="6" l="1"/>
  <c r="M4" i="6" s="1"/>
  <c r="I4" i="6"/>
  <c r="L4" i="6" s="1"/>
  <c r="M5" i="3"/>
  <c r="N5" i="3"/>
  <c r="M6" i="12"/>
  <c r="M5" i="13"/>
  <c r="L5" i="13"/>
  <c r="J5" i="7"/>
  <c r="K5" i="7"/>
  <c r="N6" i="12" l="1"/>
  <c r="M5" i="7" l="1"/>
  <c r="N5" i="7"/>
</calcChain>
</file>

<file path=xl/sharedStrings.xml><?xml version="1.0" encoding="utf-8"?>
<sst xmlns="http://schemas.openxmlformats.org/spreadsheetml/2006/main" count="9345" uniqueCount="1167">
  <si>
    <t>Prey Species</t>
  </si>
  <si>
    <t>Total Length (mm)</t>
  </si>
  <si>
    <t>Volume (mm)</t>
  </si>
  <si>
    <t>Year</t>
  </si>
  <si>
    <t>Herring</t>
  </si>
  <si>
    <t>Hake</t>
  </si>
  <si>
    <t>Butterfish</t>
  </si>
  <si>
    <t>Sandlance</t>
  </si>
  <si>
    <t>LA</t>
  </si>
  <si>
    <t>LARVA</t>
  </si>
  <si>
    <t>Mass (g)</t>
  </si>
  <si>
    <t>Euphausiid</t>
  </si>
  <si>
    <t>x</t>
  </si>
  <si>
    <t>Sample</t>
  </si>
  <si>
    <t>Date</t>
  </si>
  <si>
    <t>Time</t>
  </si>
  <si>
    <t>Location</t>
  </si>
  <si>
    <t>Seabird</t>
  </si>
  <si>
    <t>Item # / Total</t>
  </si>
  <si>
    <t>Larval?</t>
  </si>
  <si>
    <t>Fork Length (mm)</t>
  </si>
  <si>
    <t>Pect to caud (mm)</t>
  </si>
  <si>
    <t>Pelv to caud (mm)</t>
  </si>
  <si>
    <t>Breadth (mm)</t>
  </si>
  <si>
    <t>Fate</t>
  </si>
  <si>
    <t>Reference #</t>
  </si>
  <si>
    <t>snout to operc. (mm)</t>
  </si>
  <si>
    <t>Height (mm)</t>
  </si>
  <si>
    <t>Remarks</t>
  </si>
  <si>
    <t>13/07/95</t>
  </si>
  <si>
    <t>in front of tern blind</t>
  </si>
  <si>
    <t>UNKN</t>
  </si>
  <si>
    <t>1/1</t>
  </si>
  <si>
    <t>Alosa pseudoharengus</t>
  </si>
  <si>
    <t>P</t>
  </si>
  <si>
    <t>dehydrated</t>
  </si>
  <si>
    <t>24/07/95</t>
  </si>
  <si>
    <t>S end periphery</t>
  </si>
  <si>
    <t>TERN sp.</t>
  </si>
  <si>
    <t>Anisoptera-Anax junius</t>
  </si>
  <si>
    <t>Ref</t>
  </si>
  <si>
    <t>*abdominal length;**length of one wing;dried</t>
  </si>
  <si>
    <t>S END</t>
  </si>
  <si>
    <t>UNK</t>
  </si>
  <si>
    <t>ANTS</t>
  </si>
  <si>
    <t>FREEZER</t>
  </si>
  <si>
    <t>BW</t>
  </si>
  <si>
    <t>regurgitated/mist net</t>
  </si>
  <si>
    <t>ARTE</t>
  </si>
  <si>
    <t>1/27</t>
  </si>
  <si>
    <t>Benthosema glacial</t>
  </si>
  <si>
    <t>OS</t>
  </si>
  <si>
    <t>LAWN</t>
  </si>
  <si>
    <t>GOOFA</t>
  </si>
  <si>
    <t>ATPU</t>
  </si>
  <si>
    <t>4</t>
  </si>
  <si>
    <t>N/A</t>
  </si>
  <si>
    <t>55.2</t>
  </si>
  <si>
    <t>4.6</t>
  </si>
  <si>
    <t>30.8</t>
  </si>
  <si>
    <t>3.9</t>
  </si>
  <si>
    <t>1.8</t>
  </si>
  <si>
    <t>11.8</t>
  </si>
  <si>
    <t>17</t>
  </si>
  <si>
    <t>67.5</t>
  </si>
  <si>
    <t>6.5</t>
  </si>
  <si>
    <t>38.4</t>
  </si>
  <si>
    <t>29.3</t>
  </si>
  <si>
    <t>5.5</t>
  </si>
  <si>
    <t>3.4</t>
  </si>
  <si>
    <t>12.2</t>
  </si>
  <si>
    <t>23</t>
  </si>
  <si>
    <t>61.2</t>
  </si>
  <si>
    <t>4.3</t>
  </si>
  <si>
    <t>31.4</t>
  </si>
  <si>
    <t>27.3</t>
  </si>
  <si>
    <t>5.0</t>
  </si>
  <si>
    <t>2.8</t>
  </si>
  <si>
    <t>13.0</t>
  </si>
  <si>
    <t>VB1</t>
  </si>
  <si>
    <t>unk.</t>
  </si>
  <si>
    <t>Alcohol</t>
  </si>
  <si>
    <t>Lawn</t>
  </si>
  <si>
    <t>South End</t>
  </si>
  <si>
    <t>West Side</t>
  </si>
  <si>
    <t>North End</t>
  </si>
  <si>
    <t>Boardwalk</t>
  </si>
  <si>
    <t>Oceanspray</t>
  </si>
  <si>
    <t>MSI general</t>
  </si>
  <si>
    <t>8/11/2005</t>
  </si>
  <si>
    <t>Freezer</t>
  </si>
  <si>
    <t>8/20/2005</t>
  </si>
  <si>
    <t>ATPU B47A</t>
  </si>
  <si>
    <t>1/4</t>
  </si>
  <si>
    <t>Windmill</t>
  </si>
  <si>
    <t>NWN</t>
  </si>
  <si>
    <t>UKN</t>
  </si>
  <si>
    <t xml:space="preserve">UKN </t>
  </si>
  <si>
    <t>F</t>
  </si>
  <si>
    <t>path to windpole</t>
  </si>
  <si>
    <t>arte</t>
  </si>
  <si>
    <t>22/07/95</t>
  </si>
  <si>
    <t>from nest</t>
  </si>
  <si>
    <t>COTE</t>
  </si>
  <si>
    <t>72.20</t>
  </si>
  <si>
    <t>48.50</t>
  </si>
  <si>
    <t>-</t>
  </si>
  <si>
    <t>8.00</t>
  </si>
  <si>
    <t>19</t>
  </si>
  <si>
    <t>25/07/95</t>
  </si>
  <si>
    <t>W side periphery</t>
  </si>
  <si>
    <t>66.30</t>
  </si>
  <si>
    <t>41.00</t>
  </si>
  <si>
    <t>25.20</t>
  </si>
  <si>
    <t>26/07/95</t>
  </si>
  <si>
    <t>0900</t>
  </si>
  <si>
    <t>taken from chick on lawn</t>
  </si>
  <si>
    <t>89.80</t>
  </si>
  <si>
    <t>57.00</t>
  </si>
  <si>
    <t>13.00</t>
  </si>
  <si>
    <t>27/07/95</t>
  </si>
  <si>
    <t>26.30</t>
  </si>
  <si>
    <t>6.00</t>
  </si>
  <si>
    <t>30/07/95</t>
  </si>
  <si>
    <t>tern fledgling caught in net-dropped fish</t>
  </si>
  <si>
    <t>81.80</t>
  </si>
  <si>
    <t>78.00</t>
  </si>
  <si>
    <t>47.00</t>
  </si>
  <si>
    <t>29.00</t>
  </si>
  <si>
    <t>5.50</t>
  </si>
  <si>
    <t>31/07/95</t>
  </si>
  <si>
    <t>S end;specimen rotten</t>
  </si>
  <si>
    <t>73.25</t>
  </si>
  <si>
    <t>D</t>
  </si>
  <si>
    <t>01/08/95</t>
  </si>
  <si>
    <t>82.10</t>
  </si>
  <si>
    <t>42.00</t>
  </si>
  <si>
    <t>5.00</t>
  </si>
  <si>
    <t>burrow</t>
  </si>
  <si>
    <t>5/5</t>
  </si>
  <si>
    <t>seabreeze</t>
  </si>
  <si>
    <t>tern</t>
  </si>
  <si>
    <t>CT nest</t>
  </si>
  <si>
    <t>growth nest</t>
  </si>
  <si>
    <t>seabreeze blind</t>
  </si>
  <si>
    <t>seabreeze enclosure</t>
  </si>
  <si>
    <t>north path</t>
  </si>
  <si>
    <t>TERN</t>
  </si>
  <si>
    <t>6/7</t>
  </si>
  <si>
    <t>Seabreeze taken from CF22</t>
  </si>
  <si>
    <t>Helicopter pad</t>
  </si>
  <si>
    <t>front lawn</t>
  </si>
  <si>
    <t>boardwalk</t>
  </si>
  <si>
    <t>CG12</t>
  </si>
  <si>
    <t>CG17</t>
  </si>
  <si>
    <t>Growth nest</t>
  </si>
  <si>
    <t>AG1</t>
  </si>
  <si>
    <t>CF17</t>
  </si>
  <si>
    <t>chased-Blind#3</t>
  </si>
  <si>
    <t>Seabreeze taken from chick</t>
  </si>
  <si>
    <t>Crustacean sp.</t>
  </si>
  <si>
    <t>11/07/95</t>
  </si>
  <si>
    <t>COTE?</t>
  </si>
  <si>
    <t>Cyclopterus lumpus</t>
  </si>
  <si>
    <t>31.00</t>
  </si>
  <si>
    <t>19.00</t>
  </si>
  <si>
    <t>3.80</t>
  </si>
  <si>
    <t>GULL sp.</t>
  </si>
  <si>
    <t>165.00</t>
  </si>
  <si>
    <t>pect. missing</t>
  </si>
  <si>
    <t>93.00g</t>
  </si>
  <si>
    <t>damaged/deflated</t>
  </si>
  <si>
    <t>7/8/2005</t>
  </si>
  <si>
    <t>Sunset</t>
  </si>
  <si>
    <t>Dragonfly</t>
  </si>
  <si>
    <t>7/15/2005</t>
  </si>
  <si>
    <t>Gully</t>
  </si>
  <si>
    <t>7/24/2005</t>
  </si>
  <si>
    <t>7/27/2005</t>
  </si>
  <si>
    <t>14/07/95</t>
  </si>
  <si>
    <t>S end ATPU burrow</t>
  </si>
  <si>
    <t>1/2</t>
  </si>
  <si>
    <t>Enchelyopus cimbrius</t>
  </si>
  <si>
    <t>rocks behind Blinds 1&amp;2</t>
  </si>
  <si>
    <t>sunset</t>
  </si>
  <si>
    <t>atpu</t>
  </si>
  <si>
    <t>7/7</t>
  </si>
  <si>
    <t>GULLY</t>
  </si>
  <si>
    <t>GRID16</t>
  </si>
  <si>
    <t>7/11/2005</t>
  </si>
  <si>
    <t>ATPU B34</t>
  </si>
  <si>
    <t>7/12/2005</t>
  </si>
  <si>
    <t>VB2</t>
  </si>
  <si>
    <t>8/8</t>
  </si>
  <si>
    <t>Landing</t>
  </si>
  <si>
    <t>Nest 77</t>
  </si>
  <si>
    <t>Nest 9</t>
  </si>
  <si>
    <t>goofa</t>
  </si>
  <si>
    <t>1 and 2 of 5</t>
  </si>
  <si>
    <t>razo rocks</t>
  </si>
  <si>
    <t>1 of 2</t>
  </si>
  <si>
    <t>2/27</t>
  </si>
  <si>
    <t>3/27</t>
  </si>
  <si>
    <t>4/27</t>
  </si>
  <si>
    <t>5/27</t>
  </si>
  <si>
    <t>6/27</t>
  </si>
  <si>
    <t>7/27</t>
  </si>
  <si>
    <t>8/27</t>
  </si>
  <si>
    <t>9/27</t>
  </si>
  <si>
    <t>10/27</t>
  </si>
  <si>
    <t>11/27</t>
  </si>
  <si>
    <t>12/27</t>
  </si>
  <si>
    <t>13/27</t>
  </si>
  <si>
    <t>14/27</t>
  </si>
  <si>
    <t>15/27</t>
  </si>
  <si>
    <t>16/27</t>
  </si>
  <si>
    <t>17/27</t>
  </si>
  <si>
    <t>18/27</t>
  </si>
  <si>
    <t>19/27</t>
  </si>
  <si>
    <t>20/27</t>
  </si>
  <si>
    <t>21/27</t>
  </si>
  <si>
    <t>22/27</t>
  </si>
  <si>
    <t>23/27</t>
  </si>
  <si>
    <t>24/27</t>
  </si>
  <si>
    <t>25/27</t>
  </si>
  <si>
    <t>26/27</t>
  </si>
  <si>
    <t>27/27</t>
  </si>
  <si>
    <t>23/06/95</t>
  </si>
  <si>
    <t>behind tower</t>
  </si>
  <si>
    <t>37.10</t>
  </si>
  <si>
    <t>taken from chick</t>
  </si>
  <si>
    <t>2/2</t>
  </si>
  <si>
    <t>40.00</t>
  </si>
  <si>
    <t>5.60</t>
  </si>
  <si>
    <t>0.30</t>
  </si>
  <si>
    <t>tern sp.</t>
  </si>
  <si>
    <t xml:space="preserve"> -</t>
  </si>
  <si>
    <t>regurgitated; Gully Blind</t>
  </si>
  <si>
    <t>1/5</t>
  </si>
  <si>
    <t>2/5</t>
  </si>
  <si>
    <t>3/5</t>
  </si>
  <si>
    <t>4/5</t>
  </si>
  <si>
    <t>N end</t>
  </si>
  <si>
    <t>Gadidae (Pollachius virens)</t>
  </si>
  <si>
    <t>N.end path</t>
  </si>
  <si>
    <t>Gasteristeus aculeatus</t>
  </si>
  <si>
    <t>Gasterosteus aculeatus</t>
  </si>
  <si>
    <t>66.00</t>
  </si>
  <si>
    <t>37.60</t>
  </si>
  <si>
    <t>2.80</t>
  </si>
  <si>
    <t>10/07/95</t>
  </si>
  <si>
    <t>rehydrated for meas.</t>
  </si>
  <si>
    <t>Jason's ARTE #18-inland</t>
  </si>
  <si>
    <t>63.30</t>
  </si>
  <si>
    <t>37.20</t>
  </si>
  <si>
    <t>32.30</t>
  </si>
  <si>
    <t>12.70</t>
  </si>
  <si>
    <t>05/08/95</t>
  </si>
  <si>
    <t>N path</t>
  </si>
  <si>
    <t xml:space="preserve">ARTE </t>
  </si>
  <si>
    <t>23.80</t>
  </si>
  <si>
    <t>12.30</t>
  </si>
  <si>
    <t>4.60</t>
  </si>
  <si>
    <t>0.20</t>
  </si>
  <si>
    <t>along path KDA's area</t>
  </si>
  <si>
    <t>ARTE?</t>
  </si>
  <si>
    <t>Gasterosteus aculeatus L.</t>
  </si>
  <si>
    <t>63.60</t>
  </si>
  <si>
    <t>39.20</t>
  </si>
  <si>
    <t>35.05</t>
  </si>
  <si>
    <t>14.30</t>
  </si>
  <si>
    <t>path to southern blinds</t>
  </si>
  <si>
    <t>Gasterosteus wheatlandi</t>
  </si>
  <si>
    <t>unk</t>
  </si>
  <si>
    <t>?</t>
  </si>
  <si>
    <t>1</t>
  </si>
  <si>
    <t>56.8</t>
  </si>
  <si>
    <t>43.5</t>
  </si>
  <si>
    <t>31.8</t>
  </si>
  <si>
    <t>3.1</t>
  </si>
  <si>
    <t>1.0</t>
  </si>
  <si>
    <t>12.3</t>
  </si>
  <si>
    <t>6</t>
  </si>
  <si>
    <t>70.3</t>
  </si>
  <si>
    <t>52.7</t>
  </si>
  <si>
    <t>6.3</t>
  </si>
  <si>
    <t>2.1</t>
  </si>
  <si>
    <t>14.8</t>
  </si>
  <si>
    <t>7</t>
  </si>
  <si>
    <t>51.3</t>
  </si>
  <si>
    <t>37.5</t>
  </si>
  <si>
    <t>3.5</t>
  </si>
  <si>
    <t>0.5</t>
  </si>
  <si>
    <t>9.0</t>
  </si>
  <si>
    <t>8</t>
  </si>
  <si>
    <t>39.1</t>
  </si>
  <si>
    <t>0.2</t>
  </si>
  <si>
    <t>5.1</t>
  </si>
  <si>
    <t>9</t>
  </si>
  <si>
    <t>Razorbill</t>
  </si>
  <si>
    <t>181.0</t>
  </si>
  <si>
    <t>125.6</t>
  </si>
  <si>
    <t>17.8</t>
  </si>
  <si>
    <t>33.5</t>
  </si>
  <si>
    <t>43.2</t>
  </si>
  <si>
    <t>10</t>
  </si>
  <si>
    <t>145.4</t>
  </si>
  <si>
    <t>101.4</t>
  </si>
  <si>
    <t>13.1</t>
  </si>
  <si>
    <t>17.1</t>
  </si>
  <si>
    <t>11</t>
  </si>
  <si>
    <t>45.6</t>
  </si>
  <si>
    <t>3.0</t>
  </si>
  <si>
    <t>9.1</t>
  </si>
  <si>
    <t>47.8</t>
  </si>
  <si>
    <t>34.4</t>
  </si>
  <si>
    <t>9.2</t>
  </si>
  <si>
    <t>12</t>
  </si>
  <si>
    <t>1/8</t>
  </si>
  <si>
    <t>61.6</t>
  </si>
  <si>
    <t>44.2</t>
  </si>
  <si>
    <t>3.2</t>
  </si>
  <si>
    <t>1.6</t>
  </si>
  <si>
    <t>10.2</t>
  </si>
  <si>
    <t>2/8</t>
  </si>
  <si>
    <t>69.7</t>
  </si>
  <si>
    <t>50.7</t>
  </si>
  <si>
    <t>4.7</t>
  </si>
  <si>
    <t>2.5</t>
  </si>
  <si>
    <t>13.7</t>
  </si>
  <si>
    <t>3/8</t>
  </si>
  <si>
    <t>34.5</t>
  </si>
  <si>
    <t>30.9</t>
  </si>
  <si>
    <t>2.6</t>
  </si>
  <si>
    <t>6.4</t>
  </si>
  <si>
    <t>4/8</t>
  </si>
  <si>
    <t>36.2</t>
  </si>
  <si>
    <t>28.0</t>
  </si>
  <si>
    <t>0.3</t>
  </si>
  <si>
    <t>7.5</t>
  </si>
  <si>
    <t>5/8</t>
  </si>
  <si>
    <t>44.1</t>
  </si>
  <si>
    <t>31.2</t>
  </si>
  <si>
    <t>8.2</t>
  </si>
  <si>
    <t>6/8</t>
  </si>
  <si>
    <t>34.8</t>
  </si>
  <si>
    <t>2.3</t>
  </si>
  <si>
    <t>6.0</t>
  </si>
  <si>
    <t>7/8</t>
  </si>
  <si>
    <t>35.5</t>
  </si>
  <si>
    <t>29.4</t>
  </si>
  <si>
    <t>2.7</t>
  </si>
  <si>
    <t>0.1</t>
  </si>
  <si>
    <t>45.0</t>
  </si>
  <si>
    <t>36.7</t>
  </si>
  <si>
    <t>0.4</t>
  </si>
  <si>
    <t>13</t>
  </si>
  <si>
    <t>73.4</t>
  </si>
  <si>
    <t>6.2</t>
  </si>
  <si>
    <t>14.6</t>
  </si>
  <si>
    <t>73.5</t>
  </si>
  <si>
    <t>52.5</t>
  </si>
  <si>
    <t>2.4</t>
  </si>
  <si>
    <t>12.9</t>
  </si>
  <si>
    <t>20</t>
  </si>
  <si>
    <t>Tern</t>
  </si>
  <si>
    <t>41.4</t>
  </si>
  <si>
    <t>27.8</t>
  </si>
  <si>
    <t>6.8</t>
  </si>
  <si>
    <t>25</t>
  </si>
  <si>
    <t>93.3</t>
  </si>
  <si>
    <t>69.2</t>
  </si>
  <si>
    <t>46.1</t>
  </si>
  <si>
    <t>5.7</t>
  </si>
  <si>
    <t>19.5</t>
  </si>
  <si>
    <t>26</t>
  </si>
  <si>
    <t>72.8</t>
  </si>
  <si>
    <t>52.4</t>
  </si>
  <si>
    <t>37.0</t>
  </si>
  <si>
    <t>14.9</t>
  </si>
  <si>
    <t>Foundation</t>
  </si>
  <si>
    <t>Path to N.End</t>
  </si>
  <si>
    <t>ATPU burrow 78</t>
  </si>
  <si>
    <t>GRID53</t>
  </si>
  <si>
    <t>2/3</t>
  </si>
  <si>
    <t>3/3</t>
  </si>
  <si>
    <t>9/10</t>
  </si>
  <si>
    <t>10/10</t>
  </si>
  <si>
    <t>5/24/2005</t>
  </si>
  <si>
    <t>North Path</t>
  </si>
  <si>
    <t>6/20/2005</t>
  </si>
  <si>
    <t>Helipad</t>
  </si>
  <si>
    <t>6/21/2005</t>
  </si>
  <si>
    <t>Seabreeze</t>
  </si>
  <si>
    <t>6/23/2005</t>
  </si>
  <si>
    <t>ATPU B106</t>
  </si>
  <si>
    <t>ATPU B100</t>
  </si>
  <si>
    <t>6/25/2005</t>
  </si>
  <si>
    <t>6/29/2005</t>
  </si>
  <si>
    <t>N End</t>
  </si>
  <si>
    <t>7/1/2005</t>
  </si>
  <si>
    <t>7/2/2005</t>
  </si>
  <si>
    <t>Ocean Spray</t>
  </si>
  <si>
    <t>7/17/2005</t>
  </si>
  <si>
    <t>VB1/2</t>
  </si>
  <si>
    <t>1/3</t>
  </si>
  <si>
    <t>VB3</t>
  </si>
  <si>
    <t>7/26/2005</t>
  </si>
  <si>
    <t>8/12/2005</t>
  </si>
  <si>
    <t>Goofa</t>
  </si>
  <si>
    <t>PB1</t>
  </si>
  <si>
    <t>RAZO</t>
  </si>
  <si>
    <t>S End</t>
  </si>
  <si>
    <t>ALCID</t>
  </si>
  <si>
    <t>Broken</t>
  </si>
  <si>
    <t>bedrock G13</t>
  </si>
  <si>
    <t>tern?</t>
  </si>
  <si>
    <t>bwalk wharf</t>
  </si>
  <si>
    <t>boulders tern blind</t>
  </si>
  <si>
    <t>rocks razo burrow</t>
  </si>
  <si>
    <t>foundation</t>
  </si>
  <si>
    <t>4 of 5</t>
  </si>
  <si>
    <t>5 of 5</t>
  </si>
  <si>
    <t>2 of 2</t>
  </si>
  <si>
    <t>8/3/2005</t>
  </si>
  <si>
    <t>Near H6</t>
  </si>
  <si>
    <t>Larval</t>
  </si>
  <si>
    <t>05/06/95</t>
  </si>
  <si>
    <t>N tall grass</t>
  </si>
  <si>
    <t>8.80</t>
  </si>
  <si>
    <t>1.50</t>
  </si>
  <si>
    <t>F-ARC</t>
  </si>
  <si>
    <t>06/07/95</t>
  </si>
  <si>
    <t>found on boardwalk</t>
  </si>
  <si>
    <t>66.25</t>
  </si>
  <si>
    <t>--</t>
  </si>
  <si>
    <t>44.00</t>
  </si>
  <si>
    <t>46.55</t>
  </si>
  <si>
    <t>11.95</t>
  </si>
  <si>
    <t>2.20</t>
  </si>
  <si>
    <t>S end on rock (ARTE ate 2-3 before I could get there)</t>
  </si>
  <si>
    <t>34.30</t>
  </si>
  <si>
    <t>49.30</t>
  </si>
  <si>
    <t>35.00</t>
  </si>
  <si>
    <t>37.90</t>
  </si>
  <si>
    <t>0.60</t>
  </si>
  <si>
    <t>39.10</t>
  </si>
  <si>
    <t>27.30</t>
  </si>
  <si>
    <t>28.50</t>
  </si>
  <si>
    <t>5.30</t>
  </si>
  <si>
    <t>27.00</t>
  </si>
  <si>
    <t>meas. may be off as fish was ripped in half</t>
  </si>
  <si>
    <t>44.80</t>
  </si>
  <si>
    <t>31.20</t>
  </si>
  <si>
    <t>33.90</t>
  </si>
  <si>
    <t>6.50</t>
  </si>
  <si>
    <t>33.00</t>
  </si>
  <si>
    <t>36.00</t>
  </si>
  <si>
    <t>50.60</t>
  </si>
  <si>
    <t>0.40</t>
  </si>
  <si>
    <t>damaged</t>
  </si>
  <si>
    <t>55.00</t>
  </si>
  <si>
    <t>1.00</t>
  </si>
  <si>
    <t>16/07/95</t>
  </si>
  <si>
    <t>60.50</t>
  </si>
  <si>
    <t>10.00</t>
  </si>
  <si>
    <t>17/07/95</t>
  </si>
  <si>
    <t>20/07/95</t>
  </si>
  <si>
    <t>old foundation</t>
  </si>
  <si>
    <t>9.90</t>
  </si>
  <si>
    <t>picked from ground 50 m from house</t>
  </si>
  <si>
    <t>S; outer periphery</t>
  </si>
  <si>
    <t>grass near Windpole</t>
  </si>
  <si>
    <t>unknown</t>
  </si>
  <si>
    <t>rock crevice</t>
  </si>
  <si>
    <t>SW side;burrow</t>
  </si>
  <si>
    <t>blind2</t>
  </si>
  <si>
    <t>ground-tramway</t>
  </si>
  <si>
    <t>S.end burrow</t>
  </si>
  <si>
    <t>path OS E12</t>
  </si>
  <si>
    <t>24/06/95</t>
  </si>
  <si>
    <t>Razo Burrow #6</t>
  </si>
  <si>
    <t>65.90</t>
  </si>
  <si>
    <t>41.90</t>
  </si>
  <si>
    <t>26.45</t>
  </si>
  <si>
    <t>9.40</t>
  </si>
  <si>
    <t>27/06/95</t>
  </si>
  <si>
    <t>57.60</t>
  </si>
  <si>
    <t>24.40</t>
  </si>
  <si>
    <t>8.60</t>
  </si>
  <si>
    <t>28/06/95</t>
  </si>
  <si>
    <t>81.00</t>
  </si>
  <si>
    <t>78.70</t>
  </si>
  <si>
    <t>53.00</t>
  </si>
  <si>
    <t>13.30</t>
  </si>
  <si>
    <t>3.00</t>
  </si>
  <si>
    <t>02/07/95</t>
  </si>
  <si>
    <t>outcrop SE side</t>
  </si>
  <si>
    <t>TERN SP.</t>
  </si>
  <si>
    <t>74.10</t>
  </si>
  <si>
    <t>69.45</t>
  </si>
  <si>
    <t>27.40</t>
  </si>
  <si>
    <t>11.90</t>
  </si>
  <si>
    <t>2.00</t>
  </si>
  <si>
    <t>around old foundation</t>
  </si>
  <si>
    <t>68.40</t>
  </si>
  <si>
    <t>63.00</t>
  </si>
  <si>
    <t>44.45</t>
  </si>
  <si>
    <t>25.90</t>
  </si>
  <si>
    <t>10.40</t>
  </si>
  <si>
    <t>1.70</t>
  </si>
  <si>
    <t>03/07/95</t>
  </si>
  <si>
    <t>dropped by tern that had 2 R</t>
  </si>
  <si>
    <t>74.45</t>
  </si>
  <si>
    <t>70.80</t>
  </si>
  <si>
    <t>04/07/95</t>
  </si>
  <si>
    <t>picked up off rocks</t>
  </si>
  <si>
    <t>66.50</t>
  </si>
  <si>
    <t>62.55</t>
  </si>
  <si>
    <t>43.30</t>
  </si>
  <si>
    <t>----</t>
  </si>
  <si>
    <t>11.80</t>
  </si>
  <si>
    <t>1.60</t>
  </si>
  <si>
    <t>ventral area - damaged</t>
  </si>
  <si>
    <t>picked up near nest</t>
  </si>
  <si>
    <t>73.30</t>
  </si>
  <si>
    <t>50.00</t>
  </si>
  <si>
    <t>28.75</t>
  </si>
  <si>
    <t>dropped by puffin - S end</t>
  </si>
  <si>
    <t>76.00</t>
  </si>
  <si>
    <t>69.30</t>
  </si>
  <si>
    <t>48.90</t>
  </si>
  <si>
    <t>11.30</t>
  </si>
  <si>
    <t>05/07/95</t>
  </si>
  <si>
    <t>0940</t>
  </si>
  <si>
    <t>found on railing of house</t>
  </si>
  <si>
    <t>74.40</t>
  </si>
  <si>
    <t>71.60</t>
  </si>
  <si>
    <t>12.75</t>
  </si>
  <si>
    <t>2.60</t>
  </si>
  <si>
    <t>74.20</t>
  </si>
  <si>
    <t>28.00</t>
  </si>
  <si>
    <t>14.95</t>
  </si>
  <si>
    <t>09/07/95</t>
  </si>
  <si>
    <t>peripheral habitat</t>
  </si>
  <si>
    <t>74.00</t>
  </si>
  <si>
    <t>67.80</t>
  </si>
  <si>
    <t>2.10</t>
  </si>
  <si>
    <t>0800</t>
  </si>
  <si>
    <t>45.00</t>
  </si>
  <si>
    <t>S end periphery-under boulder</t>
  </si>
  <si>
    <t>71.30</t>
  </si>
  <si>
    <t>49.80</t>
  </si>
  <si>
    <t>29.30</t>
  </si>
  <si>
    <t>3.40</t>
  </si>
  <si>
    <t>Alcid sp.?</t>
  </si>
  <si>
    <t>behind lighthouse</t>
  </si>
  <si>
    <t>74.60</t>
  </si>
  <si>
    <t>47.60</t>
  </si>
  <si>
    <t>55.50</t>
  </si>
  <si>
    <t>39.00</t>
  </si>
  <si>
    <t>12/07/95</t>
  </si>
  <si>
    <t>N end tern colony</t>
  </si>
  <si>
    <t>30.40</t>
  </si>
  <si>
    <t>72.90</t>
  </si>
  <si>
    <t>30.70</t>
  </si>
  <si>
    <t>61.90</t>
  </si>
  <si>
    <t>28.40</t>
  </si>
  <si>
    <t>12.00</t>
  </si>
  <si>
    <t>60.00</t>
  </si>
  <si>
    <t>0700</t>
  </si>
  <si>
    <t>Razorbill burrow</t>
  </si>
  <si>
    <t>29.80</t>
  </si>
  <si>
    <t>fish-headless</t>
  </si>
  <si>
    <t>0730</t>
  </si>
  <si>
    <t>65.30</t>
  </si>
  <si>
    <t>67.40</t>
  </si>
  <si>
    <t>45.90</t>
  </si>
  <si>
    <t>near platform at Blinds #1&amp;2</t>
  </si>
  <si>
    <t>70.00</t>
  </si>
  <si>
    <t>30.30</t>
  </si>
  <si>
    <t>Jason's ARTE #59</t>
  </si>
  <si>
    <t>75.30</t>
  </si>
  <si>
    <t>15.40</t>
  </si>
  <si>
    <t>4.00</t>
  </si>
  <si>
    <t>S end-dropped by ATPU</t>
  </si>
  <si>
    <t>76.10</t>
  </si>
  <si>
    <t>12.60</t>
  </si>
  <si>
    <t>69.80</t>
  </si>
  <si>
    <t>63.80</t>
  </si>
  <si>
    <t>70.50</t>
  </si>
  <si>
    <t>49.60</t>
  </si>
  <si>
    <t>15/07/95</t>
  </si>
  <si>
    <t>80.40</t>
  </si>
  <si>
    <t>32.50</t>
  </si>
  <si>
    <t>SW side</t>
  </si>
  <si>
    <t>79.00</t>
  </si>
  <si>
    <t>13.50</t>
  </si>
  <si>
    <t>79.10</t>
  </si>
  <si>
    <t>55.90</t>
  </si>
  <si>
    <t>2.50</t>
  </si>
  <si>
    <t>37.00</t>
  </si>
  <si>
    <t>9.00</t>
  </si>
  <si>
    <t>0.70</t>
  </si>
  <si>
    <t>2/4</t>
  </si>
  <si>
    <t>71.20</t>
  </si>
  <si>
    <t>13.60</t>
  </si>
  <si>
    <t>3/4</t>
  </si>
  <si>
    <t>58.90</t>
  </si>
  <si>
    <t>56.00</t>
  </si>
  <si>
    <t>0.80</t>
  </si>
  <si>
    <t>4/4</t>
  </si>
  <si>
    <t>71.50</t>
  </si>
  <si>
    <t>Minimally disturbed area</t>
  </si>
  <si>
    <t>58.60</t>
  </si>
  <si>
    <t>75.90</t>
  </si>
  <si>
    <t>71.80</t>
  </si>
  <si>
    <t>48.80</t>
  </si>
  <si>
    <t>30.00</t>
  </si>
  <si>
    <t>1.90</t>
  </si>
  <si>
    <t>SW side-found in sludge puddle</t>
  </si>
  <si>
    <t>72.00</t>
  </si>
  <si>
    <t>52.60</t>
  </si>
  <si>
    <t>2.40</t>
  </si>
  <si>
    <t>S end transitional habitat</t>
  </si>
  <si>
    <t>62.40</t>
  </si>
  <si>
    <t>10.60</t>
  </si>
  <si>
    <t>1.20</t>
  </si>
  <si>
    <t>77.00</t>
  </si>
  <si>
    <t>73.40</t>
  </si>
  <si>
    <t>48.40</t>
  </si>
  <si>
    <t>3.30</t>
  </si>
  <si>
    <t>62.90</t>
  </si>
  <si>
    <t>59.30</t>
  </si>
  <si>
    <t>51.30</t>
  </si>
  <si>
    <t>4.80</t>
  </si>
  <si>
    <t>12.90</t>
  </si>
  <si>
    <t>73.50</t>
  </si>
  <si>
    <t>2.70</t>
  </si>
  <si>
    <t>75.00</t>
  </si>
  <si>
    <t>29.50</t>
  </si>
  <si>
    <t>2.30</t>
  </si>
  <si>
    <t>82.00</t>
  </si>
  <si>
    <t>4.20</t>
  </si>
  <si>
    <t>alongside boardwalk</t>
  </si>
  <si>
    <t>32.20</t>
  </si>
  <si>
    <t>13.10</t>
  </si>
  <si>
    <t>3.20</t>
  </si>
  <si>
    <t>23/07/95</t>
  </si>
  <si>
    <t>boulder on SW corner</t>
  </si>
  <si>
    <t>ALCID sp.</t>
  </si>
  <si>
    <t>incomplete specimen</t>
  </si>
  <si>
    <t>14.00</t>
  </si>
  <si>
    <t>84.80</t>
  </si>
  <si>
    <t>13.80</t>
  </si>
  <si>
    <t>3.70</t>
  </si>
  <si>
    <t>76.30</t>
  </si>
  <si>
    <t>load dropped</t>
  </si>
  <si>
    <t>84.55</t>
  </si>
  <si>
    <t>78.40</t>
  </si>
  <si>
    <t>61.80</t>
  </si>
  <si>
    <t>82.60</t>
  </si>
  <si>
    <t>31.40</t>
  </si>
  <si>
    <t>3.50</t>
  </si>
  <si>
    <t>74.50</t>
  </si>
  <si>
    <t>66.20</t>
  </si>
  <si>
    <t>28.80</t>
  </si>
  <si>
    <t>11.60</t>
  </si>
  <si>
    <t>28/07/95</t>
  </si>
  <si>
    <t>SW corner-transitional hab.;*4 fish in load,only 1 retrieved</t>
  </si>
  <si>
    <t>*1/1</t>
  </si>
  <si>
    <t>60.90</t>
  </si>
  <si>
    <t>29/07/95</t>
  </si>
  <si>
    <t>S of blind #3</t>
  </si>
  <si>
    <t>91.60</t>
  </si>
  <si>
    <t>87.80</t>
  </si>
  <si>
    <t>35.20</t>
  </si>
  <si>
    <t>90.40</t>
  </si>
  <si>
    <t>85.00</t>
  </si>
  <si>
    <t>34.80</t>
  </si>
  <si>
    <t>N of path to Blinds #1&amp;2</t>
  </si>
  <si>
    <t>30.80</t>
  </si>
  <si>
    <t>S of path to Blinds #1&amp;2</t>
  </si>
  <si>
    <t>58.80</t>
  </si>
  <si>
    <t>16.70</t>
  </si>
  <si>
    <t>4.30</t>
  </si>
  <si>
    <t>42.60</t>
  </si>
  <si>
    <t>17.00</t>
  </si>
  <si>
    <t>beside cement block</t>
  </si>
  <si>
    <t>58.70</t>
  </si>
  <si>
    <t>W side periphery in front of mist-net</t>
  </si>
  <si>
    <t>57.90</t>
  </si>
  <si>
    <t>17.80</t>
  </si>
  <si>
    <t>specimen slightly damaged, meas. may be off</t>
  </si>
  <si>
    <t>83.30</t>
  </si>
  <si>
    <t>61.60</t>
  </si>
  <si>
    <t>14.20</t>
  </si>
  <si>
    <t>89.00</t>
  </si>
  <si>
    <t>85.90</t>
  </si>
  <si>
    <t>32.40</t>
  </si>
  <si>
    <t>15.00</t>
  </si>
  <si>
    <t>regurgitated by fledgling;specimen damaged</t>
  </si>
  <si>
    <t>14.70</t>
  </si>
  <si>
    <t>94.60</t>
  </si>
  <si>
    <t>91.20</t>
  </si>
  <si>
    <t>38.00</t>
  </si>
  <si>
    <t>19.80</t>
  </si>
  <si>
    <t>7.00</t>
  </si>
  <si>
    <t>24.80</t>
  </si>
  <si>
    <t>fledgling</t>
  </si>
  <si>
    <t>4.50</t>
  </si>
  <si>
    <t>ground in front of mist net</t>
  </si>
  <si>
    <t>23.50</t>
  </si>
  <si>
    <t>1.40</t>
  </si>
  <si>
    <t>I scared the tern-dropped the fish</t>
  </si>
  <si>
    <t>78.20</t>
  </si>
  <si>
    <t>fledgling dropped the fish</t>
  </si>
  <si>
    <t>86.80</t>
  </si>
  <si>
    <t>82.70</t>
  </si>
  <si>
    <t>34.00</t>
  </si>
  <si>
    <t>5.80</t>
  </si>
  <si>
    <t>damaged and rotten</t>
  </si>
  <si>
    <t>87.60</t>
  </si>
  <si>
    <t>34.50</t>
  </si>
  <si>
    <t>16.30</t>
  </si>
  <si>
    <t>88.90</t>
  </si>
  <si>
    <t>37.30</t>
  </si>
  <si>
    <t>54.00</t>
  </si>
  <si>
    <t>02/08/95</t>
  </si>
  <si>
    <t>behind Blinds #1&amp;2</t>
  </si>
  <si>
    <t>88.20</t>
  </si>
  <si>
    <t>56.30</t>
  </si>
  <si>
    <t>4.40</t>
  </si>
  <si>
    <t>86.70</t>
  </si>
  <si>
    <t>59.00</t>
  </si>
  <si>
    <t>68.60</t>
  </si>
  <si>
    <t>40.80</t>
  </si>
  <si>
    <t>SW corner</t>
  </si>
  <si>
    <t>6.10</t>
  </si>
  <si>
    <t>94.30</t>
  </si>
  <si>
    <t>62.00</t>
  </si>
  <si>
    <t>03/08/95</t>
  </si>
  <si>
    <t>dropped</t>
  </si>
  <si>
    <t>28.20</t>
  </si>
  <si>
    <t>S end periphery;rehydrated</t>
  </si>
  <si>
    <t>76.40</t>
  </si>
  <si>
    <t>53.70</t>
  </si>
  <si>
    <t>93.00</t>
  </si>
  <si>
    <t>89.60</t>
  </si>
  <si>
    <t>90.50</t>
  </si>
  <si>
    <t>60.40</t>
  </si>
  <si>
    <t>36.50</t>
  </si>
  <si>
    <t>15.80</t>
  </si>
  <si>
    <t>5.20</t>
  </si>
  <si>
    <t>mist net</t>
  </si>
  <si>
    <t>38.20</t>
  </si>
  <si>
    <t>92.30</t>
  </si>
  <si>
    <t>W side; severely damaged and rotten</t>
  </si>
  <si>
    <t>112.80</t>
  </si>
  <si>
    <t>07/08/95</t>
  </si>
  <si>
    <t>beside helicopter pad</t>
  </si>
  <si>
    <t>08/08/95</t>
  </si>
  <si>
    <t>103.60</t>
  </si>
  <si>
    <t>95.30</t>
  </si>
  <si>
    <t>69.00</t>
  </si>
  <si>
    <t>42.30</t>
  </si>
  <si>
    <t>7.50</t>
  </si>
  <si>
    <t>17.40</t>
  </si>
  <si>
    <t>near lightkeepers house</t>
  </si>
  <si>
    <t>84.40</t>
  </si>
  <si>
    <t>35.30</t>
  </si>
  <si>
    <t>09/08/95</t>
  </si>
  <si>
    <t>in front of house</t>
  </si>
  <si>
    <t>104.00</t>
  </si>
  <si>
    <t>96.90</t>
  </si>
  <si>
    <t>SE; inland habitat</t>
  </si>
  <si>
    <t>dropped-sunset</t>
  </si>
  <si>
    <t>blind#2</t>
  </si>
  <si>
    <t>alcid</t>
  </si>
  <si>
    <t>puffin burrow#40</t>
  </si>
  <si>
    <t>puffin</t>
  </si>
  <si>
    <t>grass-s.end</t>
  </si>
  <si>
    <t>path by light</t>
  </si>
  <si>
    <t>south of blind#1</t>
  </si>
  <si>
    <t>razo</t>
  </si>
  <si>
    <t>chased</t>
  </si>
  <si>
    <t>path to Goofa Puff</t>
  </si>
  <si>
    <t>Goofa Puff</t>
  </si>
  <si>
    <t>Site 5</t>
  </si>
  <si>
    <t>Site5</t>
  </si>
  <si>
    <t>Port.South</t>
  </si>
  <si>
    <t>Sunset Blind</t>
  </si>
  <si>
    <t>mist net w.side</t>
  </si>
  <si>
    <t>dropped s.end</t>
  </si>
  <si>
    <t>nest Oceanspray</t>
  </si>
  <si>
    <t>1/7</t>
  </si>
  <si>
    <t>2/7</t>
  </si>
  <si>
    <t>3/7</t>
  </si>
  <si>
    <t>4/7</t>
  </si>
  <si>
    <t>5/7</t>
  </si>
  <si>
    <t>GRID15</t>
  </si>
  <si>
    <t>5</t>
  </si>
  <si>
    <t>93.9</t>
  </si>
  <si>
    <t>2.2</t>
  </si>
  <si>
    <t>64.1</t>
  </si>
  <si>
    <t>7.2</t>
  </si>
  <si>
    <t>21.2</t>
  </si>
  <si>
    <t>15</t>
  </si>
  <si>
    <t>67.1</t>
  </si>
  <si>
    <t>4.4</t>
  </si>
  <si>
    <t>43.0</t>
  </si>
  <si>
    <t>1.5</t>
  </si>
  <si>
    <t>64.8</t>
  </si>
  <si>
    <t>4.2</t>
  </si>
  <si>
    <t>50.0</t>
  </si>
  <si>
    <t>6.1</t>
  </si>
  <si>
    <t>16.7</t>
  </si>
  <si>
    <t>66.1</t>
  </si>
  <si>
    <t>14.0</t>
  </si>
  <si>
    <t>18</t>
  </si>
  <si>
    <t>75.4</t>
  </si>
  <si>
    <t>50.6</t>
  </si>
  <si>
    <t>31.1</t>
  </si>
  <si>
    <t>5.8</t>
  </si>
  <si>
    <t>16.2</t>
  </si>
  <si>
    <t>24</t>
  </si>
  <si>
    <t>94.9</t>
  </si>
  <si>
    <t>11.4</t>
  </si>
  <si>
    <t>60.4</t>
  </si>
  <si>
    <t>38.5</t>
  </si>
  <si>
    <t>5.3</t>
  </si>
  <si>
    <t>20.4</t>
  </si>
  <si>
    <t>27</t>
  </si>
  <si>
    <t>na</t>
  </si>
  <si>
    <t>123.1</t>
  </si>
  <si>
    <t>15.9</t>
  </si>
  <si>
    <t>84.1</t>
  </si>
  <si>
    <t>50.1</t>
  </si>
  <si>
    <t>9.6</t>
  </si>
  <si>
    <t>26.1</t>
  </si>
  <si>
    <t>28</t>
  </si>
  <si>
    <t>80.3</t>
  </si>
  <si>
    <t>8.1</t>
  </si>
  <si>
    <t>54.8</t>
  </si>
  <si>
    <t>33.2</t>
  </si>
  <si>
    <t>18.4</t>
  </si>
  <si>
    <t>29</t>
  </si>
  <si>
    <t>78.6</t>
  </si>
  <si>
    <t>5.4</t>
  </si>
  <si>
    <t>52.9</t>
  </si>
  <si>
    <t>34.9</t>
  </si>
  <si>
    <t>18.8</t>
  </si>
  <si>
    <t>dropped/Gully</t>
  </si>
  <si>
    <t>Razo burrow</t>
  </si>
  <si>
    <t>Back Porch</t>
  </si>
  <si>
    <t>ATPU burrow 213</t>
  </si>
  <si>
    <t>7/18/2005</t>
  </si>
  <si>
    <t>Ralph</t>
  </si>
  <si>
    <t>7/23/2005</t>
  </si>
  <si>
    <t>7/25/2005</t>
  </si>
  <si>
    <t>East Rocks</t>
  </si>
  <si>
    <t>Back only</t>
  </si>
  <si>
    <t>Stonehen</t>
  </si>
  <si>
    <t>VB3/4</t>
  </si>
  <si>
    <t>boulders VB1</t>
  </si>
  <si>
    <t>2of2</t>
  </si>
  <si>
    <t>~5/5</t>
  </si>
  <si>
    <t>GS 120</t>
  </si>
  <si>
    <t>7/10/2005</t>
  </si>
  <si>
    <t>ATPU B10</t>
  </si>
  <si>
    <t>PB2</t>
  </si>
  <si>
    <t>NEAR SUNSET</t>
  </si>
  <si>
    <t>gs111</t>
  </si>
  <si>
    <t>burrow 69</t>
  </si>
  <si>
    <t>BLOCKED BURROW- FULL LOAD?????? (ITHINK NO)</t>
  </si>
  <si>
    <t>path</t>
  </si>
  <si>
    <t>1/6</t>
  </si>
  <si>
    <t>FRESH WEIGHTS</t>
  </si>
  <si>
    <t>2/6</t>
  </si>
  <si>
    <t>3/6</t>
  </si>
  <si>
    <t>4/6</t>
  </si>
  <si>
    <t>5/6</t>
  </si>
  <si>
    <t>6/6</t>
  </si>
  <si>
    <t>K</t>
  </si>
  <si>
    <t>found on hat</t>
  </si>
  <si>
    <t>BUR3</t>
  </si>
  <si>
    <t>BUR14</t>
  </si>
  <si>
    <t>2/10</t>
  </si>
  <si>
    <t>3/10</t>
  </si>
  <si>
    <t>4/10</t>
  </si>
  <si>
    <t>5/10</t>
  </si>
  <si>
    <t>6/10</t>
  </si>
  <si>
    <t>7/10</t>
  </si>
  <si>
    <t>8/10</t>
  </si>
  <si>
    <t>Long Fin Hake</t>
  </si>
  <si>
    <t>18/07/95</t>
  </si>
  <si>
    <t>Merluccius bilinearis</t>
  </si>
  <si>
    <t>Lawn/NWN</t>
  </si>
  <si>
    <t>Moth</t>
  </si>
  <si>
    <t>POLLACK</t>
  </si>
  <si>
    <t>21</t>
  </si>
  <si>
    <t>pollock</t>
  </si>
  <si>
    <t>107.1</t>
  </si>
  <si>
    <t>78.1</t>
  </si>
  <si>
    <t>59.6</t>
  </si>
  <si>
    <t>7.8</t>
  </si>
  <si>
    <t>24.7</t>
  </si>
  <si>
    <t>Polychaete</t>
  </si>
  <si>
    <t>3 of 5</t>
  </si>
  <si>
    <t>old garbage dump</t>
  </si>
  <si>
    <t>in box trap VB4</t>
  </si>
  <si>
    <t>3of3</t>
  </si>
  <si>
    <t>burrow #1</t>
  </si>
  <si>
    <t>lawn</t>
  </si>
  <si>
    <t>16/06/95</t>
  </si>
  <si>
    <t>S bare rock</t>
  </si>
  <si>
    <t>Sebastes fasciatus</t>
  </si>
  <si>
    <t>S end periphery - COTE colony</t>
  </si>
  <si>
    <t>95.00</t>
  </si>
  <si>
    <t>50.90</t>
  </si>
  <si>
    <t>20.90</t>
  </si>
  <si>
    <t>P-ARC</t>
  </si>
  <si>
    <t>NNE side</t>
  </si>
  <si>
    <t>extremely  dehydrated</t>
  </si>
  <si>
    <t>52.40</t>
  </si>
  <si>
    <t>between oil shed and tower</t>
  </si>
  <si>
    <t>?/NWN</t>
  </si>
  <si>
    <t>Shrimp</t>
  </si>
  <si>
    <t>35-40.5</t>
  </si>
  <si>
    <t>27-33</t>
  </si>
  <si>
    <t>SHRIMP</t>
  </si>
  <si>
    <t>Silver Hake</t>
  </si>
  <si>
    <t>landing</t>
  </si>
  <si>
    <t>squid</t>
  </si>
  <si>
    <t>SQUID</t>
  </si>
  <si>
    <t>South Rocks</t>
  </si>
  <si>
    <t>Squid</t>
  </si>
  <si>
    <t>STICKLE</t>
  </si>
  <si>
    <t>SE ROCKS</t>
  </si>
  <si>
    <t>OOS</t>
  </si>
  <si>
    <t>2</t>
  </si>
  <si>
    <t>stickleback</t>
  </si>
  <si>
    <t>55.6</t>
  </si>
  <si>
    <t>30.4</t>
  </si>
  <si>
    <t>26.4</t>
  </si>
  <si>
    <t>12.4</t>
  </si>
  <si>
    <t>3</t>
  </si>
  <si>
    <t>56.2</t>
  </si>
  <si>
    <t>33.1</t>
  </si>
  <si>
    <t>29.1</t>
  </si>
  <si>
    <t>1.7</t>
  </si>
  <si>
    <t>13.3</t>
  </si>
  <si>
    <t>14</t>
  </si>
  <si>
    <t>55.8</t>
  </si>
  <si>
    <t>30.6</t>
  </si>
  <si>
    <t>5.6</t>
  </si>
  <si>
    <t>13.5</t>
  </si>
  <si>
    <t>16</t>
  </si>
  <si>
    <t>1.4</t>
  </si>
  <si>
    <t>15.5</t>
  </si>
  <si>
    <t>22</t>
  </si>
  <si>
    <t>19.3</t>
  </si>
  <si>
    <t>16.1</t>
  </si>
  <si>
    <t>Stickleback</t>
  </si>
  <si>
    <t>6/22/2005</t>
  </si>
  <si>
    <t>7/14/2005</t>
  </si>
  <si>
    <t>West Rocks</t>
  </si>
  <si>
    <t>Grid 78</t>
  </si>
  <si>
    <t>7/28/2005</t>
  </si>
  <si>
    <t>VB4</t>
  </si>
  <si>
    <t>GS 49</t>
  </si>
  <si>
    <t>T</t>
  </si>
  <si>
    <t>Murre Hole</t>
  </si>
  <si>
    <t>COMU</t>
  </si>
  <si>
    <t>Unknown Fish</t>
  </si>
  <si>
    <t>Ethanol</t>
  </si>
  <si>
    <t>PREY SPECIES</t>
  </si>
  <si>
    <t>TOTAL LENGTH</t>
  </si>
  <si>
    <t>HEIGHT</t>
  </si>
  <si>
    <t>MASS OR VOLUME</t>
  </si>
  <si>
    <t>log Length</t>
  </si>
  <si>
    <t>log Mass</t>
  </si>
  <si>
    <t>a</t>
  </si>
  <si>
    <t>b</t>
  </si>
  <si>
    <t>w = aL^b</t>
  </si>
  <si>
    <t>intercept of logged values</t>
  </si>
  <si>
    <t>slope of logged values</t>
  </si>
  <si>
    <t>log a</t>
  </si>
  <si>
    <t>Sample #</t>
  </si>
  <si>
    <t>Bird</t>
  </si>
  <si>
    <t>Fork Length</t>
  </si>
  <si>
    <t>Pect. to Caud.</t>
  </si>
  <si>
    <t>Pelv. To Caud.</t>
  </si>
  <si>
    <t>MIN Vol. (ml)</t>
  </si>
  <si>
    <t>MAXVol. (ml)</t>
  </si>
  <si>
    <t>val</t>
  </si>
  <si>
    <t>AM</t>
  </si>
  <si>
    <t>VB1 and 2</t>
  </si>
  <si>
    <t xml:space="preserve">ATPU  </t>
  </si>
  <si>
    <t>Bluefish</t>
  </si>
  <si>
    <t>PM</t>
  </si>
  <si>
    <t>ATPU burrows</t>
  </si>
  <si>
    <t>Unk</t>
  </si>
  <si>
    <t>Boreal Squid</t>
  </si>
  <si>
    <t>Razo Rocks</t>
  </si>
  <si>
    <t>Atpu/Razo area</t>
  </si>
  <si>
    <t>B5</t>
  </si>
  <si>
    <t>16A</t>
  </si>
  <si>
    <t>half a fish</t>
  </si>
  <si>
    <t>18A</t>
  </si>
  <si>
    <t>Euphasiid</t>
  </si>
  <si>
    <t>Lawn, VB1</t>
  </si>
  <si>
    <t xml:space="preserve">Lawn </t>
  </si>
  <si>
    <t>Burrows, ATPU</t>
  </si>
  <si>
    <t>ATPU area</t>
  </si>
  <si>
    <t>mangled</t>
  </si>
  <si>
    <t>MSI GEN</t>
  </si>
  <si>
    <t>ATPU area (OS)</t>
  </si>
  <si>
    <t>SE</t>
  </si>
  <si>
    <t>Alcid</t>
  </si>
  <si>
    <t>BX6 ATPU Bur</t>
  </si>
  <si>
    <t>VB3 and 4</t>
  </si>
  <si>
    <t>~55 (mangled)</t>
  </si>
  <si>
    <t>~60</t>
  </si>
  <si>
    <t>~62</t>
  </si>
  <si>
    <t>~61</t>
  </si>
  <si>
    <t>~58</t>
  </si>
  <si>
    <t>~75</t>
  </si>
  <si>
    <t>~57</t>
  </si>
  <si>
    <t>1A</t>
  </si>
  <si>
    <t>2A</t>
  </si>
  <si>
    <t>3A</t>
  </si>
  <si>
    <t>4A</t>
  </si>
  <si>
    <t>5A</t>
  </si>
  <si>
    <t xml:space="preserve">VB1  </t>
  </si>
  <si>
    <t>6A</t>
  </si>
  <si>
    <t>7A</t>
  </si>
  <si>
    <t>Keepers Lawn</t>
  </si>
  <si>
    <t>8A</t>
  </si>
  <si>
    <t xml:space="preserve">VB3  </t>
  </si>
  <si>
    <t>9A</t>
  </si>
  <si>
    <t>10A</t>
  </si>
  <si>
    <t>11A</t>
  </si>
  <si>
    <t>12A</t>
  </si>
  <si>
    <t>13A</t>
  </si>
  <si>
    <t>14A</t>
  </si>
  <si>
    <t>15A</t>
  </si>
  <si>
    <t>17A</t>
  </si>
  <si>
    <t>19A</t>
  </si>
  <si>
    <t>Red? Hake</t>
  </si>
  <si>
    <t>B76 (Goofa)</t>
  </si>
  <si>
    <t>ATPU C</t>
  </si>
  <si>
    <t>Sculpin</t>
  </si>
  <si>
    <t>YEAR</t>
  </si>
  <si>
    <t>28 mL</t>
  </si>
  <si>
    <t>2 mL</t>
  </si>
  <si>
    <t>B20</t>
  </si>
  <si>
    <t>Larval Herring</t>
  </si>
  <si>
    <t>1.8 mL</t>
  </si>
  <si>
    <t>VB4 Boxtrap</t>
  </si>
  <si>
    <t>1/13</t>
  </si>
  <si>
    <t>1.5 mL</t>
  </si>
  <si>
    <t>2/13</t>
  </si>
  <si>
    <t>3/13</t>
  </si>
  <si>
    <t>0.6 mL</t>
  </si>
  <si>
    <t>4/13</t>
  </si>
  <si>
    <t>0.05 mL</t>
  </si>
  <si>
    <t>5/13</t>
  </si>
  <si>
    <t>0 mL</t>
  </si>
  <si>
    <t>6/13</t>
  </si>
  <si>
    <t>0.2 mL</t>
  </si>
  <si>
    <t>7/13</t>
  </si>
  <si>
    <t>8/13</t>
  </si>
  <si>
    <t>9/13</t>
  </si>
  <si>
    <t>0.4 mL</t>
  </si>
  <si>
    <t>10/13</t>
  </si>
  <si>
    <t>11/13</t>
  </si>
  <si>
    <t>12/13</t>
  </si>
  <si>
    <t>13/13</t>
  </si>
  <si>
    <t>0.1 mL</t>
  </si>
  <si>
    <t>near VB2</t>
  </si>
  <si>
    <t>SW</t>
  </si>
  <si>
    <t>missing</t>
  </si>
  <si>
    <t>am</t>
  </si>
  <si>
    <t>VB3 area</t>
  </si>
  <si>
    <t>NA</t>
  </si>
  <si>
    <t>19 mL</t>
  </si>
  <si>
    <t>VB1 Boardwalk</t>
  </si>
  <si>
    <t>pm</t>
  </si>
  <si>
    <t>4.6 mL</t>
  </si>
  <si>
    <t>1/11</t>
  </si>
  <si>
    <t>Larval Fish</t>
  </si>
  <si>
    <t>&gt;0.1</t>
  </si>
  <si>
    <t>2/11</t>
  </si>
  <si>
    <t>3/11</t>
  </si>
  <si>
    <t>4/11</t>
  </si>
  <si>
    <t>5/11</t>
  </si>
  <si>
    <t>6/11</t>
  </si>
  <si>
    <t>7/11</t>
  </si>
  <si>
    <t>8/11</t>
  </si>
  <si>
    <t>9/11</t>
  </si>
  <si>
    <t>10/11</t>
  </si>
  <si>
    <t>11/11</t>
  </si>
  <si>
    <t>B438</t>
  </si>
  <si>
    <t>The relationship between euphausid length and weight was studied by (Kulka and Corey 1982). They found a significant linear relationship at the 95 confidence level between total length and carapace length, within each year class (year class 0/1 dilineation occurred around  5.5 mm carapace length and ~18 mm total length). (Kulka and Corey 1982) also found that:</t>
  </si>
  <si>
    <t>M. norvegica  Length vs.  fresh weight</t>
  </si>
  <si>
    <t>log  y  =  0.3662 log  x  +  0.0682  with an R =0.96</t>
  </si>
  <si>
    <t xml:space="preserve"> Also described in this paper is a reference that the relation between euphausiid weights and lengths are essentially constant, regardless of sex or species.</t>
  </si>
  <si>
    <t>log(a)</t>
  </si>
  <si>
    <t>log y = 2.59 log x - 4.6</t>
  </si>
  <si>
    <t>Volume and Weight Characteristics of Species of Euphausiacea</t>
  </si>
  <si>
    <t>Author(s): J. Mauchline</t>
  </si>
  <si>
    <t>Source: Crustaceana, Vol. 13, No. 3 (Nov., 1967), pp. 241-248</t>
  </si>
  <si>
    <t>loga</t>
  </si>
  <si>
    <t>Haddock</t>
  </si>
  <si>
    <t>Larval S</t>
  </si>
  <si>
    <t>La/HD</t>
  </si>
  <si>
    <t>La/S</t>
  </si>
  <si>
    <t>LA/S</t>
  </si>
  <si>
    <t>UG (K?)</t>
  </si>
  <si>
    <t>UNKNOWN GADOID</t>
  </si>
  <si>
    <t>LA/UF</t>
  </si>
  <si>
    <t>Pollock</t>
  </si>
  <si>
    <t>Larval Hake</t>
  </si>
  <si>
    <t>Larval Sandlance</t>
  </si>
  <si>
    <t>LA sandlance</t>
  </si>
  <si>
    <t>LA/R</t>
  </si>
  <si>
    <t>LA/S?</t>
  </si>
  <si>
    <t>Length-weight conversions from literature</t>
  </si>
  <si>
    <t>Unidentified gadoid</t>
  </si>
  <si>
    <t>Pierce and Brown 1998.  Monthly variation in the diet of harbour seals in inshore waters along the southeast Shetland (UK) coastline.  Marine Ecology Progress Series 167: 275-289.  Appendix 1.</t>
  </si>
  <si>
    <t>Atlantic herring</t>
  </si>
  <si>
    <t>Juanes and Conover 1994.  Rapid growth, high feeding rates, and early piscivory in young-of-the-year bluefish (Pomatomus saltatrix).  Canadian Journal of Fish and Aquatic Sciences 51: 1752-1761.</t>
  </si>
  <si>
    <t>p. 1754</t>
  </si>
  <si>
    <t>wet weight, total length (mm)</t>
  </si>
  <si>
    <t>Wet weight, total length (cm) - converted to mm</t>
  </si>
  <si>
    <t>Santos et al 2001.  Stomach contents of bottlenose dolphins (Tursiops truncatus) in Scottish waters.  J. Mar. Bio. Ass. UK 81: 873-878.</t>
  </si>
  <si>
    <t>Appendix 1.</t>
  </si>
  <si>
    <t>Wet weight and total length (cm), converted to mm</t>
  </si>
  <si>
    <t>Scad - Tracharus tracharus</t>
  </si>
  <si>
    <t>Rough Scad</t>
  </si>
  <si>
    <t>Baremore, Murie, and Carlson 2008.  Prey selection by the Atlantic angel shark Squatina dumeril in the northeastern Gulf of Mexico.  Bulletin of Marine Science 82(3): 297-313.</t>
  </si>
  <si>
    <t>wet weight, total length (cm) - converted to mm</t>
  </si>
  <si>
    <t>Dudnik et al 1981.  Disgtribution and biology of Atlantic suary, Scomberesox saurus (Walbaum), in the Northwest Atlantic.  NAFO Sci. Coun. Studies No. 1: 23-29.</t>
  </si>
  <si>
    <t>Fork length (cm), wet weight</t>
  </si>
  <si>
    <t>Atlantic Saury</t>
  </si>
  <si>
    <t>NOAA Technical Memorandum NMFS-NE-171.  Length-weight relationships for 74 fish species collected during NEFSC research veseel bottom trawl surveys, 1992-99.</t>
  </si>
  <si>
    <t>March 2003.</t>
  </si>
  <si>
    <t>Probably fork length, wet weight</t>
  </si>
  <si>
    <t>Spring mackerel</t>
  </si>
  <si>
    <t>Mackerel</t>
  </si>
  <si>
    <t>Mendes et al 2004.  Weight-length relationships for 46 fish species of the Portuguese west coast.  Journal of Applied Ichthyology 20: 355-361.</t>
  </si>
  <si>
    <t>(Central)</t>
  </si>
  <si>
    <t>Acadian redfish, combined</t>
  </si>
  <si>
    <t>Total weight (cm), wet weight</t>
  </si>
  <si>
    <t>LCS note: we used Sameoto 1976 for our euphausiid conversion</t>
  </si>
  <si>
    <t>Euphausiid (M. norvegica)</t>
  </si>
  <si>
    <t>Sameoto, D.  1967.  Respiration rates, energy budgets, and molting frequencies of three species of euphausiids found in the Gulf of St. lawrence.  Journal of the Fisheries Research Board of Canada 33(11): 2568-2576.</t>
  </si>
  <si>
    <t>Unknown Larval Gadoid</t>
  </si>
  <si>
    <t>Larval Unknown Fish</t>
  </si>
  <si>
    <t>hake</t>
  </si>
  <si>
    <t>Rock Eel</t>
  </si>
  <si>
    <t>Unknown Gadoid</t>
  </si>
  <si>
    <t>Larval sandlance</t>
  </si>
  <si>
    <t>Polycheate</t>
  </si>
  <si>
    <t>Refish</t>
  </si>
  <si>
    <t>Larval Haddok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</si>
</sst>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0" xfId="0" applyBorder="1"/>
    <xf numFmtId="0" fontId="1" fillId="0" borderId="0" xfId="1" applyFont="1" applyBorder="1" applyAlignment="1">
      <alignment horizontal="center"/>
    </xf>
    <xf numFmtId="164" fontId="1" fillId="0" borderId="0" xfId="1" applyNumberFormat="1" applyFont="1" applyBorder="1"/>
    <xf numFmtId="0" fontId="1" fillId="0" borderId="0" xfId="1" applyFont="1" applyBorder="1"/>
    <xf numFmtId="2" fontId="1" fillId="0" borderId="0" xfId="1" applyNumberFormat="1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164" fontId="3" fillId="0" borderId="0" xfId="1" applyNumberFormat="1" applyFont="1" applyBorder="1" applyAlignment="1">
      <alignment horizontal="right"/>
    </xf>
    <xf numFmtId="0" fontId="3" fillId="0" borderId="0" xfId="0" applyFont="1" applyBorder="1"/>
    <xf numFmtId="0" fontId="3" fillId="0" borderId="0" xfId="1" applyFont="1" applyBorder="1"/>
    <xf numFmtId="164" fontId="3" fillId="0" borderId="0" xfId="1" applyNumberFormat="1" applyFont="1" applyBorder="1"/>
    <xf numFmtId="2" fontId="3" fillId="0" borderId="0" xfId="1" applyNumberFormat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right" vertical="center" wrapText="1"/>
    </xf>
    <xf numFmtId="164" fontId="3" fillId="0" borderId="0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Fill="1" applyBorder="1" applyAlignment="1">
      <alignment horizontal="right"/>
    </xf>
    <xf numFmtId="0" fontId="3" fillId="0" borderId="0" xfId="1" applyFont="1" applyBorder="1" applyAlignment="1">
      <alignment horizontal="right"/>
    </xf>
    <xf numFmtId="0" fontId="1" fillId="0" borderId="0" xfId="0" applyFont="1" applyBorder="1"/>
    <xf numFmtId="16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1" applyFont="1" applyFill="1" applyBorder="1" applyAlignment="1">
      <alignment horizontal="right" wrapText="1"/>
    </xf>
    <xf numFmtId="164" fontId="1" fillId="0" borderId="0" xfId="1" applyNumberFormat="1" applyFont="1" applyFill="1" applyBorder="1" applyAlignment="1">
      <alignment horizontal="right" wrapText="1"/>
    </xf>
    <xf numFmtId="164" fontId="1" fillId="0" borderId="0" xfId="1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'Butterfish (T)'!$G$1:$G$2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560258092738457"/>
                  <c:y val="-9.6183289588801339E-3"/>
                </c:manualLayout>
              </c:layout>
              <c:numFmt formatCode="General" sourceLinked="0"/>
            </c:trendlineLbl>
          </c:trendline>
          <c:xVal>
            <c:numRef>
              <c:f>'Butterfish (T)'!$F$4:$F$179</c:f>
              <c:numCache>
                <c:formatCode>General</c:formatCode>
                <c:ptCount val="176"/>
                <c:pt idx="0">
                  <c:v>1.9049858810993634</c:v>
                </c:pt>
                <c:pt idx="1">
                  <c:v>1.993656628615462</c:v>
                </c:pt>
                <c:pt idx="2">
                  <c:v>1.9006401839826004</c:v>
                </c:pt>
                <c:pt idx="3">
                  <c:v>1.9127533036713229</c:v>
                </c:pt>
                <c:pt idx="4">
                  <c:v>1.9143431571194407</c:v>
                </c:pt>
                <c:pt idx="5">
                  <c:v>1.8976270912904414</c:v>
                </c:pt>
                <c:pt idx="6">
                  <c:v>1.8822398480188234</c:v>
                </c:pt>
                <c:pt idx="7">
                  <c:v>1.7558748556724915</c:v>
                </c:pt>
                <c:pt idx="8">
                  <c:v>1.8044801891059927</c:v>
                </c:pt>
                <c:pt idx="9">
                  <c:v>1.8048206787211623</c:v>
                </c:pt>
                <c:pt idx="10">
                  <c:v>1.8469553250198238</c:v>
                </c:pt>
                <c:pt idx="11">
                  <c:v>1.9114239653762946</c:v>
                </c:pt>
                <c:pt idx="12">
                  <c:v>1.8808135922807914</c:v>
                </c:pt>
                <c:pt idx="13">
                  <c:v>1.9367649976099415</c:v>
                </c:pt>
                <c:pt idx="14">
                  <c:v>1.8363241157067516</c:v>
                </c:pt>
                <c:pt idx="15">
                  <c:v>1.9314578706890051</c:v>
                </c:pt>
                <c:pt idx="16">
                  <c:v>2.0350292822023683</c:v>
                </c:pt>
                <c:pt idx="17">
                  <c:v>2.0170333392987803</c:v>
                </c:pt>
                <c:pt idx="18">
                  <c:v>2</c:v>
                </c:pt>
                <c:pt idx="19">
                  <c:v>1.9324737646771533</c:v>
                </c:pt>
                <c:pt idx="20">
                  <c:v>1.8887409606828927</c:v>
                </c:pt>
                <c:pt idx="21">
                  <c:v>1.9306943876645353</c:v>
                </c:pt>
                <c:pt idx="22">
                  <c:v>1.8558219054060299</c:v>
                </c:pt>
                <c:pt idx="23">
                  <c:v>1.9039035266901636</c:v>
                </c:pt>
                <c:pt idx="24">
                  <c:v>1.9206450014067875</c:v>
                </c:pt>
                <c:pt idx="25">
                  <c:v>1.9185545305502736</c:v>
                </c:pt>
                <c:pt idx="26">
                  <c:v>1.9425041061680808</c:v>
                </c:pt>
                <c:pt idx="27">
                  <c:v>1.9242792860618816</c:v>
                </c:pt>
                <c:pt idx="28">
                  <c:v>1.741939077729199</c:v>
                </c:pt>
                <c:pt idx="29">
                  <c:v>1.8293037728310249</c:v>
                </c:pt>
                <c:pt idx="30">
                  <c:v>1.7867514221455612</c:v>
                </c:pt>
                <c:pt idx="31">
                  <c:v>1.7558748556724915</c:v>
                </c:pt>
                <c:pt idx="32">
                  <c:v>1.8432327780980093</c:v>
                </c:pt>
                <c:pt idx="33">
                  <c:v>1.7993405494535817</c:v>
                </c:pt>
                <c:pt idx="34">
                  <c:v>1.7958800173440752</c:v>
                </c:pt>
                <c:pt idx="35">
                  <c:v>1.8488047010518038</c:v>
                </c:pt>
                <c:pt idx="36">
                  <c:v>1.9304395947667001</c:v>
                </c:pt>
                <c:pt idx="37">
                  <c:v>1.825426117767823</c:v>
                </c:pt>
                <c:pt idx="38">
                  <c:v>1.6776069527204931</c:v>
                </c:pt>
                <c:pt idx="39">
                  <c:v>1.8773713458697741</c:v>
                </c:pt>
                <c:pt idx="40">
                  <c:v>1.8621313793130372</c:v>
                </c:pt>
                <c:pt idx="41">
                  <c:v>1.8450980400142569</c:v>
                </c:pt>
                <c:pt idx="42">
                  <c:v>1.7355988996981799</c:v>
                </c:pt>
                <c:pt idx="43">
                  <c:v>1.72916478969277</c:v>
                </c:pt>
                <c:pt idx="44">
                  <c:v>1.9410142437055697</c:v>
                </c:pt>
                <c:pt idx="45">
                  <c:v>1.8419848045901139</c:v>
                </c:pt>
                <c:pt idx="46">
                  <c:v>1.9232440186302764</c:v>
                </c:pt>
                <c:pt idx="47">
                  <c:v>1.9854264740830017</c:v>
                </c:pt>
                <c:pt idx="48">
                  <c:v>1.9666109866819343</c:v>
                </c:pt>
                <c:pt idx="49">
                  <c:v>1.9068735347220704</c:v>
                </c:pt>
                <c:pt idx="50">
                  <c:v>1.9425041061680808</c:v>
                </c:pt>
                <c:pt idx="51">
                  <c:v>1.8639173769578605</c:v>
                </c:pt>
                <c:pt idx="52">
                  <c:v>1.8293037728310249</c:v>
                </c:pt>
                <c:pt idx="53">
                  <c:v>1.8750612633917001</c:v>
                </c:pt>
                <c:pt idx="54">
                  <c:v>1.9513375187959177</c:v>
                </c:pt>
                <c:pt idx="55">
                  <c:v>1.8129133566428555</c:v>
                </c:pt>
                <c:pt idx="56">
                  <c:v>1.9637878273455553</c:v>
                </c:pt>
                <c:pt idx="57">
                  <c:v>1.9395192526186185</c:v>
                </c:pt>
                <c:pt idx="58">
                  <c:v>1.8573324964312685</c:v>
                </c:pt>
                <c:pt idx="59">
                  <c:v>1.9030899869919435</c:v>
                </c:pt>
                <c:pt idx="60">
                  <c:v>1.9425041061680808</c:v>
                </c:pt>
                <c:pt idx="61">
                  <c:v>1.8512583487190752</c:v>
                </c:pt>
                <c:pt idx="62">
                  <c:v>1.8149131812750738</c:v>
                </c:pt>
                <c:pt idx="63">
                  <c:v>1.4842998393467859</c:v>
                </c:pt>
                <c:pt idx="64">
                  <c:v>1.546542663478131</c:v>
                </c:pt>
                <c:pt idx="65">
                  <c:v>1.8750612633917001</c:v>
                </c:pt>
                <c:pt idx="66">
                  <c:v>1.8241258339165489</c:v>
                </c:pt>
                <c:pt idx="67">
                  <c:v>1.9153998352122699</c:v>
                </c:pt>
                <c:pt idx="68">
                  <c:v>1.9175055095525466</c:v>
                </c:pt>
                <c:pt idx="69">
                  <c:v>1.8698182079793282</c:v>
                </c:pt>
                <c:pt idx="70">
                  <c:v>1.865103974641128</c:v>
                </c:pt>
                <c:pt idx="71">
                  <c:v>1.9370161074648142</c:v>
                </c:pt>
                <c:pt idx="72">
                  <c:v>1.9925535178321356</c:v>
                </c:pt>
                <c:pt idx="73">
                  <c:v>1.9921114877869497</c:v>
                </c:pt>
                <c:pt idx="74">
                  <c:v>1.6009728956867482</c:v>
                </c:pt>
                <c:pt idx="75">
                  <c:v>1.7803173121401512</c:v>
                </c:pt>
                <c:pt idx="76">
                  <c:v>1.7466341989375787</c:v>
                </c:pt>
                <c:pt idx="77">
                  <c:v>1.9253120914996495</c:v>
                </c:pt>
                <c:pt idx="78">
                  <c:v>1.9025467793139914</c:v>
                </c:pt>
                <c:pt idx="79">
                  <c:v>1.9493900066449128</c:v>
                </c:pt>
                <c:pt idx="80">
                  <c:v>1.8808135922807914</c:v>
                </c:pt>
                <c:pt idx="81">
                  <c:v>1.9777236052888478</c:v>
                </c:pt>
                <c:pt idx="82">
                  <c:v>1.9344984512435677</c:v>
                </c:pt>
                <c:pt idx="83">
                  <c:v>1.8976270912904414</c:v>
                </c:pt>
                <c:pt idx="84">
                  <c:v>1.8450980400142569</c:v>
                </c:pt>
                <c:pt idx="85">
                  <c:v>1.8920946026904804</c:v>
                </c:pt>
                <c:pt idx="86">
                  <c:v>1.9148718175400503</c:v>
                </c:pt>
                <c:pt idx="87">
                  <c:v>1.9400181550076632</c:v>
                </c:pt>
                <c:pt idx="88">
                  <c:v>2.0111473607757975</c:v>
                </c:pt>
                <c:pt idx="89">
                  <c:v>1.9912260756924949</c:v>
                </c:pt>
                <c:pt idx="90">
                  <c:v>1.9623693356700211</c:v>
                </c:pt>
                <c:pt idx="91">
                  <c:v>1.9969492484953812</c:v>
                </c:pt>
                <c:pt idx="92">
                  <c:v>1.9513375187959177</c:v>
                </c:pt>
                <c:pt idx="93">
                  <c:v>1.975431808509263</c:v>
                </c:pt>
                <c:pt idx="94">
                  <c:v>1.6839471307515121</c:v>
                </c:pt>
                <c:pt idx="95">
                  <c:v>1.8228216453031045</c:v>
                </c:pt>
                <c:pt idx="96">
                  <c:v>1.8727388274726688</c:v>
                </c:pt>
                <c:pt idx="97">
                  <c:v>1.8344207036815325</c:v>
                </c:pt>
                <c:pt idx="98">
                  <c:v>1.8645110810583918</c:v>
                </c:pt>
                <c:pt idx="99">
                  <c:v>1.7589118923979734</c:v>
                </c:pt>
                <c:pt idx="100">
                  <c:v>1.8299466959416359</c:v>
                </c:pt>
                <c:pt idx="101">
                  <c:v>1.9263424466256551</c:v>
                </c:pt>
                <c:pt idx="102">
                  <c:v>1.9025467793139914</c:v>
                </c:pt>
                <c:pt idx="103">
                  <c:v>1.8813846567705728</c:v>
                </c:pt>
                <c:pt idx="104">
                  <c:v>1.9143431571194407</c:v>
                </c:pt>
                <c:pt idx="105">
                  <c:v>1.958085848521085</c:v>
                </c:pt>
                <c:pt idx="106">
                  <c:v>1.9768083373380663</c:v>
                </c:pt>
                <c:pt idx="107">
                  <c:v>1.9319661147281726</c:v>
                </c:pt>
                <c:pt idx="108">
                  <c:v>2.0318122713303706</c:v>
                </c:pt>
                <c:pt idx="109">
                  <c:v>2.0261245167454502</c:v>
                </c:pt>
                <c:pt idx="110">
                  <c:v>1.9656719712201067</c:v>
                </c:pt>
                <c:pt idx="111">
                  <c:v>1.7596678446896306</c:v>
                </c:pt>
                <c:pt idx="112">
                  <c:v>1.7737864449811935</c:v>
                </c:pt>
                <c:pt idx="113">
                  <c:v>1.9111576087399766</c:v>
                </c:pt>
                <c:pt idx="114">
                  <c:v>1.9041743682841634</c:v>
                </c:pt>
                <c:pt idx="115">
                  <c:v>1.8943160626844384</c:v>
                </c:pt>
                <c:pt idx="116">
                  <c:v>1.9609461957338314</c:v>
                </c:pt>
                <c:pt idx="117">
                  <c:v>1.8639173769578605</c:v>
                </c:pt>
                <c:pt idx="118">
                  <c:v>1.8756399370041683</c:v>
                </c:pt>
                <c:pt idx="119">
                  <c:v>1.8998205024270962</c:v>
                </c:pt>
                <c:pt idx="120">
                  <c:v>1.9365137424788934</c:v>
                </c:pt>
                <c:pt idx="121">
                  <c:v>1.9498777040368747</c:v>
                </c:pt>
                <c:pt idx="122">
                  <c:v>1.9084850188786497</c:v>
                </c:pt>
                <c:pt idx="123">
                  <c:v>1.7979596437371961</c:v>
                </c:pt>
                <c:pt idx="124">
                  <c:v>1.8129133566428555</c:v>
                </c:pt>
                <c:pt idx="125">
                  <c:v>1.8247764624755456</c:v>
                </c:pt>
                <c:pt idx="126">
                  <c:v>1.6693168805661123</c:v>
                </c:pt>
                <c:pt idx="127">
                  <c:v>1.7759743311293692</c:v>
                </c:pt>
                <c:pt idx="128">
                  <c:v>1.7678976160180906</c:v>
                </c:pt>
                <c:pt idx="129">
                  <c:v>1.7379873263334309</c:v>
                </c:pt>
                <c:pt idx="130">
                  <c:v>1.6910814921229684</c:v>
                </c:pt>
                <c:pt idx="131">
                  <c:v>1.8536982117761744</c:v>
                </c:pt>
                <c:pt idx="132">
                  <c:v>1.954724790979063</c:v>
                </c:pt>
                <c:pt idx="133">
                  <c:v>1.9138138523837167</c:v>
                </c:pt>
                <c:pt idx="134">
                  <c:v>1.9777236052888478</c:v>
                </c:pt>
                <c:pt idx="135">
                  <c:v>2.0346284566253203</c:v>
                </c:pt>
                <c:pt idx="136">
                  <c:v>1.6117233080073419</c:v>
                </c:pt>
                <c:pt idx="137">
                  <c:v>1.6963563887333322</c:v>
                </c:pt>
                <c:pt idx="138">
                  <c:v>1.7874604745184151</c:v>
                </c:pt>
                <c:pt idx="139">
                  <c:v>1.8836614351536176</c:v>
                </c:pt>
                <c:pt idx="140">
                  <c:v>1.9370161074648142</c:v>
                </c:pt>
                <c:pt idx="141">
                  <c:v>1.8615344108590379</c:v>
                </c:pt>
                <c:pt idx="142">
                  <c:v>1.8363241157067516</c:v>
                </c:pt>
                <c:pt idx="143">
                  <c:v>1.7708520116421442</c:v>
                </c:pt>
                <c:pt idx="144">
                  <c:v>1.7708520116421442</c:v>
                </c:pt>
                <c:pt idx="145">
                  <c:v>1.7466341989375787</c:v>
                </c:pt>
                <c:pt idx="146">
                  <c:v>1.7686381012476144</c:v>
                </c:pt>
                <c:pt idx="147">
                  <c:v>2.0269416279590295</c:v>
                </c:pt>
                <c:pt idx="148">
                  <c:v>2.0425755124401905</c:v>
                </c:pt>
                <c:pt idx="149">
                  <c:v>1.6910814921229684</c:v>
                </c:pt>
                <c:pt idx="150">
                  <c:v>2.0398105541483504</c:v>
                </c:pt>
                <c:pt idx="151">
                  <c:v>1.9148718175400503</c:v>
                </c:pt>
                <c:pt idx="152">
                  <c:v>2.1003705451175629</c:v>
                </c:pt>
                <c:pt idx="153">
                  <c:v>1.9268567089496924</c:v>
                </c:pt>
                <c:pt idx="154">
                  <c:v>2.0047511555910011</c:v>
                </c:pt>
                <c:pt idx="155">
                  <c:v>1.9836262871245345</c:v>
                </c:pt>
              </c:numCache>
            </c:numRef>
          </c:xVal>
          <c:yVal>
            <c:numRef>
              <c:f>'Butterfish (T)'!$G$4:$G$179</c:f>
              <c:numCache>
                <c:formatCode>General</c:formatCode>
                <c:ptCount val="176"/>
                <c:pt idx="0">
                  <c:v>0.90308998699194354</c:v>
                </c:pt>
                <c:pt idx="1">
                  <c:v>1.1139433523068367</c:v>
                </c:pt>
                <c:pt idx="2">
                  <c:v>0.77815125038364363</c:v>
                </c:pt>
                <c:pt idx="3">
                  <c:v>0.74036268949424389</c:v>
                </c:pt>
                <c:pt idx="4">
                  <c:v>0.69897000433601886</c:v>
                </c:pt>
                <c:pt idx="5">
                  <c:v>0.59106460702649921</c:v>
                </c:pt>
                <c:pt idx="6">
                  <c:v>0.76342799356293722</c:v>
                </c:pt>
                <c:pt idx="7">
                  <c:v>0.3222192947339193</c:v>
                </c:pt>
                <c:pt idx="8">
                  <c:v>0.43136376415898736</c:v>
                </c:pt>
                <c:pt idx="9">
                  <c:v>0.34242268082220628</c:v>
                </c:pt>
                <c:pt idx="10">
                  <c:v>0.55630250076728727</c:v>
                </c:pt>
                <c:pt idx="11">
                  <c:v>0.80617997398388719</c:v>
                </c:pt>
                <c:pt idx="12">
                  <c:v>0.71600334363479923</c:v>
                </c:pt>
                <c:pt idx="13">
                  <c:v>0.82607480270082645</c:v>
                </c:pt>
                <c:pt idx="14">
                  <c:v>0.51851393987788741</c:v>
                </c:pt>
                <c:pt idx="15">
                  <c:v>0.88081359228079137</c:v>
                </c:pt>
                <c:pt idx="16">
                  <c:v>1.1172712956557642</c:v>
                </c:pt>
                <c:pt idx="17">
                  <c:v>1.0644579892269184</c:v>
                </c:pt>
                <c:pt idx="18">
                  <c:v>1.0211892990699381</c:v>
                </c:pt>
                <c:pt idx="19">
                  <c:v>0.83884909073725533</c:v>
                </c:pt>
                <c:pt idx="20">
                  <c:v>0.76342799356293722</c:v>
                </c:pt>
                <c:pt idx="21">
                  <c:v>0.89762709129044149</c:v>
                </c:pt>
                <c:pt idx="22">
                  <c:v>0.83250891270623628</c:v>
                </c:pt>
                <c:pt idx="23">
                  <c:v>0.80617997398388719</c:v>
                </c:pt>
                <c:pt idx="24">
                  <c:v>0.84509804001425681</c:v>
                </c:pt>
                <c:pt idx="25">
                  <c:v>0.86923171973097624</c:v>
                </c:pt>
                <c:pt idx="26">
                  <c:v>0.93951925261861846</c:v>
                </c:pt>
                <c:pt idx="27">
                  <c:v>0.84509804001425681</c:v>
                </c:pt>
                <c:pt idx="28">
                  <c:v>0.25527250510330607</c:v>
                </c:pt>
                <c:pt idx="29">
                  <c:v>0.53147891704225514</c:v>
                </c:pt>
                <c:pt idx="30">
                  <c:v>0.44715803134221921</c:v>
                </c:pt>
                <c:pt idx="31">
                  <c:v>0.23044892137827391</c:v>
                </c:pt>
                <c:pt idx="32">
                  <c:v>0.56820172406699498</c:v>
                </c:pt>
                <c:pt idx="33">
                  <c:v>0.38021124171160603</c:v>
                </c:pt>
                <c:pt idx="34">
                  <c:v>0.25527250510330607</c:v>
                </c:pt>
                <c:pt idx="35">
                  <c:v>0.49136169383427269</c:v>
                </c:pt>
                <c:pt idx="36">
                  <c:v>0.80617997398388719</c:v>
                </c:pt>
                <c:pt idx="37">
                  <c:v>0.54406804435027567</c:v>
                </c:pt>
                <c:pt idx="38">
                  <c:v>0.11394335230683679</c:v>
                </c:pt>
                <c:pt idx="39">
                  <c:v>0.68124123737558717</c:v>
                </c:pt>
                <c:pt idx="40">
                  <c:v>0.70757017609793638</c:v>
                </c:pt>
                <c:pt idx="41">
                  <c:v>0.66275783168157409</c:v>
                </c:pt>
                <c:pt idx="42">
                  <c:v>0.20411998265592479</c:v>
                </c:pt>
                <c:pt idx="43">
                  <c:v>0.3010299956639812</c:v>
                </c:pt>
                <c:pt idx="44">
                  <c:v>0.86923171973097624</c:v>
                </c:pt>
                <c:pt idx="45">
                  <c:v>0.65321251377534373</c:v>
                </c:pt>
                <c:pt idx="46">
                  <c:v>0.87506126339170009</c:v>
                </c:pt>
                <c:pt idx="47">
                  <c:v>1.0334237554869496</c:v>
                </c:pt>
                <c:pt idx="48">
                  <c:v>0.91907809237607396</c:v>
                </c:pt>
                <c:pt idx="49">
                  <c:v>0.84509804001425681</c:v>
                </c:pt>
                <c:pt idx="50">
                  <c:v>0.76342799356293722</c:v>
                </c:pt>
                <c:pt idx="51">
                  <c:v>0.71600334363479923</c:v>
                </c:pt>
                <c:pt idx="52">
                  <c:v>0.43136376415898736</c:v>
                </c:pt>
                <c:pt idx="53">
                  <c:v>0.69019608002851374</c:v>
                </c:pt>
                <c:pt idx="54">
                  <c:v>0.89209460269048035</c:v>
                </c:pt>
                <c:pt idx="55">
                  <c:v>0.3979400086720376</c:v>
                </c:pt>
                <c:pt idx="56">
                  <c:v>0.97312785359969867</c:v>
                </c:pt>
                <c:pt idx="57">
                  <c:v>0.9242792860618817</c:v>
                </c:pt>
                <c:pt idx="58">
                  <c:v>0.62324929039790045</c:v>
                </c:pt>
                <c:pt idx="59">
                  <c:v>0.76342799356293722</c:v>
                </c:pt>
                <c:pt idx="60">
                  <c:v>0.77815125038364363</c:v>
                </c:pt>
                <c:pt idx="61">
                  <c:v>0.50514997831990605</c:v>
                </c:pt>
                <c:pt idx="62">
                  <c:v>0.47712125471966244</c:v>
                </c:pt>
                <c:pt idx="63">
                  <c:v>-9.6910013008056392E-2</c:v>
                </c:pt>
                <c:pt idx="64">
                  <c:v>0.11394335230683679</c:v>
                </c:pt>
                <c:pt idx="65">
                  <c:v>0.90848501887864974</c:v>
                </c:pt>
                <c:pt idx="66">
                  <c:v>0.75587485567249146</c:v>
                </c:pt>
                <c:pt idx="67">
                  <c:v>0.96848294855393513</c:v>
                </c:pt>
                <c:pt idx="68">
                  <c:v>0.83250891270623628</c:v>
                </c:pt>
                <c:pt idx="69">
                  <c:v>0.65321251377534373</c:v>
                </c:pt>
                <c:pt idx="70">
                  <c:v>0.65321251377534373</c:v>
                </c:pt>
                <c:pt idx="71">
                  <c:v>0.86923171973097624</c:v>
                </c:pt>
                <c:pt idx="72">
                  <c:v>1.0253058652647702</c:v>
                </c:pt>
                <c:pt idx="73">
                  <c:v>1.0863598306747482</c:v>
                </c:pt>
                <c:pt idx="74">
                  <c:v>-4.5757490560675115E-2</c:v>
                </c:pt>
                <c:pt idx="75">
                  <c:v>0.27875360095282892</c:v>
                </c:pt>
                <c:pt idx="76">
                  <c:v>0.27875360095282892</c:v>
                </c:pt>
                <c:pt idx="77">
                  <c:v>0.80617997398388719</c:v>
                </c:pt>
                <c:pt idx="78">
                  <c:v>0.72427586960078905</c:v>
                </c:pt>
                <c:pt idx="79">
                  <c:v>0.98227123303956843</c:v>
                </c:pt>
                <c:pt idx="80">
                  <c:v>0.68124123737558717</c:v>
                </c:pt>
                <c:pt idx="81">
                  <c:v>1.0606978403536116</c:v>
                </c:pt>
                <c:pt idx="82">
                  <c:v>0.9242792860618817</c:v>
                </c:pt>
                <c:pt idx="83">
                  <c:v>0.77085201164214423</c:v>
                </c:pt>
                <c:pt idx="84">
                  <c:v>0.61278385671973545</c:v>
                </c:pt>
                <c:pt idx="85">
                  <c:v>0.71600334363479923</c:v>
                </c:pt>
                <c:pt idx="86">
                  <c:v>1.0791812460476249</c:v>
                </c:pt>
                <c:pt idx="87">
                  <c:v>1.146128035678238</c:v>
                </c:pt>
                <c:pt idx="88">
                  <c:v>1.255272505103306</c:v>
                </c:pt>
                <c:pt idx="89">
                  <c:v>1.1205739312058498</c:v>
                </c:pt>
                <c:pt idx="90">
                  <c:v>1.0334237554869496</c:v>
                </c:pt>
                <c:pt idx="91">
                  <c:v>1.0644579892269184</c:v>
                </c:pt>
                <c:pt idx="92">
                  <c:v>0.92941892571429274</c:v>
                </c:pt>
                <c:pt idx="93">
                  <c:v>1.0791812460476249</c:v>
                </c:pt>
                <c:pt idx="94">
                  <c:v>0.3010299956639812</c:v>
                </c:pt>
                <c:pt idx="95">
                  <c:v>0.81291335664285558</c:v>
                </c:pt>
                <c:pt idx="96">
                  <c:v>0.6020599913279624</c:v>
                </c:pt>
                <c:pt idx="97">
                  <c:v>0.51851393987788741</c:v>
                </c:pt>
                <c:pt idx="98">
                  <c:v>0.54406804435027567</c:v>
                </c:pt>
                <c:pt idx="99">
                  <c:v>0.27875360095282892</c:v>
                </c:pt>
                <c:pt idx="100">
                  <c:v>0.43136376415898736</c:v>
                </c:pt>
                <c:pt idx="101">
                  <c:v>0.81954393554186866</c:v>
                </c:pt>
                <c:pt idx="102">
                  <c:v>0.82607480270082645</c:v>
                </c:pt>
                <c:pt idx="103">
                  <c:v>0.72427586960078905</c:v>
                </c:pt>
                <c:pt idx="104">
                  <c:v>0.81954393554186866</c:v>
                </c:pt>
                <c:pt idx="105">
                  <c:v>0.9242792860618817</c:v>
                </c:pt>
                <c:pt idx="106">
                  <c:v>0.88649072517248184</c:v>
                </c:pt>
                <c:pt idx="107">
                  <c:v>0.7323937598229685</c:v>
                </c:pt>
                <c:pt idx="108">
                  <c:v>1.1875207208364631</c:v>
                </c:pt>
                <c:pt idx="109">
                  <c:v>1.1986570869544226</c:v>
                </c:pt>
                <c:pt idx="110">
                  <c:v>0.99122607569249488</c:v>
                </c:pt>
                <c:pt idx="111">
                  <c:v>0.27875360095282892</c:v>
                </c:pt>
                <c:pt idx="112">
                  <c:v>0.38021124171160603</c:v>
                </c:pt>
                <c:pt idx="113">
                  <c:v>0.69897000433601886</c:v>
                </c:pt>
                <c:pt idx="114">
                  <c:v>0.72427586960078905</c:v>
                </c:pt>
                <c:pt idx="115">
                  <c:v>0.57978359661681012</c:v>
                </c:pt>
                <c:pt idx="116">
                  <c:v>0.97312785359969867</c:v>
                </c:pt>
                <c:pt idx="117">
                  <c:v>0.66275783168157409</c:v>
                </c:pt>
                <c:pt idx="118">
                  <c:v>0.66275783168157409</c:v>
                </c:pt>
                <c:pt idx="119">
                  <c:v>0.77815125038364363</c:v>
                </c:pt>
                <c:pt idx="120">
                  <c:v>0.89762709129044149</c:v>
                </c:pt>
                <c:pt idx="121">
                  <c:v>0.89762709129044149</c:v>
                </c:pt>
                <c:pt idx="122">
                  <c:v>0.80617997398388719</c:v>
                </c:pt>
                <c:pt idx="123">
                  <c:v>0.44715803134221921</c:v>
                </c:pt>
                <c:pt idx="124">
                  <c:v>0.50514997831990605</c:v>
                </c:pt>
                <c:pt idx="125">
                  <c:v>0.6020599913279624</c:v>
                </c:pt>
                <c:pt idx="126">
                  <c:v>4.1392685158225077E-2</c:v>
                </c:pt>
                <c:pt idx="127">
                  <c:v>0.34242268082220628</c:v>
                </c:pt>
                <c:pt idx="128">
                  <c:v>0.36172783601759284</c:v>
                </c:pt>
                <c:pt idx="129">
                  <c:v>0.27875360095282892</c:v>
                </c:pt>
                <c:pt idx="130">
                  <c:v>7.9181246047624818E-2</c:v>
                </c:pt>
                <c:pt idx="131">
                  <c:v>0.55630250076728727</c:v>
                </c:pt>
                <c:pt idx="132">
                  <c:v>0.91907809237607396</c:v>
                </c:pt>
                <c:pt idx="133">
                  <c:v>0.81291335664285558</c:v>
                </c:pt>
                <c:pt idx="134">
                  <c:v>1.0293837776852097</c:v>
                </c:pt>
                <c:pt idx="135">
                  <c:v>1.1875207208364631</c:v>
                </c:pt>
                <c:pt idx="136">
                  <c:v>-4.5757490560675115E-2</c:v>
                </c:pt>
                <c:pt idx="137">
                  <c:v>0.17609125905568124</c:v>
                </c:pt>
                <c:pt idx="138">
                  <c:v>0.46239799789895608</c:v>
                </c:pt>
                <c:pt idx="139">
                  <c:v>0.74818802700620035</c:v>
                </c:pt>
                <c:pt idx="140">
                  <c:v>0.91907809237607396</c:v>
                </c:pt>
                <c:pt idx="141">
                  <c:v>0.69897000433601886</c:v>
                </c:pt>
                <c:pt idx="142">
                  <c:v>0.51851393987788741</c:v>
                </c:pt>
                <c:pt idx="143">
                  <c:v>0.3010299956639812</c:v>
                </c:pt>
                <c:pt idx="144">
                  <c:v>0.17609125905568124</c:v>
                </c:pt>
                <c:pt idx="145">
                  <c:v>0.3010299956639812</c:v>
                </c:pt>
                <c:pt idx="146">
                  <c:v>0.38021124171160603</c:v>
                </c:pt>
                <c:pt idx="147">
                  <c:v>1.167317334748176</c:v>
                </c:pt>
                <c:pt idx="148">
                  <c:v>1.2455126678141499</c:v>
                </c:pt>
                <c:pt idx="149">
                  <c:v>7.9181246047624818E-2</c:v>
                </c:pt>
                <c:pt idx="150">
                  <c:v>1.1613680022349748</c:v>
                </c:pt>
                <c:pt idx="151">
                  <c:v>0.88081359228079137</c:v>
                </c:pt>
                <c:pt idx="152">
                  <c:v>1.2624510897304295</c:v>
                </c:pt>
                <c:pt idx="153">
                  <c:v>0.9242792860618817</c:v>
                </c:pt>
                <c:pt idx="154">
                  <c:v>1.0718820073061255</c:v>
                </c:pt>
                <c:pt idx="155">
                  <c:v>1.0253058652647702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8-410B-8447-DA78D7E7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6384"/>
        <c:axId val="207377920"/>
      </c:scatterChart>
      <c:valAx>
        <c:axId val="2073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77920"/>
        <c:crosses val="autoZero"/>
        <c:crossBetween val="midCat"/>
      </c:valAx>
      <c:valAx>
        <c:axId val="2073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7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'Redfish (RF)'!$G$1:$G$2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560258092738457"/>
                  <c:y val="-9.6183289588801339E-3"/>
                </c:manualLayout>
              </c:layout>
              <c:numFmt formatCode="General" sourceLinked="0"/>
            </c:trendlineLbl>
          </c:trendline>
          <c:xVal>
            <c:numRef>
              <c:f>'Redfish (RF)'!$F$4:$F$79</c:f>
              <c:numCache>
                <c:formatCode>General</c:formatCode>
                <c:ptCount val="76"/>
                <c:pt idx="0">
                  <c:v>1.9410142437055697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'Redfish (RF)'!$G$4:$G$79</c:f>
              <c:numCache>
                <c:formatCode>General</c:formatCode>
                <c:ptCount val="76"/>
                <c:pt idx="0">
                  <c:v>0.86332286012045589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0-4E1C-9514-C3AE2D48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43712"/>
        <c:axId val="142245248"/>
      </c:scatterChart>
      <c:valAx>
        <c:axId val="1422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45248"/>
        <c:crosses val="autoZero"/>
        <c:crossBetween val="midCat"/>
      </c:valAx>
      <c:valAx>
        <c:axId val="1422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43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'Rock Eel (O)'!$G$1:$G$2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560258092738457"/>
                  <c:y val="-9.6183289588801339E-3"/>
                </c:manualLayout>
              </c:layout>
              <c:numFmt formatCode="General" sourceLinked="0"/>
            </c:trendlineLbl>
          </c:trendline>
          <c:xVal>
            <c:numRef>
              <c:f>'Rock Eel (O)'!$F$4:$F$79</c:f>
              <c:numCache>
                <c:formatCode>General</c:formatCode>
                <c:ptCount val="76"/>
                <c:pt idx="0">
                  <c:v>2.2013971243204513</c:v>
                </c:pt>
                <c:pt idx="1">
                  <c:v>2.1341771075767664</c:v>
                </c:pt>
                <c:pt idx="2">
                  <c:v>2.0780941504064105</c:v>
                </c:pt>
                <c:pt idx="3">
                  <c:v>2.185825359612962</c:v>
                </c:pt>
              </c:numCache>
            </c:numRef>
          </c:xVal>
          <c:yVal>
            <c:numRef>
              <c:f>'Rock Eel (O)'!$G$4:$G$79</c:f>
              <c:numCache>
                <c:formatCode>General</c:formatCode>
                <c:ptCount val="76"/>
                <c:pt idx="0">
                  <c:v>1.0453229787866574</c:v>
                </c:pt>
                <c:pt idx="1">
                  <c:v>0.66275783168157409</c:v>
                </c:pt>
                <c:pt idx="2">
                  <c:v>0.70757017609793638</c:v>
                </c:pt>
                <c:pt idx="3">
                  <c:v>1.0644579892269184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D-4D79-8C55-BD5C55C9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43712"/>
        <c:axId val="142245248"/>
      </c:scatterChart>
      <c:valAx>
        <c:axId val="1422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45248"/>
        <c:crosses val="autoZero"/>
        <c:crossBetween val="midCat"/>
      </c:valAx>
      <c:valAx>
        <c:axId val="1422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43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'Sandlance (S)'!$H$3:$H$4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75328083989546"/>
                  <c:y val="-0.11986585010207057"/>
                </c:manualLayout>
              </c:layout>
              <c:numFmt formatCode="General" sourceLinked="0"/>
            </c:trendlineLbl>
          </c:trendline>
          <c:xVal>
            <c:numRef>
              <c:f>'Sandlance (S)'!$G$6:$G$157</c:f>
              <c:numCache>
                <c:formatCode>General</c:formatCode>
                <c:ptCount val="152"/>
                <c:pt idx="0">
                  <c:v>1.9973863843973134</c:v>
                </c:pt>
                <c:pt idx="1">
                  <c:v>1.9319661147281726</c:v>
                </c:pt>
                <c:pt idx="2">
                  <c:v>1.9003671286564703</c:v>
                </c:pt>
                <c:pt idx="3">
                  <c:v>1.7387805584843692</c:v>
                </c:pt>
                <c:pt idx="4">
                  <c:v>1.7951845896824239</c:v>
                </c:pt>
                <c:pt idx="5">
                  <c:v>1.7331972651065695</c:v>
                </c:pt>
                <c:pt idx="6">
                  <c:v>1.8762178405916423</c:v>
                </c:pt>
                <c:pt idx="7">
                  <c:v>1.7678976160180906</c:v>
                </c:pt>
                <c:pt idx="8">
                  <c:v>1.8356905714924256</c:v>
                </c:pt>
                <c:pt idx="9">
                  <c:v>1.8305886686851442</c:v>
                </c:pt>
                <c:pt idx="10">
                  <c:v>1.8350561017201164</c:v>
                </c:pt>
                <c:pt idx="11">
                  <c:v>1.884795363948981</c:v>
                </c:pt>
                <c:pt idx="12">
                  <c:v>1.8068580295188175</c:v>
                </c:pt>
                <c:pt idx="13">
                  <c:v>1.8149131812750738</c:v>
                </c:pt>
                <c:pt idx="14">
                  <c:v>1.823474229170301</c:v>
                </c:pt>
                <c:pt idx="15">
                  <c:v>1.7839035792727349</c:v>
                </c:pt>
                <c:pt idx="16">
                  <c:v>1.6580113966571124</c:v>
                </c:pt>
                <c:pt idx="17">
                  <c:v>2.2787536009528289</c:v>
                </c:pt>
                <c:pt idx="18">
                  <c:v>1.6972293427597176</c:v>
                </c:pt>
                <c:pt idx="19">
                  <c:v>1.7323937598229686</c:v>
                </c:pt>
                <c:pt idx="20">
                  <c:v>1.7512791039833422</c:v>
                </c:pt>
                <c:pt idx="21">
                  <c:v>1.6127838567197355</c:v>
                </c:pt>
                <c:pt idx="22">
                  <c:v>1.8325089127062364</c:v>
                </c:pt>
                <c:pt idx="23">
                  <c:v>1.9571281976768131</c:v>
                </c:pt>
                <c:pt idx="24">
                  <c:v>2.020775488193558</c:v>
                </c:pt>
                <c:pt idx="25">
                  <c:v>1.7007037171450194</c:v>
                </c:pt>
                <c:pt idx="26">
                  <c:v>1.725094521081469</c:v>
                </c:pt>
                <c:pt idx="27">
                  <c:v>2.1760912590556813</c:v>
                </c:pt>
                <c:pt idx="28">
                  <c:v>1.8506462351830666</c:v>
                </c:pt>
                <c:pt idx="29">
                  <c:v>2.0916669575956846</c:v>
                </c:pt>
                <c:pt idx="30">
                  <c:v>2.055378331375</c:v>
                </c:pt>
                <c:pt idx="31">
                  <c:v>2.0068937079479006</c:v>
                </c:pt>
                <c:pt idx="32">
                  <c:v>2.0773679052841563</c:v>
                </c:pt>
                <c:pt idx="33">
                  <c:v>1.741939077729199</c:v>
                </c:pt>
                <c:pt idx="34">
                  <c:v>2.1589652603834102</c:v>
                </c:pt>
                <c:pt idx="35">
                  <c:v>1.9717395908877782</c:v>
                </c:pt>
                <c:pt idx="36">
                  <c:v>1.8175653695597809</c:v>
                </c:pt>
                <c:pt idx="37">
                  <c:v>1.9153998352122699</c:v>
                </c:pt>
                <c:pt idx="38">
                  <c:v>1.9304395947667001</c:v>
                </c:pt>
                <c:pt idx="39">
                  <c:v>1.9258275746247424</c:v>
                </c:pt>
                <c:pt idx="40">
                  <c:v>1.9614210940664483</c:v>
                </c:pt>
                <c:pt idx="41">
                  <c:v>1.930949031167523</c:v>
                </c:pt>
                <c:pt idx="42">
                  <c:v>1.8721562727482928</c:v>
                </c:pt>
                <c:pt idx="43">
                  <c:v>1.8597385661971468</c:v>
                </c:pt>
                <c:pt idx="44">
                  <c:v>1.9395192526186185</c:v>
                </c:pt>
                <c:pt idx="45">
                  <c:v>2.0867156639448825</c:v>
                </c:pt>
                <c:pt idx="46">
                  <c:v>2.1258064581395271</c:v>
                </c:pt>
                <c:pt idx="47">
                  <c:v>2.1172712956557644</c:v>
                </c:pt>
                <c:pt idx="48">
                  <c:v>2.1846914308175989</c:v>
                </c:pt>
                <c:pt idx="49">
                  <c:v>2.1261314072619841</c:v>
                </c:pt>
                <c:pt idx="50">
                  <c:v>2.1525940779274699</c:v>
                </c:pt>
                <c:pt idx="51">
                  <c:v>2.1172712956557644</c:v>
                </c:pt>
                <c:pt idx="52">
                  <c:v>2.1215598441875012</c:v>
                </c:pt>
                <c:pt idx="53">
                  <c:v>2.214843848047698</c:v>
                </c:pt>
                <c:pt idx="54">
                  <c:v>2.0969100130080562</c:v>
                </c:pt>
                <c:pt idx="55">
                  <c:v>1.9444826721501687</c:v>
                </c:pt>
                <c:pt idx="56">
                  <c:v>2.03261876085072</c:v>
                </c:pt>
                <c:pt idx="57">
                  <c:v>1.9439888750737719</c:v>
                </c:pt>
                <c:pt idx="58">
                  <c:v>1.9030899869919435</c:v>
                </c:pt>
                <c:pt idx="59">
                  <c:v>1.9041743682841634</c:v>
                </c:pt>
                <c:pt idx="60">
                  <c:v>2.1939589780191868</c:v>
                </c:pt>
                <c:pt idx="61">
                  <c:v>2.1075491297446862</c:v>
                </c:pt>
                <c:pt idx="62">
                  <c:v>2.1325798476597368</c:v>
                </c:pt>
                <c:pt idx="63">
                  <c:v>2.153814864344529</c:v>
                </c:pt>
                <c:pt idx="64">
                  <c:v>2.1559430179718366</c:v>
                </c:pt>
                <c:pt idx="65">
                  <c:v>2.1495270137543478</c:v>
                </c:pt>
                <c:pt idx="66">
                  <c:v>2.1547282074401557</c:v>
                </c:pt>
                <c:pt idx="67">
                  <c:v>2.0888445627270045</c:v>
                </c:pt>
                <c:pt idx="68">
                  <c:v>2.1458177144918276</c:v>
                </c:pt>
                <c:pt idx="69">
                  <c:v>2.0511525224473814</c:v>
                </c:pt>
                <c:pt idx="70">
                  <c:v>2.1162755875805441</c:v>
                </c:pt>
                <c:pt idx="71">
                  <c:v>1.9444826721501687</c:v>
                </c:pt>
                <c:pt idx="72">
                  <c:v>2.0174507295105362</c:v>
                </c:pt>
                <c:pt idx="73">
                  <c:v>1.9334872878487055</c:v>
                </c:pt>
                <c:pt idx="74">
                  <c:v>1.9614210940664483</c:v>
                </c:pt>
                <c:pt idx="75">
                  <c:v>1.927883410330707</c:v>
                </c:pt>
                <c:pt idx="76">
                  <c:v>2.1942367487238292</c:v>
                </c:pt>
                <c:pt idx="77">
                  <c:v>2.09377178149873</c:v>
                </c:pt>
                <c:pt idx="78">
                  <c:v>2.0784568180532927</c:v>
                </c:pt>
                <c:pt idx="79">
                  <c:v>2.0951693514317551</c:v>
                </c:pt>
                <c:pt idx="80">
                  <c:v>2.0906107078284069</c:v>
                </c:pt>
                <c:pt idx="81">
                  <c:v>1.8773713458697741</c:v>
                </c:pt>
                <c:pt idx="82">
                  <c:v>2.1319392952104246</c:v>
                </c:pt>
                <c:pt idx="83">
                  <c:v>1.9800033715837464</c:v>
                </c:pt>
                <c:pt idx="84">
                  <c:v>2.0043213737826426</c:v>
                </c:pt>
                <c:pt idx="85">
                  <c:v>2.003029470553618</c:v>
                </c:pt>
                <c:pt idx="86">
                  <c:v>1.8864907251724818</c:v>
                </c:pt>
                <c:pt idx="87">
                  <c:v>1.9527924430440922</c:v>
                </c:pt>
                <c:pt idx="88">
                  <c:v>1.9405164849325673</c:v>
                </c:pt>
                <c:pt idx="89">
                  <c:v>1.8926510338773004</c:v>
                </c:pt>
                <c:pt idx="90">
                  <c:v>1.9518230353159121</c:v>
                </c:pt>
                <c:pt idx="91">
                  <c:v>1.954724790979063</c:v>
                </c:pt>
                <c:pt idx="92">
                  <c:v>1.8992731873176039</c:v>
                </c:pt>
                <c:pt idx="93">
                  <c:v>1.885926339801431</c:v>
                </c:pt>
                <c:pt idx="94">
                  <c:v>1.8954225460394079</c:v>
                </c:pt>
                <c:pt idx="95">
                  <c:v>1.9232440186302764</c:v>
                </c:pt>
                <c:pt idx="96">
                  <c:v>1.8488047010518038</c:v>
                </c:pt>
                <c:pt idx="97">
                  <c:v>1.9169800473203822</c:v>
                </c:pt>
                <c:pt idx="98">
                  <c:v>1.8597385661971468</c:v>
                </c:pt>
                <c:pt idx="99">
                  <c:v>1.927883410330707</c:v>
                </c:pt>
                <c:pt idx="100">
                  <c:v>1.9159272116971158</c:v>
                </c:pt>
                <c:pt idx="101">
                  <c:v>1.8401060944567578</c:v>
                </c:pt>
                <c:pt idx="102">
                  <c:v>1.9508514588885464</c:v>
                </c:pt>
                <c:pt idx="103">
                  <c:v>1.8887409606828927</c:v>
                </c:pt>
                <c:pt idx="104">
                  <c:v>2.1886472959997172</c:v>
                </c:pt>
                <c:pt idx="105">
                  <c:v>2.153814864344529</c:v>
                </c:pt>
                <c:pt idx="106">
                  <c:v>2.1332194567324945</c:v>
                </c:pt>
                <c:pt idx="107">
                  <c:v>2.1547282074401557</c:v>
                </c:pt>
                <c:pt idx="108">
                  <c:v>1.958085848521085</c:v>
                </c:pt>
                <c:pt idx="109">
                  <c:v>2.1501421618485588</c:v>
                </c:pt>
                <c:pt idx="110">
                  <c:v>2.143014800254095</c:v>
                </c:pt>
                <c:pt idx="111">
                  <c:v>1.9965116721541787</c:v>
                </c:pt>
                <c:pt idx="112">
                  <c:v>2.0043213737826426</c:v>
                </c:pt>
                <c:pt idx="113">
                  <c:v>2.0476641946015599</c:v>
                </c:pt>
                <c:pt idx="114">
                  <c:v>1.9731278535996986</c:v>
                </c:pt>
                <c:pt idx="115">
                  <c:v>1.8388490907372552</c:v>
                </c:pt>
                <c:pt idx="116">
                  <c:v>1.9513375187959177</c:v>
                </c:pt>
                <c:pt idx="117">
                  <c:v>1.9400181550076632</c:v>
                </c:pt>
                <c:pt idx="118">
                  <c:v>2.0086001717619175</c:v>
                </c:pt>
                <c:pt idx="119">
                  <c:v>2.0157787563890408</c:v>
                </c:pt>
              </c:numCache>
            </c:numRef>
          </c:xVal>
          <c:yVal>
            <c:numRef>
              <c:f>'Sandlance (S)'!$H$6:$H$157</c:f>
              <c:numCache>
                <c:formatCode>General</c:formatCode>
                <c:ptCount val="152"/>
                <c:pt idx="0">
                  <c:v>0.38021124171160603</c:v>
                </c:pt>
                <c:pt idx="1">
                  <c:v>4.1392685158225077E-2</c:v>
                </c:pt>
                <c:pt idx="2">
                  <c:v>-9.6910013008056392E-2</c:v>
                </c:pt>
                <c:pt idx="3">
                  <c:v>-0.52287874528033762</c:v>
                </c:pt>
                <c:pt idx="4">
                  <c:v>-0.52287874528033762</c:v>
                </c:pt>
                <c:pt idx="5">
                  <c:v>-0.69897000433601875</c:v>
                </c:pt>
                <c:pt idx="6">
                  <c:v>-0.22184874961635639</c:v>
                </c:pt>
                <c:pt idx="7">
                  <c:v>-0.52287874528033762</c:v>
                </c:pt>
                <c:pt idx="8">
                  <c:v>-0.52287874528033762</c:v>
                </c:pt>
                <c:pt idx="9">
                  <c:v>-0.3979400086720376</c:v>
                </c:pt>
                <c:pt idx="10">
                  <c:v>-0.3979400086720376</c:v>
                </c:pt>
                <c:pt idx="11">
                  <c:v>-0.15490195998574319</c:v>
                </c:pt>
                <c:pt idx="12">
                  <c:v>-0.52287874528033762</c:v>
                </c:pt>
                <c:pt idx="13">
                  <c:v>-0.3010299956639812</c:v>
                </c:pt>
                <c:pt idx="14">
                  <c:v>-0.3010299956639812</c:v>
                </c:pt>
                <c:pt idx="15">
                  <c:v>-0.3010299956639812</c:v>
                </c:pt>
                <c:pt idx="16">
                  <c:v>-0.69897000433601875</c:v>
                </c:pt>
                <c:pt idx="17">
                  <c:v>1.2148438480476977</c:v>
                </c:pt>
                <c:pt idx="18">
                  <c:v>-0.69897000433601875</c:v>
                </c:pt>
                <c:pt idx="19">
                  <c:v>-0.69897000433601875</c:v>
                </c:pt>
                <c:pt idx="20">
                  <c:v>-0.52287874528033762</c:v>
                </c:pt>
                <c:pt idx="21">
                  <c:v>-1</c:v>
                </c:pt>
                <c:pt idx="22">
                  <c:v>-0.22184874961635639</c:v>
                </c:pt>
                <c:pt idx="23">
                  <c:v>7.9181246047624818E-2</c:v>
                </c:pt>
                <c:pt idx="24">
                  <c:v>0.6020599913279624</c:v>
                </c:pt>
                <c:pt idx="25">
                  <c:v>-0.52287874528033762</c:v>
                </c:pt>
                <c:pt idx="26">
                  <c:v>-0.3979400086720376</c:v>
                </c:pt>
                <c:pt idx="27">
                  <c:v>1.1430148002540952</c:v>
                </c:pt>
                <c:pt idx="28">
                  <c:v>4.1392685158225077E-2</c:v>
                </c:pt>
                <c:pt idx="29">
                  <c:v>0.88649072517248184</c:v>
                </c:pt>
                <c:pt idx="30">
                  <c:v>0.74818802700620035</c:v>
                </c:pt>
                <c:pt idx="31">
                  <c:v>0.53147891704225514</c:v>
                </c:pt>
                <c:pt idx="32">
                  <c:v>0.77815125038364363</c:v>
                </c:pt>
                <c:pt idx="33">
                  <c:v>-0.3979400086720376</c:v>
                </c:pt>
                <c:pt idx="34">
                  <c:v>0.90308998699194354</c:v>
                </c:pt>
                <c:pt idx="35">
                  <c:v>0.44715803134221921</c:v>
                </c:pt>
                <c:pt idx="36">
                  <c:v>-0.22184874961635639</c:v>
                </c:pt>
                <c:pt idx="37">
                  <c:v>-4.5757490560675115E-2</c:v>
                </c:pt>
                <c:pt idx="38">
                  <c:v>4.1392685158225077E-2</c:v>
                </c:pt>
                <c:pt idx="39">
                  <c:v>7.9181246047624818E-2</c:v>
                </c:pt>
                <c:pt idx="40">
                  <c:v>0.20411998265592479</c:v>
                </c:pt>
                <c:pt idx="41">
                  <c:v>0.11394335230683679</c:v>
                </c:pt>
                <c:pt idx="42">
                  <c:v>-4.5757490560675115E-2</c:v>
                </c:pt>
                <c:pt idx="43">
                  <c:v>-9.6910013008056392E-2</c:v>
                </c:pt>
                <c:pt idx="44">
                  <c:v>0.14612803567823801</c:v>
                </c:pt>
                <c:pt idx="45">
                  <c:v>0.70757017609793638</c:v>
                </c:pt>
                <c:pt idx="46">
                  <c:v>0.88649072517248184</c:v>
                </c:pt>
                <c:pt idx="47">
                  <c:v>0.81954393554186866</c:v>
                </c:pt>
                <c:pt idx="48">
                  <c:v>1.0644579892269184</c:v>
                </c:pt>
                <c:pt idx="49">
                  <c:v>0.79934054945358168</c:v>
                </c:pt>
                <c:pt idx="50">
                  <c:v>0.93449845124356767</c:v>
                </c:pt>
                <c:pt idx="51">
                  <c:v>0.79934054945358168</c:v>
                </c:pt>
                <c:pt idx="52">
                  <c:v>0.93951925261861846</c:v>
                </c:pt>
                <c:pt idx="53">
                  <c:v>1.0681858617461617</c:v>
                </c:pt>
                <c:pt idx="54">
                  <c:v>0.89209460269048035</c:v>
                </c:pt>
                <c:pt idx="55">
                  <c:v>0.17609125905568124</c:v>
                </c:pt>
                <c:pt idx="56">
                  <c:v>0.65321251377534373</c:v>
                </c:pt>
                <c:pt idx="57">
                  <c:v>0.23044892137827391</c:v>
                </c:pt>
                <c:pt idx="58">
                  <c:v>0.47712125471966244</c:v>
                </c:pt>
                <c:pt idx="59">
                  <c:v>0</c:v>
                </c:pt>
                <c:pt idx="60">
                  <c:v>1.146128035678238</c:v>
                </c:pt>
                <c:pt idx="61">
                  <c:v>0.91381385238371671</c:v>
                </c:pt>
                <c:pt idx="62">
                  <c:v>0.93951925261861846</c:v>
                </c:pt>
                <c:pt idx="63">
                  <c:v>0.9242792860618817</c:v>
                </c:pt>
                <c:pt idx="64">
                  <c:v>0.90848501887864974</c:v>
                </c:pt>
                <c:pt idx="65">
                  <c:v>0.90848501887864974</c:v>
                </c:pt>
                <c:pt idx="66">
                  <c:v>1.0043213737826426</c:v>
                </c:pt>
                <c:pt idx="67">
                  <c:v>0.85125834871907524</c:v>
                </c:pt>
                <c:pt idx="68">
                  <c:v>1.0492180226701815</c:v>
                </c:pt>
                <c:pt idx="69">
                  <c:v>0.67209785793571752</c:v>
                </c:pt>
                <c:pt idx="70">
                  <c:v>0.83250891270623628</c:v>
                </c:pt>
                <c:pt idx="71">
                  <c:v>0.20411998265592479</c:v>
                </c:pt>
                <c:pt idx="72">
                  <c:v>0.41497334797081797</c:v>
                </c:pt>
                <c:pt idx="73">
                  <c:v>0.11394335230683679</c:v>
                </c:pt>
                <c:pt idx="74">
                  <c:v>0.3010299956639812</c:v>
                </c:pt>
                <c:pt idx="75">
                  <c:v>0.23044892137827391</c:v>
                </c:pt>
                <c:pt idx="76">
                  <c:v>1.1760912590556813</c:v>
                </c:pt>
                <c:pt idx="77">
                  <c:v>0.65321251377534373</c:v>
                </c:pt>
                <c:pt idx="78">
                  <c:v>0.50514997831990605</c:v>
                </c:pt>
                <c:pt idx="79">
                  <c:v>0.62324929039790045</c:v>
                </c:pt>
                <c:pt idx="80">
                  <c:v>0.7323937598229685</c:v>
                </c:pt>
                <c:pt idx="81">
                  <c:v>-4.5757490560675115E-2</c:v>
                </c:pt>
                <c:pt idx="82">
                  <c:v>0.75587485567249146</c:v>
                </c:pt>
                <c:pt idx="83">
                  <c:v>0.27875360095282892</c:v>
                </c:pt>
                <c:pt idx="84">
                  <c:v>0.36172783601759284</c:v>
                </c:pt>
                <c:pt idx="85">
                  <c:v>0.44715803134221921</c:v>
                </c:pt>
                <c:pt idx="86">
                  <c:v>-9.6910013008056392E-2</c:v>
                </c:pt>
                <c:pt idx="87">
                  <c:v>0.20411998265592479</c:v>
                </c:pt>
                <c:pt idx="88">
                  <c:v>0.11394335230683679</c:v>
                </c:pt>
                <c:pt idx="89">
                  <c:v>0</c:v>
                </c:pt>
                <c:pt idx="90">
                  <c:v>0.25527250510330607</c:v>
                </c:pt>
                <c:pt idx="91">
                  <c:v>0.17609125905568124</c:v>
                </c:pt>
                <c:pt idx="92">
                  <c:v>0</c:v>
                </c:pt>
                <c:pt idx="93">
                  <c:v>7.9181246047624818E-2</c:v>
                </c:pt>
                <c:pt idx="94">
                  <c:v>4.1392685158225077E-2</c:v>
                </c:pt>
                <c:pt idx="95">
                  <c:v>0.20411998265592479</c:v>
                </c:pt>
                <c:pt idx="96">
                  <c:v>-1</c:v>
                </c:pt>
                <c:pt idx="97">
                  <c:v>-0.3010299956639812</c:v>
                </c:pt>
                <c:pt idx="98">
                  <c:v>-0.3979400086720376</c:v>
                </c:pt>
                <c:pt idx="99">
                  <c:v>-9.6910013008056392E-2</c:v>
                </c:pt>
                <c:pt idx="100">
                  <c:v>0</c:v>
                </c:pt>
                <c:pt idx="101">
                  <c:v>-0.22184874961635639</c:v>
                </c:pt>
                <c:pt idx="102">
                  <c:v>0.17609125905568124</c:v>
                </c:pt>
                <c:pt idx="103">
                  <c:v>-4.5757490560675115E-2</c:v>
                </c:pt>
                <c:pt idx="104">
                  <c:v>1.0863598306747482</c:v>
                </c:pt>
                <c:pt idx="105">
                  <c:v>0.97772360528884772</c:v>
                </c:pt>
                <c:pt idx="106">
                  <c:v>0.78532983501076703</c:v>
                </c:pt>
                <c:pt idx="107">
                  <c:v>0.90308998699194354</c:v>
                </c:pt>
                <c:pt idx="108">
                  <c:v>0.25527250510330607</c:v>
                </c:pt>
                <c:pt idx="109">
                  <c:v>0.95424250943932487</c:v>
                </c:pt>
                <c:pt idx="110">
                  <c:v>0.89209460269048035</c:v>
                </c:pt>
                <c:pt idx="111">
                  <c:v>0.38021124171160603</c:v>
                </c:pt>
                <c:pt idx="112">
                  <c:v>0.47712125471966244</c:v>
                </c:pt>
                <c:pt idx="113">
                  <c:v>0.59106460702649921</c:v>
                </c:pt>
                <c:pt idx="114">
                  <c:v>0.44715803134221921</c:v>
                </c:pt>
                <c:pt idx="115">
                  <c:v>0</c:v>
                </c:pt>
                <c:pt idx="116">
                  <c:v>0.14612803567823801</c:v>
                </c:pt>
                <c:pt idx="117">
                  <c:v>0.20411998265592479</c:v>
                </c:pt>
                <c:pt idx="118">
                  <c:v>0.46239799789895608</c:v>
                </c:pt>
                <c:pt idx="119">
                  <c:v>0.53147891704225514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C-4C96-8D37-20106B28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5344"/>
        <c:axId val="142346880"/>
      </c:scatterChart>
      <c:valAx>
        <c:axId val="1423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346880"/>
        <c:crosses val="autoZero"/>
        <c:crossBetween val="midCat"/>
      </c:valAx>
      <c:valAx>
        <c:axId val="1423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45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'Stickleback (X)'!$G$1:$G$2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560258092738457"/>
                  <c:y val="-9.6183289588801339E-3"/>
                </c:manualLayout>
              </c:layout>
              <c:numFmt formatCode="General" sourceLinked="0"/>
            </c:trendlineLbl>
          </c:trendline>
          <c:xVal>
            <c:numRef>
              <c:f>'Stickleback (X)'!$F$4:$F$79</c:f>
              <c:numCache>
                <c:formatCode>General</c:formatCode>
                <c:ptCount val="76"/>
                <c:pt idx="0">
                  <c:v>1.8318697742805017</c:v>
                </c:pt>
                <c:pt idx="1">
                  <c:v>1.8773713458697741</c:v>
                </c:pt>
                <c:pt idx="2">
                  <c:v>1.8267225201689921</c:v>
                </c:pt>
                <c:pt idx="3">
                  <c:v>1.816241299991783</c:v>
                </c:pt>
                <c:pt idx="4">
                  <c:v>1.7641761323903307</c:v>
                </c:pt>
                <c:pt idx="5">
                  <c:v>1.8061799739838871</c:v>
                </c:pt>
                <c:pt idx="6">
                  <c:v>1.7930916001765802</c:v>
                </c:pt>
                <c:pt idx="7">
                  <c:v>1.7283537820212285</c:v>
                </c:pt>
                <c:pt idx="8">
                  <c:v>1.7649229846498886</c:v>
                </c:pt>
                <c:pt idx="9">
                  <c:v>1.8027737252919758</c:v>
                </c:pt>
                <c:pt idx="10">
                  <c:v>1.75815462196739</c:v>
                </c:pt>
                <c:pt idx="11">
                  <c:v>1.801403710017355</c:v>
                </c:pt>
                <c:pt idx="12">
                  <c:v>1.8241258339165489</c:v>
                </c:pt>
                <c:pt idx="13">
                  <c:v>1.7788744720027396</c:v>
                </c:pt>
                <c:pt idx="14">
                  <c:v>1.7781512503836436</c:v>
                </c:pt>
                <c:pt idx="15">
                  <c:v>1.7944880466591695</c:v>
                </c:pt>
                <c:pt idx="16">
                  <c:v>1.7403626894942439</c:v>
                </c:pt>
                <c:pt idx="17">
                  <c:v>1.8175653695597809</c:v>
                </c:pt>
                <c:pt idx="18">
                  <c:v>1.7589118923979734</c:v>
                </c:pt>
                <c:pt idx="19">
                  <c:v>1.7860412102425542</c:v>
                </c:pt>
                <c:pt idx="20">
                  <c:v>1.7007037171450194</c:v>
                </c:pt>
                <c:pt idx="21">
                  <c:v>1.6655809910179531</c:v>
                </c:pt>
                <c:pt idx="22">
                  <c:v>1.7986506454452689</c:v>
                </c:pt>
                <c:pt idx="23">
                  <c:v>1.7450747915820575</c:v>
                </c:pt>
                <c:pt idx="24">
                  <c:v>1.7497363155690611</c:v>
                </c:pt>
                <c:pt idx="25">
                  <c:v>1.7466341989375787</c:v>
                </c:pt>
                <c:pt idx="26">
                  <c:v>1.8115750058705933</c:v>
                </c:pt>
                <c:pt idx="27">
                  <c:v>1.5378190950732742</c:v>
                </c:pt>
                <c:pt idx="28">
                  <c:v>1.8524799936368563</c:v>
                </c:pt>
                <c:pt idx="29">
                  <c:v>1.6127838567197355</c:v>
                </c:pt>
                <c:pt idx="30">
                  <c:v>1.8353734524700087</c:v>
                </c:pt>
                <c:pt idx="31">
                  <c:v>1.3765769570565121</c:v>
                </c:pt>
                <c:pt idx="32">
                  <c:v>1.8375884382355112</c:v>
                </c:pt>
                <c:pt idx="33">
                  <c:v>1.8524799936368563</c:v>
                </c:pt>
                <c:pt idx="34">
                  <c:v>1.7965743332104296</c:v>
                </c:pt>
                <c:pt idx="35">
                  <c:v>1.7888751157754168</c:v>
                </c:pt>
                <c:pt idx="36">
                  <c:v>1.8215135284047732</c:v>
                </c:pt>
                <c:pt idx="37">
                  <c:v>1.7774268223893113</c:v>
                </c:pt>
                <c:pt idx="38">
                  <c:v>1.7450747915820575</c:v>
                </c:pt>
                <c:pt idx="39">
                  <c:v>1.7331972651065695</c:v>
                </c:pt>
                <c:pt idx="40">
                  <c:v>1.8115750058705933</c:v>
                </c:pt>
                <c:pt idx="41">
                  <c:v>1.8419848045901139</c:v>
                </c:pt>
              </c:numCache>
            </c:numRef>
          </c:xVal>
          <c:yVal>
            <c:numRef>
              <c:f>'Stickleback (X)'!$G$4:$G$79</c:f>
              <c:numCache>
                <c:formatCode>General</c:formatCode>
                <c:ptCount val="76"/>
                <c:pt idx="0">
                  <c:v>0.3222192947339193</c:v>
                </c:pt>
                <c:pt idx="1">
                  <c:v>0.50514997831990605</c:v>
                </c:pt>
                <c:pt idx="2">
                  <c:v>0.3222192947339193</c:v>
                </c:pt>
                <c:pt idx="3">
                  <c:v>0.17609125905568124</c:v>
                </c:pt>
                <c:pt idx="4">
                  <c:v>-0.15490195998574319</c:v>
                </c:pt>
                <c:pt idx="5">
                  <c:v>0.23044892137827391</c:v>
                </c:pt>
                <c:pt idx="6">
                  <c:v>0.36172783601759284</c:v>
                </c:pt>
                <c:pt idx="7">
                  <c:v>0.23044892137827391</c:v>
                </c:pt>
                <c:pt idx="8">
                  <c:v>0.27875360095282892</c:v>
                </c:pt>
                <c:pt idx="9">
                  <c:v>0.38021124171160603</c:v>
                </c:pt>
                <c:pt idx="10">
                  <c:v>4.1392685158225077E-2</c:v>
                </c:pt>
                <c:pt idx="11">
                  <c:v>7.9181246047624818E-2</c:v>
                </c:pt>
                <c:pt idx="12">
                  <c:v>0.55630250076728727</c:v>
                </c:pt>
                <c:pt idx="13">
                  <c:v>0</c:v>
                </c:pt>
                <c:pt idx="14">
                  <c:v>0.3222192947339193</c:v>
                </c:pt>
                <c:pt idx="15">
                  <c:v>0.11394335230683679</c:v>
                </c:pt>
                <c:pt idx="16">
                  <c:v>7.9181246047624818E-2</c:v>
                </c:pt>
                <c:pt idx="17">
                  <c:v>0.50514997831990605</c:v>
                </c:pt>
                <c:pt idx="18">
                  <c:v>0.3010299956639812</c:v>
                </c:pt>
                <c:pt idx="19">
                  <c:v>0.17609125905568124</c:v>
                </c:pt>
                <c:pt idx="20">
                  <c:v>0</c:v>
                </c:pt>
                <c:pt idx="21">
                  <c:v>-0.52287874528033762</c:v>
                </c:pt>
                <c:pt idx="22">
                  <c:v>-0.22184874961635639</c:v>
                </c:pt>
                <c:pt idx="23">
                  <c:v>0.20411998265592479</c:v>
                </c:pt>
                <c:pt idx="24">
                  <c:v>0.23044892137827391</c:v>
                </c:pt>
                <c:pt idx="25">
                  <c:v>0.20411998265592479</c:v>
                </c:pt>
                <c:pt idx="26">
                  <c:v>0.14612803567823801</c:v>
                </c:pt>
                <c:pt idx="27">
                  <c:v>-0.3979400086720376</c:v>
                </c:pt>
                <c:pt idx="28">
                  <c:v>0.49136169383427269</c:v>
                </c:pt>
                <c:pt idx="29">
                  <c:v>-9.6910013008056392E-2</c:v>
                </c:pt>
                <c:pt idx="30">
                  <c:v>0.44715803134221921</c:v>
                </c:pt>
                <c:pt idx="31">
                  <c:v>-0.69897000433601875</c:v>
                </c:pt>
                <c:pt idx="32">
                  <c:v>0.3979400086720376</c:v>
                </c:pt>
                <c:pt idx="33">
                  <c:v>0.38021124171160603</c:v>
                </c:pt>
                <c:pt idx="34">
                  <c:v>0.3010299956639812</c:v>
                </c:pt>
                <c:pt idx="35">
                  <c:v>0.20411998265592479</c:v>
                </c:pt>
                <c:pt idx="36">
                  <c:v>0.38021124171160603</c:v>
                </c:pt>
                <c:pt idx="37">
                  <c:v>0.11394335230683679</c:v>
                </c:pt>
                <c:pt idx="38">
                  <c:v>0.11394335230683679</c:v>
                </c:pt>
                <c:pt idx="39">
                  <c:v>7.9181246047624818E-2</c:v>
                </c:pt>
                <c:pt idx="40">
                  <c:v>0.3010299956639812</c:v>
                </c:pt>
                <c:pt idx="41">
                  <c:v>0.49136169383427269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8-4538-B433-DBAADACF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93728"/>
        <c:axId val="142395264"/>
      </c:scatterChart>
      <c:valAx>
        <c:axId val="1423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395264"/>
        <c:crosses val="autoZero"/>
        <c:crossBetween val="midCat"/>
      </c:valAx>
      <c:valAx>
        <c:axId val="1423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9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'Squid (Q)'!$G$1:$G$2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560258092738457"/>
                  <c:y val="-9.6183289588801339E-3"/>
                </c:manualLayout>
              </c:layout>
              <c:numFmt formatCode="General" sourceLinked="0"/>
            </c:trendlineLbl>
          </c:trendline>
          <c:xVal>
            <c:numRef>
              <c:f>'Squid (Q)'!$F$4:$F$76</c:f>
              <c:numCache>
                <c:formatCode>General</c:formatCode>
                <c:ptCount val="73"/>
                <c:pt idx="0">
                  <c:v>2.0161973535124389</c:v>
                </c:pt>
                <c:pt idx="1">
                  <c:v>2.0402066275747113</c:v>
                </c:pt>
                <c:pt idx="2">
                  <c:v>2.0425755124401905</c:v>
                </c:pt>
                <c:pt idx="3">
                  <c:v>2.3424226808222062</c:v>
                </c:pt>
                <c:pt idx="4">
                  <c:v>2.369215857410143</c:v>
                </c:pt>
                <c:pt idx="5">
                  <c:v>2.2966651902615309</c:v>
                </c:pt>
                <c:pt idx="6">
                  <c:v>2.0244856676991669</c:v>
                </c:pt>
                <c:pt idx="7">
                  <c:v>2.1875207208364631</c:v>
                </c:pt>
                <c:pt idx="8">
                  <c:v>2.2345172835126865</c:v>
                </c:pt>
                <c:pt idx="9">
                  <c:v>1.9537596917332287</c:v>
                </c:pt>
                <c:pt idx="10">
                  <c:v>2.1436392352745433</c:v>
                </c:pt>
                <c:pt idx="11">
                  <c:v>2.2648178230095364</c:v>
                </c:pt>
                <c:pt idx="12">
                  <c:v>2.2355284469075487</c:v>
                </c:pt>
                <c:pt idx="13">
                  <c:v>2.4166405073382808</c:v>
                </c:pt>
                <c:pt idx="14">
                  <c:v>2.374748346010104</c:v>
                </c:pt>
                <c:pt idx="15">
                  <c:v>2.3961993470957363</c:v>
                </c:pt>
                <c:pt idx="16">
                  <c:v>2.3364597338485296</c:v>
                </c:pt>
                <c:pt idx="17">
                  <c:v>2.3961993470957363</c:v>
                </c:pt>
                <c:pt idx="18">
                  <c:v>2.3263358609287512</c:v>
                </c:pt>
                <c:pt idx="19">
                  <c:v>2.0770043267933502</c:v>
                </c:pt>
                <c:pt idx="20">
                  <c:v>2.2278867046136734</c:v>
                </c:pt>
                <c:pt idx="21">
                  <c:v>2.1772478362556233</c:v>
                </c:pt>
                <c:pt idx="22">
                  <c:v>2.2068258760318495</c:v>
                </c:pt>
                <c:pt idx="23">
                  <c:v>2.1319392952104246</c:v>
                </c:pt>
                <c:pt idx="24">
                  <c:v>2.0777311796523921</c:v>
                </c:pt>
                <c:pt idx="25">
                  <c:v>2.1872386198314788</c:v>
                </c:pt>
                <c:pt idx="26">
                  <c:v>2.2227164711475833</c:v>
                </c:pt>
                <c:pt idx="27">
                  <c:v>2.3783979009481375</c:v>
                </c:pt>
                <c:pt idx="28">
                  <c:v>2.330413773349191</c:v>
                </c:pt>
                <c:pt idx="29">
                  <c:v>2.0655797147284485</c:v>
                </c:pt>
                <c:pt idx="30">
                  <c:v>2.2430380486862944</c:v>
                </c:pt>
                <c:pt idx="31">
                  <c:v>2.0382226383687185</c:v>
                </c:pt>
                <c:pt idx="32">
                  <c:v>2.220108088040055</c:v>
                </c:pt>
                <c:pt idx="33">
                  <c:v>2.3117538610557542</c:v>
                </c:pt>
                <c:pt idx="34">
                  <c:v>1.7723217067229198</c:v>
                </c:pt>
                <c:pt idx="35">
                  <c:v>2.3344537511509307</c:v>
                </c:pt>
              </c:numCache>
            </c:numRef>
          </c:xVal>
          <c:yVal>
            <c:numRef>
              <c:f>'Squid (Q)'!$G$4:$G$76</c:f>
              <c:numCache>
                <c:formatCode>General</c:formatCode>
                <c:ptCount val="73"/>
                <c:pt idx="0">
                  <c:v>1.0413926851582251</c:v>
                </c:pt>
                <c:pt idx="1">
                  <c:v>1.0755469613925308</c:v>
                </c:pt>
                <c:pt idx="2">
                  <c:v>1.1931245983544616</c:v>
                </c:pt>
                <c:pt idx="3">
                  <c:v>1.3117538610557542</c:v>
                </c:pt>
                <c:pt idx="4">
                  <c:v>1.3222192947339193</c:v>
                </c:pt>
                <c:pt idx="5">
                  <c:v>1.2855573090077739</c:v>
                </c:pt>
                <c:pt idx="6">
                  <c:v>0.67209785793571752</c:v>
                </c:pt>
                <c:pt idx="7">
                  <c:v>0.98227123303956843</c:v>
                </c:pt>
                <c:pt idx="8">
                  <c:v>1.3263358609287514</c:v>
                </c:pt>
                <c:pt idx="9">
                  <c:v>0.89209460269048035</c:v>
                </c:pt>
                <c:pt idx="10">
                  <c:v>0.86332286012045589</c:v>
                </c:pt>
                <c:pt idx="11">
                  <c:v>1.2833012287035497</c:v>
                </c:pt>
                <c:pt idx="12">
                  <c:v>1.110589710299249</c:v>
                </c:pt>
                <c:pt idx="13">
                  <c:v>1.675778341674085</c:v>
                </c:pt>
                <c:pt idx="14">
                  <c:v>1.4653828514484182</c:v>
                </c:pt>
                <c:pt idx="15">
                  <c:v>1.5390760987927767</c:v>
                </c:pt>
                <c:pt idx="16">
                  <c:v>1.4487063199050798</c:v>
                </c:pt>
                <c:pt idx="17">
                  <c:v>1.5365584425715302</c:v>
                </c:pt>
                <c:pt idx="18">
                  <c:v>1.3747483460101038</c:v>
                </c:pt>
                <c:pt idx="19">
                  <c:v>0.68124123737558717</c:v>
                </c:pt>
                <c:pt idx="20">
                  <c:v>1.2528530309798931</c:v>
                </c:pt>
                <c:pt idx="21">
                  <c:v>0.97772360528884772</c:v>
                </c:pt>
                <c:pt idx="22">
                  <c:v>1.0413926851582251</c:v>
                </c:pt>
                <c:pt idx="23">
                  <c:v>0.86923171973097624</c:v>
                </c:pt>
                <c:pt idx="24">
                  <c:v>0.67209785793571752</c:v>
                </c:pt>
                <c:pt idx="25">
                  <c:v>1.1072099696478683</c:v>
                </c:pt>
                <c:pt idx="26">
                  <c:v>0.84509804001425681</c:v>
                </c:pt>
                <c:pt idx="27">
                  <c:v>1.3617278360175928</c:v>
                </c:pt>
                <c:pt idx="28">
                  <c:v>1.4424797690644486</c:v>
                </c:pt>
                <c:pt idx="29">
                  <c:v>0.91381385238371671</c:v>
                </c:pt>
                <c:pt idx="30">
                  <c:v>1.4424797690644486</c:v>
                </c:pt>
                <c:pt idx="31">
                  <c:v>0.55630250076728727</c:v>
                </c:pt>
                <c:pt idx="32">
                  <c:v>1.0934216851622351</c:v>
                </c:pt>
                <c:pt idx="33">
                  <c:v>1.3424226808222062</c:v>
                </c:pt>
                <c:pt idx="34">
                  <c:v>0</c:v>
                </c:pt>
                <c:pt idx="35">
                  <c:v>1.3404441148401183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E-4329-BAB4-E483F7C5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7136"/>
        <c:axId val="142677120"/>
      </c:scatterChart>
      <c:valAx>
        <c:axId val="1426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677120"/>
        <c:crosses val="autoZero"/>
        <c:crossBetween val="midCat"/>
      </c:valAx>
      <c:valAx>
        <c:axId val="142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6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776028192222596"/>
          <c:y val="0.21689463430473258"/>
          <c:w val="0.62730432770750699"/>
          <c:h val="0.725875882782693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'Euphausid (E)'!$H$1:$H$3</c:f>
              <c:strCache>
                <c:ptCount val="3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95743614907248"/>
                  <c:y val="0.24950970046269991"/>
                </c:manualLayout>
              </c:layout>
              <c:numFmt formatCode="General" sourceLinked="0"/>
            </c:trendlineLbl>
          </c:trendline>
          <c:xVal>
            <c:numRef>
              <c:f>'Euphausid (E)'!$G$5:$G$58</c:f>
              <c:numCache>
                <c:formatCode>General</c:formatCode>
                <c:ptCount val="54"/>
                <c:pt idx="0">
                  <c:v>1.5693739096150459</c:v>
                </c:pt>
                <c:pt idx="1">
                  <c:v>1.6020599913279623</c:v>
                </c:pt>
                <c:pt idx="2">
                  <c:v>1.7923916894982539</c:v>
                </c:pt>
                <c:pt idx="3">
                  <c:v>1.5693739096150459</c:v>
                </c:pt>
                <c:pt idx="4">
                  <c:v>1.5854607295085006</c:v>
                </c:pt>
                <c:pt idx="5">
                  <c:v>1.5809249756756194</c:v>
                </c:pt>
                <c:pt idx="6">
                  <c:v>1.4913616938342726</c:v>
                </c:pt>
                <c:pt idx="7">
                  <c:v>1.5314789170422551</c:v>
                </c:pt>
                <c:pt idx="8">
                  <c:v>1.5797835966168101</c:v>
                </c:pt>
                <c:pt idx="9">
                  <c:v>1.8000293592441343</c:v>
                </c:pt>
                <c:pt idx="10">
                  <c:v>1.5390760987927767</c:v>
                </c:pt>
                <c:pt idx="11">
                  <c:v>1.5145477526602862</c:v>
                </c:pt>
                <c:pt idx="12">
                  <c:v>1.5843312243675307</c:v>
                </c:pt>
                <c:pt idx="13">
                  <c:v>1.5301996982030821</c:v>
                </c:pt>
                <c:pt idx="14">
                  <c:v>1.503790683057181</c:v>
                </c:pt>
                <c:pt idx="15">
                  <c:v>1.6127838567197355</c:v>
                </c:pt>
                <c:pt idx="16">
                  <c:v>1.6848453616444126</c:v>
                </c:pt>
                <c:pt idx="17">
                  <c:v>1.705007959333336</c:v>
                </c:pt>
                <c:pt idx="18">
                  <c:v>1.7824726241662863</c:v>
                </c:pt>
                <c:pt idx="19">
                  <c:v>1.7371926427047373</c:v>
                </c:pt>
                <c:pt idx="20">
                  <c:v>1.6646419755561255</c:v>
                </c:pt>
                <c:pt idx="21">
                  <c:v>1.7259116322950483</c:v>
                </c:pt>
                <c:pt idx="22">
                  <c:v>1.6919651027673603</c:v>
                </c:pt>
              </c:numCache>
            </c:numRef>
          </c:xVal>
          <c:yVal>
            <c:numRef>
              <c:f>'Euphausid (E)'!$H$5:$H$58</c:f>
              <c:numCache>
                <c:formatCode>General</c:formatCode>
                <c:ptCount val="54"/>
                <c:pt idx="0">
                  <c:v>-0.6020599913279624</c:v>
                </c:pt>
                <c:pt idx="1">
                  <c:v>-0.52287874528033762</c:v>
                </c:pt>
                <c:pt idx="2">
                  <c:v>0.23044892137827391</c:v>
                </c:pt>
                <c:pt idx="3">
                  <c:v>-0.22184874961635639</c:v>
                </c:pt>
                <c:pt idx="4">
                  <c:v>-1</c:v>
                </c:pt>
                <c:pt idx="5">
                  <c:v>-0.3979400086720376</c:v>
                </c:pt>
                <c:pt idx="6">
                  <c:v>-0.52287874528033762</c:v>
                </c:pt>
                <c:pt idx="7">
                  <c:v>-4.5757490560675115E-2</c:v>
                </c:pt>
                <c:pt idx="8">
                  <c:v>-0.69897000433601875</c:v>
                </c:pt>
                <c:pt idx="9">
                  <c:v>-0.52287874528033762</c:v>
                </c:pt>
                <c:pt idx="10">
                  <c:v>-0.69897000433601875</c:v>
                </c:pt>
                <c:pt idx="11">
                  <c:v>-0.69897000433601875</c:v>
                </c:pt>
                <c:pt idx="12">
                  <c:v>-0.52287874528033762</c:v>
                </c:pt>
                <c:pt idx="13">
                  <c:v>-0.52287874528033762</c:v>
                </c:pt>
                <c:pt idx="14">
                  <c:v>-0.69897000433601875</c:v>
                </c:pt>
                <c:pt idx="15">
                  <c:v>-0.52287874528033762</c:v>
                </c:pt>
                <c:pt idx="16">
                  <c:v>-1</c:v>
                </c:pt>
                <c:pt idx="17">
                  <c:v>-0.69897000433601875</c:v>
                </c:pt>
                <c:pt idx="18">
                  <c:v>-0.79588001734407521</c:v>
                </c:pt>
                <c:pt idx="19">
                  <c:v>-0.79588001734407521</c:v>
                </c:pt>
                <c:pt idx="20">
                  <c:v>-0.79588001734407521</c:v>
                </c:pt>
                <c:pt idx="21">
                  <c:v>-0.79588001734407521</c:v>
                </c:pt>
                <c:pt idx="22">
                  <c:v>-0.79588001734407521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A74-BEC3-58A885B2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27008"/>
        <c:axId val="186032896"/>
      </c:scatterChart>
      <c:valAx>
        <c:axId val="1860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032896"/>
        <c:crosses val="autoZero"/>
        <c:crossBetween val="midCat"/>
      </c:valAx>
      <c:valAx>
        <c:axId val="186032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6027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'Gadoid (COMU)'!$G$1:$G$2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560258092738446"/>
                  <c:y val="-9.6183289588801339E-3"/>
                </c:manualLayout>
              </c:layout>
              <c:numFmt formatCode="General" sourceLinked="0"/>
            </c:trendlineLbl>
          </c:trendline>
          <c:xVal>
            <c:numRef>
              <c:f>'Gadoid (COMU)'!$F$4:$F$250</c:f>
              <c:numCache>
                <c:formatCode>General</c:formatCode>
                <c:ptCount val="247"/>
                <c:pt idx="0">
                  <c:v>2.0199466816788423</c:v>
                </c:pt>
                <c:pt idx="1">
                  <c:v>1.9731278535996986</c:v>
                </c:pt>
                <c:pt idx="2">
                  <c:v>1.9503648543761232</c:v>
                </c:pt>
                <c:pt idx="3">
                  <c:v>2.1038037209559568</c:v>
                </c:pt>
                <c:pt idx="4">
                  <c:v>1.7860412102425542</c:v>
                </c:pt>
                <c:pt idx="5">
                  <c:v>2.0496056125949731</c:v>
                </c:pt>
                <c:pt idx="6">
                  <c:v>2.0318122713303706</c:v>
                </c:pt>
                <c:pt idx="7">
                  <c:v>2.0523090996473234</c:v>
                </c:pt>
                <c:pt idx="8">
                  <c:v>2.0715138050950892</c:v>
                </c:pt>
                <c:pt idx="9">
                  <c:v>2.0051805125037805</c:v>
                </c:pt>
                <c:pt idx="10">
                  <c:v>2.019116290447073</c:v>
                </c:pt>
                <c:pt idx="11">
                  <c:v>2.0211892990699383</c:v>
                </c:pt>
                <c:pt idx="12">
                  <c:v>2.0629578340845103</c:v>
                </c:pt>
                <c:pt idx="13">
                  <c:v>2.0737183503461227</c:v>
                </c:pt>
                <c:pt idx="14">
                  <c:v>2.0827853703164503</c:v>
                </c:pt>
                <c:pt idx="15">
                  <c:v>2.0606978403536118</c:v>
                </c:pt>
                <c:pt idx="16">
                  <c:v>2.0659529803138699</c:v>
                </c:pt>
                <c:pt idx="17">
                  <c:v>2.0437551269686796</c:v>
                </c:pt>
                <c:pt idx="18">
                  <c:v>2.0445397603924111</c:v>
                </c:pt>
                <c:pt idx="19">
                  <c:v>1.999130541287371</c:v>
                </c:pt>
                <c:pt idx="20">
                  <c:v>2.0718820073061255</c:v>
                </c:pt>
                <c:pt idx="21">
                  <c:v>2.0499928569201424</c:v>
                </c:pt>
                <c:pt idx="22">
                  <c:v>1.7993405494535817</c:v>
                </c:pt>
                <c:pt idx="23">
                  <c:v>1.8325089127062364</c:v>
                </c:pt>
                <c:pt idx="24">
                  <c:v>1.6812412373755872</c:v>
                </c:pt>
                <c:pt idx="25">
                  <c:v>1.7993405494535817</c:v>
                </c:pt>
                <c:pt idx="26">
                  <c:v>1.7853298350107671</c:v>
                </c:pt>
                <c:pt idx="27">
                  <c:v>1.8750612633917001</c:v>
                </c:pt>
                <c:pt idx="28">
                  <c:v>1.7993405494535817</c:v>
                </c:pt>
                <c:pt idx="29">
                  <c:v>1.8976270912904414</c:v>
                </c:pt>
                <c:pt idx="30">
                  <c:v>1.7993405494535817</c:v>
                </c:pt>
                <c:pt idx="31">
                  <c:v>1.7558748556724915</c:v>
                </c:pt>
                <c:pt idx="32">
                  <c:v>1.884795363948981</c:v>
                </c:pt>
                <c:pt idx="33">
                  <c:v>1.7846172926328754</c:v>
                </c:pt>
                <c:pt idx="34">
                  <c:v>1.8488047010518038</c:v>
                </c:pt>
                <c:pt idx="35">
                  <c:v>1.8842287696326039</c:v>
                </c:pt>
                <c:pt idx="36">
                  <c:v>1.8842287696326039</c:v>
                </c:pt>
                <c:pt idx="37">
                  <c:v>2.0354297381845483</c:v>
                </c:pt>
                <c:pt idx="38">
                  <c:v>2.0281644194244701</c:v>
                </c:pt>
                <c:pt idx="39">
                  <c:v>1.8585371975696392</c:v>
                </c:pt>
                <c:pt idx="40">
                  <c:v>1.8115750058705933</c:v>
                </c:pt>
                <c:pt idx="41">
                  <c:v>1.9929950984313416</c:v>
                </c:pt>
                <c:pt idx="42">
                  <c:v>1.7641761323903307</c:v>
                </c:pt>
                <c:pt idx="43">
                  <c:v>1.9731278535996986</c:v>
                </c:pt>
                <c:pt idx="44">
                  <c:v>2.0406023401140732</c:v>
                </c:pt>
                <c:pt idx="45">
                  <c:v>1.7781512503836436</c:v>
                </c:pt>
                <c:pt idx="46">
                  <c:v>1.9153998352122699</c:v>
                </c:pt>
                <c:pt idx="47">
                  <c:v>2.0297894708318558</c:v>
                </c:pt>
                <c:pt idx="48">
                  <c:v>1.6339731557896735</c:v>
                </c:pt>
                <c:pt idx="49">
                  <c:v>1.904715545278681</c:v>
                </c:pt>
                <c:pt idx="50">
                  <c:v>1.7267272090265722</c:v>
                </c:pt>
                <c:pt idx="51">
                  <c:v>1.8318697742805017</c:v>
                </c:pt>
                <c:pt idx="52">
                  <c:v>1.7242758696007889</c:v>
                </c:pt>
                <c:pt idx="53">
                  <c:v>1.7649229846498886</c:v>
                </c:pt>
                <c:pt idx="54">
                  <c:v>1.9380190974762104</c:v>
                </c:pt>
                <c:pt idx="55">
                  <c:v>1.7218106152125465</c:v>
                </c:pt>
                <c:pt idx="56">
                  <c:v>1.5965970956264601</c:v>
                </c:pt>
                <c:pt idx="57">
                  <c:v>1.8344207036815325</c:v>
                </c:pt>
                <c:pt idx="58">
                  <c:v>1.8813846567705728</c:v>
                </c:pt>
                <c:pt idx="59">
                  <c:v>1.7874604745184151</c:v>
                </c:pt>
                <c:pt idx="60">
                  <c:v>1.8842287696326039</c:v>
                </c:pt>
                <c:pt idx="61">
                  <c:v>1.842609239610562</c:v>
                </c:pt>
                <c:pt idx="62">
                  <c:v>1.7596678446896306</c:v>
                </c:pt>
                <c:pt idx="63">
                  <c:v>1.9003671286564703</c:v>
                </c:pt>
                <c:pt idx="64">
                  <c:v>1.885361220031512</c:v>
                </c:pt>
                <c:pt idx="65">
                  <c:v>1.9489017609702137</c:v>
                </c:pt>
                <c:pt idx="66">
                  <c:v>1.7930916001765802</c:v>
                </c:pt>
                <c:pt idx="67">
                  <c:v>1.6720978579357175</c:v>
                </c:pt>
                <c:pt idx="68">
                  <c:v>1.5987905067631152</c:v>
                </c:pt>
                <c:pt idx="69">
                  <c:v>1.5365584425715302</c:v>
                </c:pt>
                <c:pt idx="70">
                  <c:v>1.5365584425715302</c:v>
                </c:pt>
                <c:pt idx="71">
                  <c:v>1.6608654780038692</c:v>
                </c:pt>
                <c:pt idx="72">
                  <c:v>1.8325089127062364</c:v>
                </c:pt>
                <c:pt idx="73">
                  <c:v>1.7543483357110188</c:v>
                </c:pt>
                <c:pt idx="74">
                  <c:v>1.5477747053878226</c:v>
                </c:pt>
                <c:pt idx="75">
                  <c:v>1.6053050461411094</c:v>
                </c:pt>
                <c:pt idx="76">
                  <c:v>1.8369567370595505</c:v>
                </c:pt>
                <c:pt idx="77">
                  <c:v>1.5514499979728751</c:v>
                </c:pt>
                <c:pt idx="78">
                  <c:v>1.5352941200427705</c:v>
                </c:pt>
                <c:pt idx="79">
                  <c:v>1.5740312677277188</c:v>
                </c:pt>
                <c:pt idx="80">
                  <c:v>1.7767011839884108</c:v>
                </c:pt>
                <c:pt idx="81">
                  <c:v>1.801403710017355</c:v>
                </c:pt>
                <c:pt idx="82">
                  <c:v>1.7831886910752577</c:v>
                </c:pt>
                <c:pt idx="83">
                  <c:v>1.5587085705331658</c:v>
                </c:pt>
                <c:pt idx="84">
                  <c:v>1.6910814921229684</c:v>
                </c:pt>
                <c:pt idx="85">
                  <c:v>1.7810369386211318</c:v>
                </c:pt>
                <c:pt idx="86">
                  <c:v>1.6901960800285136</c:v>
                </c:pt>
                <c:pt idx="87">
                  <c:v>1.8808135922807914</c:v>
                </c:pt>
                <c:pt idx="88">
                  <c:v>1.9216864754836021</c:v>
                </c:pt>
                <c:pt idx="89">
                  <c:v>1.8356905714924256</c:v>
                </c:pt>
                <c:pt idx="90">
                  <c:v>1.7781512503836436</c:v>
                </c:pt>
                <c:pt idx="91">
                  <c:v>1.8419848045901139</c:v>
                </c:pt>
                <c:pt idx="92">
                  <c:v>1.8530895298518655</c:v>
                </c:pt>
                <c:pt idx="93">
                  <c:v>1.5976951859255124</c:v>
                </c:pt>
                <c:pt idx="94">
                  <c:v>1.667452952889954</c:v>
                </c:pt>
                <c:pt idx="95">
                  <c:v>1.7909884750888159</c:v>
                </c:pt>
                <c:pt idx="96">
                  <c:v>1.7242758696007889</c:v>
                </c:pt>
                <c:pt idx="97">
                  <c:v>1.6483600109809315</c:v>
                </c:pt>
                <c:pt idx="98">
                  <c:v>1.5899496013257077</c:v>
                </c:pt>
                <c:pt idx="99">
                  <c:v>1.6785183790401139</c:v>
                </c:pt>
                <c:pt idx="100">
                  <c:v>1.8518696007297664</c:v>
                </c:pt>
                <c:pt idx="101">
                  <c:v>1.9009130677376691</c:v>
                </c:pt>
                <c:pt idx="102">
                  <c:v>1.7664128471123994</c:v>
                </c:pt>
                <c:pt idx="103">
                  <c:v>1.7143297597452329</c:v>
                </c:pt>
                <c:pt idx="104">
                  <c:v>1.6253124509616739</c:v>
                </c:pt>
                <c:pt idx="105">
                  <c:v>1.6159500516564009</c:v>
                </c:pt>
                <c:pt idx="106">
                  <c:v>1.7573960287930241</c:v>
                </c:pt>
                <c:pt idx="107">
                  <c:v>1.541579243946581</c:v>
                </c:pt>
                <c:pt idx="108">
                  <c:v>1.6253124509616739</c:v>
                </c:pt>
                <c:pt idx="109">
                  <c:v>1.887054378050957</c:v>
                </c:pt>
                <c:pt idx="110">
                  <c:v>1.8407332346118068</c:v>
                </c:pt>
                <c:pt idx="111">
                  <c:v>1.7923916894982539</c:v>
                </c:pt>
                <c:pt idx="112">
                  <c:v>1.7944880466591695</c:v>
                </c:pt>
                <c:pt idx="113">
                  <c:v>1.8129133566428555</c:v>
                </c:pt>
                <c:pt idx="114">
                  <c:v>1.7839035792727349</c:v>
                </c:pt>
                <c:pt idx="115">
                  <c:v>1.8692317197309762</c:v>
                </c:pt>
                <c:pt idx="116">
                  <c:v>1.8280150642239767</c:v>
                </c:pt>
                <c:pt idx="117">
                  <c:v>1.8656960599160706</c:v>
                </c:pt>
                <c:pt idx="118">
                  <c:v>1.9014583213961123</c:v>
                </c:pt>
                <c:pt idx="119">
                  <c:v>1.9020028913507294</c:v>
                </c:pt>
                <c:pt idx="120">
                  <c:v>1.8813846567705728</c:v>
                </c:pt>
                <c:pt idx="121">
                  <c:v>1.7489628612561614</c:v>
                </c:pt>
                <c:pt idx="122">
                  <c:v>1.9084850188786497</c:v>
                </c:pt>
                <c:pt idx="123">
                  <c:v>1.888179493918325</c:v>
                </c:pt>
                <c:pt idx="124">
                  <c:v>1.7497363155690611</c:v>
                </c:pt>
                <c:pt idx="125">
                  <c:v>1.8388490907372552</c:v>
                </c:pt>
                <c:pt idx="126">
                  <c:v>1.8169038393756602</c:v>
                </c:pt>
                <c:pt idx="127">
                  <c:v>1.8401060944567578</c:v>
                </c:pt>
                <c:pt idx="128">
                  <c:v>1.7427251313046983</c:v>
                </c:pt>
                <c:pt idx="129">
                  <c:v>1.8573324964312685</c:v>
                </c:pt>
                <c:pt idx="130">
                  <c:v>1.7867514221455612</c:v>
                </c:pt>
                <c:pt idx="131">
                  <c:v>1.6580113966571124</c:v>
                </c:pt>
                <c:pt idx="132">
                  <c:v>1.6655809910179531</c:v>
                </c:pt>
                <c:pt idx="133">
                  <c:v>1.7810369386211318</c:v>
                </c:pt>
                <c:pt idx="134">
                  <c:v>1.8481891169913987</c:v>
                </c:pt>
                <c:pt idx="135">
                  <c:v>1.8790958795000727</c:v>
                </c:pt>
                <c:pt idx="136">
                  <c:v>1.7234556720351857</c:v>
                </c:pt>
                <c:pt idx="137">
                  <c:v>1.9057958803678685</c:v>
                </c:pt>
                <c:pt idx="138">
                  <c:v>1.8208579894396999</c:v>
                </c:pt>
                <c:pt idx="139">
                  <c:v>1.7528164311882715</c:v>
                </c:pt>
                <c:pt idx="140">
                  <c:v>1.885926339801431</c:v>
                </c:pt>
                <c:pt idx="141">
                  <c:v>1.8122446968003694</c:v>
                </c:pt>
                <c:pt idx="142">
                  <c:v>1.8075350280688534</c:v>
                </c:pt>
                <c:pt idx="143">
                  <c:v>1.7759743311293692</c:v>
                </c:pt>
                <c:pt idx="144">
                  <c:v>1.8109042806687004</c:v>
                </c:pt>
                <c:pt idx="145">
                  <c:v>1.8887409606828927</c:v>
                </c:pt>
                <c:pt idx="146">
                  <c:v>1.8149131812750738</c:v>
                </c:pt>
                <c:pt idx="147">
                  <c:v>1.823474229170301</c:v>
                </c:pt>
                <c:pt idx="148">
                  <c:v>1.7543483357110188</c:v>
                </c:pt>
                <c:pt idx="149">
                  <c:v>1.7160033436347992</c:v>
                </c:pt>
                <c:pt idx="150">
                  <c:v>1.8481891169913987</c:v>
                </c:pt>
                <c:pt idx="151">
                  <c:v>1.8401060944567578</c:v>
                </c:pt>
                <c:pt idx="152">
                  <c:v>1.8407332346118068</c:v>
                </c:pt>
                <c:pt idx="153">
                  <c:v>1.8579352647194289</c:v>
                </c:pt>
                <c:pt idx="154">
                  <c:v>1.9268567089496924</c:v>
                </c:pt>
                <c:pt idx="155">
                  <c:v>1.8129133566428555</c:v>
                </c:pt>
                <c:pt idx="156">
                  <c:v>1.8293037728310249</c:v>
                </c:pt>
                <c:pt idx="157">
                  <c:v>1.7558748556724915</c:v>
                </c:pt>
                <c:pt idx="158">
                  <c:v>1.9025467793139914</c:v>
                </c:pt>
                <c:pt idx="159">
                  <c:v>1.9025467793139914</c:v>
                </c:pt>
                <c:pt idx="160">
                  <c:v>1.7551122663950711</c:v>
                </c:pt>
                <c:pt idx="161">
                  <c:v>1.9344984512435677</c:v>
                </c:pt>
                <c:pt idx="162">
                  <c:v>1.8561244442423004</c:v>
                </c:pt>
                <c:pt idx="163">
                  <c:v>1.8494194137968993</c:v>
                </c:pt>
                <c:pt idx="164">
                  <c:v>1.8394780473741983</c:v>
                </c:pt>
                <c:pt idx="165">
                  <c:v>1.8639173769578605</c:v>
                </c:pt>
                <c:pt idx="166">
                  <c:v>1.9268567089496924</c:v>
                </c:pt>
                <c:pt idx="167">
                  <c:v>1.6618126855372612</c:v>
                </c:pt>
                <c:pt idx="168">
                  <c:v>1.7489628612561614</c:v>
                </c:pt>
                <c:pt idx="169">
                  <c:v>1.6551384348113822</c:v>
                </c:pt>
                <c:pt idx="170">
                  <c:v>1.841359470454855</c:v>
                </c:pt>
                <c:pt idx="171">
                  <c:v>1.7041505168397992</c:v>
                </c:pt>
                <c:pt idx="172">
                  <c:v>1.7168377232995244</c:v>
                </c:pt>
                <c:pt idx="173">
                  <c:v>1.6812412373755872</c:v>
                </c:pt>
                <c:pt idx="174">
                  <c:v>1.8475726591421122</c:v>
                </c:pt>
                <c:pt idx="175">
                  <c:v>1.7201593034059568</c:v>
                </c:pt>
                <c:pt idx="176">
                  <c:v>1.841359470454855</c:v>
                </c:pt>
                <c:pt idx="177">
                  <c:v>1.841359470454855</c:v>
                </c:pt>
                <c:pt idx="178">
                  <c:v>1.6384892569546374</c:v>
                </c:pt>
                <c:pt idx="179">
                  <c:v>1.7450747915820575</c:v>
                </c:pt>
                <c:pt idx="180">
                  <c:v>1.7339992865383869</c:v>
                </c:pt>
                <c:pt idx="181">
                  <c:v>1.7641761323903307</c:v>
                </c:pt>
                <c:pt idx="182">
                  <c:v>1.8715729355458788</c:v>
                </c:pt>
                <c:pt idx="183">
                  <c:v>1.8350561017201164</c:v>
                </c:pt>
                <c:pt idx="184">
                  <c:v>1.9116901587538611</c:v>
                </c:pt>
                <c:pt idx="185">
                  <c:v>1.8356905714924256</c:v>
                </c:pt>
                <c:pt idx="186">
                  <c:v>1.7371926427047373</c:v>
                </c:pt>
                <c:pt idx="187">
                  <c:v>1.8438554226231612</c:v>
                </c:pt>
                <c:pt idx="188">
                  <c:v>1.7299742856995557</c:v>
                </c:pt>
                <c:pt idx="189">
                  <c:v>1.8943160626844384</c:v>
                </c:pt>
                <c:pt idx="190">
                  <c:v>1.6074550232146685</c:v>
                </c:pt>
              </c:numCache>
            </c:numRef>
          </c:xVal>
          <c:yVal>
            <c:numRef>
              <c:f>'Gadoid (COMU)'!$G$4:$G$250</c:f>
              <c:numCache>
                <c:formatCode>General</c:formatCode>
                <c:ptCount val="247"/>
                <c:pt idx="0">
                  <c:v>0.96378782734555524</c:v>
                </c:pt>
                <c:pt idx="1">
                  <c:v>0.65321251377534373</c:v>
                </c:pt>
                <c:pt idx="2">
                  <c:v>1.1875207208364631</c:v>
                </c:pt>
                <c:pt idx="3">
                  <c:v>0.92941892571429274</c:v>
                </c:pt>
                <c:pt idx="4">
                  <c:v>0.23044892137827391</c:v>
                </c:pt>
                <c:pt idx="5">
                  <c:v>0.86332286012045589</c:v>
                </c:pt>
                <c:pt idx="6">
                  <c:v>0.95904139232109353</c:v>
                </c:pt>
                <c:pt idx="7">
                  <c:v>1.0530784434834197</c:v>
                </c:pt>
                <c:pt idx="8">
                  <c:v>1.0863598306747482</c:v>
                </c:pt>
                <c:pt idx="9">
                  <c:v>0.89209460269048035</c:v>
                </c:pt>
                <c:pt idx="10">
                  <c:v>1.0253058652647702</c:v>
                </c:pt>
                <c:pt idx="11">
                  <c:v>0.92941892571429274</c:v>
                </c:pt>
                <c:pt idx="12">
                  <c:v>1.0718820073061255</c:v>
                </c:pt>
                <c:pt idx="13">
                  <c:v>1.0969100130080565</c:v>
                </c:pt>
                <c:pt idx="14">
                  <c:v>1.1430148002540952</c:v>
                </c:pt>
                <c:pt idx="15">
                  <c:v>1.0969100130080565</c:v>
                </c:pt>
                <c:pt idx="16">
                  <c:v>1.0899051114393981</c:v>
                </c:pt>
                <c:pt idx="17">
                  <c:v>1.1139433523068367</c:v>
                </c:pt>
                <c:pt idx="18">
                  <c:v>1.0253058652647702</c:v>
                </c:pt>
                <c:pt idx="19">
                  <c:v>0.98677173426624487</c:v>
                </c:pt>
                <c:pt idx="20">
                  <c:v>0.9956351945975499</c:v>
                </c:pt>
                <c:pt idx="21">
                  <c:v>0.93951925261861846</c:v>
                </c:pt>
                <c:pt idx="22">
                  <c:v>0.57978359661681012</c:v>
                </c:pt>
                <c:pt idx="23">
                  <c:v>0.64345267648618742</c:v>
                </c:pt>
                <c:pt idx="24">
                  <c:v>7.9181246047624818E-2</c:v>
                </c:pt>
                <c:pt idx="25">
                  <c:v>0.57978359661681012</c:v>
                </c:pt>
                <c:pt idx="26">
                  <c:v>0.46239799789895608</c:v>
                </c:pt>
                <c:pt idx="27">
                  <c:v>0.76342799356293722</c:v>
                </c:pt>
                <c:pt idx="28">
                  <c:v>0.64345267648618742</c:v>
                </c:pt>
                <c:pt idx="29">
                  <c:v>0.63346845557958653</c:v>
                </c:pt>
                <c:pt idx="30">
                  <c:v>0.27875360095282892</c:v>
                </c:pt>
                <c:pt idx="31">
                  <c:v>4.1392685158225077E-2</c:v>
                </c:pt>
                <c:pt idx="32">
                  <c:v>0.55630250076728727</c:v>
                </c:pt>
                <c:pt idx="33">
                  <c:v>0.3979400086720376</c:v>
                </c:pt>
                <c:pt idx="34">
                  <c:v>0.47712125471966244</c:v>
                </c:pt>
                <c:pt idx="35">
                  <c:v>0.49136169383427269</c:v>
                </c:pt>
                <c:pt idx="36">
                  <c:v>0.61278385671973545</c:v>
                </c:pt>
                <c:pt idx="37">
                  <c:v>1.0644579892269184</c:v>
                </c:pt>
                <c:pt idx="38">
                  <c:v>1.0530784434834197</c:v>
                </c:pt>
                <c:pt idx="39">
                  <c:v>0.49136169383427269</c:v>
                </c:pt>
                <c:pt idx="40">
                  <c:v>0.41497334797081797</c:v>
                </c:pt>
                <c:pt idx="41">
                  <c:v>0.93951925261861846</c:v>
                </c:pt>
                <c:pt idx="42">
                  <c:v>-4.5757490560675115E-2</c:v>
                </c:pt>
                <c:pt idx="43">
                  <c:v>0.65321251377534373</c:v>
                </c:pt>
                <c:pt idx="44">
                  <c:v>1.1038037209559568</c:v>
                </c:pt>
                <c:pt idx="45">
                  <c:v>0.3010299956639812</c:v>
                </c:pt>
                <c:pt idx="46">
                  <c:v>0.66275783168157409</c:v>
                </c:pt>
                <c:pt idx="47">
                  <c:v>0.89209460269048035</c:v>
                </c:pt>
                <c:pt idx="48">
                  <c:v>-0.22184874961635639</c:v>
                </c:pt>
                <c:pt idx="49">
                  <c:v>0.61278385671973545</c:v>
                </c:pt>
                <c:pt idx="50">
                  <c:v>7.9181246047624818E-2</c:v>
                </c:pt>
                <c:pt idx="51">
                  <c:v>0.3222192947339193</c:v>
                </c:pt>
                <c:pt idx="52">
                  <c:v>0</c:v>
                </c:pt>
                <c:pt idx="53">
                  <c:v>0.11394335230683679</c:v>
                </c:pt>
                <c:pt idx="54">
                  <c:v>0.68124123737558717</c:v>
                </c:pt>
                <c:pt idx="55">
                  <c:v>7.9181246047624818E-2</c:v>
                </c:pt>
                <c:pt idx="56">
                  <c:v>-0.52287874528033762</c:v>
                </c:pt>
                <c:pt idx="57">
                  <c:v>0.34242268082220628</c:v>
                </c:pt>
                <c:pt idx="58">
                  <c:v>0.51851393987788741</c:v>
                </c:pt>
                <c:pt idx="59">
                  <c:v>0.27875360095282892</c:v>
                </c:pt>
                <c:pt idx="60">
                  <c:v>0.57978359661681012</c:v>
                </c:pt>
                <c:pt idx="61">
                  <c:v>0.49136169383427269</c:v>
                </c:pt>
                <c:pt idx="62">
                  <c:v>0.20411998265592479</c:v>
                </c:pt>
                <c:pt idx="63">
                  <c:v>0.63346845557958653</c:v>
                </c:pt>
                <c:pt idx="64">
                  <c:v>0.57978359661681012</c:v>
                </c:pt>
                <c:pt idx="65">
                  <c:v>0.79239168949825389</c:v>
                </c:pt>
                <c:pt idx="66">
                  <c:v>0.3222192947339193</c:v>
                </c:pt>
                <c:pt idx="67">
                  <c:v>-9.6910013008056392E-2</c:v>
                </c:pt>
                <c:pt idx="68">
                  <c:v>-0.3010299956639812</c:v>
                </c:pt>
                <c:pt idx="69">
                  <c:v>-0.3979400086720376</c:v>
                </c:pt>
                <c:pt idx="70">
                  <c:v>-0.3979400086720376</c:v>
                </c:pt>
                <c:pt idx="71">
                  <c:v>-9.6910013008056392E-2</c:v>
                </c:pt>
                <c:pt idx="72">
                  <c:v>0.44715803134221921</c:v>
                </c:pt>
                <c:pt idx="73">
                  <c:v>0.11394335230683679</c:v>
                </c:pt>
                <c:pt idx="74">
                  <c:v>-0.69897000433601875</c:v>
                </c:pt>
                <c:pt idx="75">
                  <c:v>-0.52287874528033762</c:v>
                </c:pt>
                <c:pt idx="76">
                  <c:v>0.38021124171160603</c:v>
                </c:pt>
                <c:pt idx="77">
                  <c:v>-0.52287874528033762</c:v>
                </c:pt>
                <c:pt idx="78">
                  <c:v>-0.69897000433601875</c:v>
                </c:pt>
                <c:pt idx="79">
                  <c:v>-0.52287874528033762</c:v>
                </c:pt>
                <c:pt idx="80">
                  <c:v>0.20411998265592479</c:v>
                </c:pt>
                <c:pt idx="81">
                  <c:v>0.3222192947339193</c:v>
                </c:pt>
                <c:pt idx="82">
                  <c:v>0.27875360095282892</c:v>
                </c:pt>
                <c:pt idx="83">
                  <c:v>-0.69897000433601875</c:v>
                </c:pt>
                <c:pt idx="84">
                  <c:v>-4.5757490560675115E-2</c:v>
                </c:pt>
                <c:pt idx="85">
                  <c:v>0.23044892137827391</c:v>
                </c:pt>
                <c:pt idx="86">
                  <c:v>-9.6910013008056392E-2</c:v>
                </c:pt>
                <c:pt idx="87">
                  <c:v>0.65321251377534373</c:v>
                </c:pt>
                <c:pt idx="88">
                  <c:v>0.75587485567249146</c:v>
                </c:pt>
                <c:pt idx="89">
                  <c:v>0.49136169383427269</c:v>
                </c:pt>
                <c:pt idx="90">
                  <c:v>0.3010299956639812</c:v>
                </c:pt>
                <c:pt idx="91">
                  <c:v>0.43136376415898736</c:v>
                </c:pt>
                <c:pt idx="92">
                  <c:v>0.49136169383427269</c:v>
                </c:pt>
                <c:pt idx="93">
                  <c:v>-0.3010299956639812</c:v>
                </c:pt>
                <c:pt idx="94">
                  <c:v>-9.6910013008056392E-2</c:v>
                </c:pt>
                <c:pt idx="95">
                  <c:v>0.23044892137827391</c:v>
                </c:pt>
                <c:pt idx="96">
                  <c:v>0</c:v>
                </c:pt>
                <c:pt idx="97">
                  <c:v>-0.22184874961635639</c:v>
                </c:pt>
                <c:pt idx="98">
                  <c:v>-0.3010299956639812</c:v>
                </c:pt>
                <c:pt idx="99">
                  <c:v>-9.6910013008056392E-2</c:v>
                </c:pt>
                <c:pt idx="100">
                  <c:v>0.51851393987788741</c:v>
                </c:pt>
                <c:pt idx="101">
                  <c:v>0.71600334363479923</c:v>
                </c:pt>
                <c:pt idx="102">
                  <c:v>0.20411998265592479</c:v>
                </c:pt>
                <c:pt idx="103">
                  <c:v>0.11394335230683679</c:v>
                </c:pt>
                <c:pt idx="104">
                  <c:v>-0.22184874961635639</c:v>
                </c:pt>
                <c:pt idx="105">
                  <c:v>-0.22184874961635639</c:v>
                </c:pt>
                <c:pt idx="106">
                  <c:v>0.17609125905568124</c:v>
                </c:pt>
                <c:pt idx="107">
                  <c:v>-0.3979400086720376</c:v>
                </c:pt>
                <c:pt idx="108">
                  <c:v>-0.15490195998574319</c:v>
                </c:pt>
                <c:pt idx="109">
                  <c:v>0.62324929039790045</c:v>
                </c:pt>
                <c:pt idx="110">
                  <c:v>0.50514997831990605</c:v>
                </c:pt>
                <c:pt idx="111">
                  <c:v>0.3010299956639812</c:v>
                </c:pt>
                <c:pt idx="112">
                  <c:v>0.34242268082220628</c:v>
                </c:pt>
                <c:pt idx="113">
                  <c:v>0.27875360095282892</c:v>
                </c:pt>
                <c:pt idx="114">
                  <c:v>0.3222192947339193</c:v>
                </c:pt>
                <c:pt idx="115">
                  <c:v>0.50514997831990605</c:v>
                </c:pt>
                <c:pt idx="116">
                  <c:v>0.36172783601759284</c:v>
                </c:pt>
                <c:pt idx="117">
                  <c:v>0.43136376415898736</c:v>
                </c:pt>
                <c:pt idx="118">
                  <c:v>0.63346845557958653</c:v>
                </c:pt>
                <c:pt idx="119">
                  <c:v>0.55630250076728727</c:v>
                </c:pt>
                <c:pt idx="120">
                  <c:v>0.55630250076728727</c:v>
                </c:pt>
                <c:pt idx="121">
                  <c:v>7.9181246047624818E-2</c:v>
                </c:pt>
                <c:pt idx="122">
                  <c:v>0.65321251377534373</c:v>
                </c:pt>
                <c:pt idx="123">
                  <c:v>0.62324929039790045</c:v>
                </c:pt>
                <c:pt idx="124">
                  <c:v>0.11394335230683679</c:v>
                </c:pt>
                <c:pt idx="125">
                  <c:v>0.43136376415898736</c:v>
                </c:pt>
                <c:pt idx="126">
                  <c:v>0.36172783601759284</c:v>
                </c:pt>
                <c:pt idx="127">
                  <c:v>0.3979400086720376</c:v>
                </c:pt>
                <c:pt idx="128">
                  <c:v>0.17609125905568124</c:v>
                </c:pt>
                <c:pt idx="129">
                  <c:v>0.53147891704225514</c:v>
                </c:pt>
                <c:pt idx="130">
                  <c:v>0.34242268082220628</c:v>
                </c:pt>
                <c:pt idx="131">
                  <c:v>-0.15490195998574319</c:v>
                </c:pt>
                <c:pt idx="132">
                  <c:v>-9.6910013008056392E-2</c:v>
                </c:pt>
                <c:pt idx="133">
                  <c:v>0.23044892137827391</c:v>
                </c:pt>
                <c:pt idx="134">
                  <c:v>0.53147891704225514</c:v>
                </c:pt>
                <c:pt idx="135">
                  <c:v>0.54406804435027567</c:v>
                </c:pt>
                <c:pt idx="136">
                  <c:v>4.1392685158225077E-2</c:v>
                </c:pt>
                <c:pt idx="137">
                  <c:v>0.64345267648618742</c:v>
                </c:pt>
                <c:pt idx="138">
                  <c:v>0.38021124171160603</c:v>
                </c:pt>
                <c:pt idx="139">
                  <c:v>0.14612803567823801</c:v>
                </c:pt>
                <c:pt idx="140">
                  <c:v>0.62324929039790045</c:v>
                </c:pt>
                <c:pt idx="141">
                  <c:v>0.34242268082220628</c:v>
                </c:pt>
                <c:pt idx="142">
                  <c:v>0.34242268082220628</c:v>
                </c:pt>
                <c:pt idx="143">
                  <c:v>0.17609125905568124</c:v>
                </c:pt>
                <c:pt idx="144">
                  <c:v>0.3010299956639812</c:v>
                </c:pt>
                <c:pt idx="145">
                  <c:v>0.50514997831990605</c:v>
                </c:pt>
                <c:pt idx="146">
                  <c:v>0.38021124171160603</c:v>
                </c:pt>
                <c:pt idx="147">
                  <c:v>0.41497334797081797</c:v>
                </c:pt>
                <c:pt idx="148">
                  <c:v>0.25527250510330607</c:v>
                </c:pt>
                <c:pt idx="149">
                  <c:v>0.11394335230683679</c:v>
                </c:pt>
                <c:pt idx="150">
                  <c:v>0.51851393987788741</c:v>
                </c:pt>
                <c:pt idx="151">
                  <c:v>0.47712125471966244</c:v>
                </c:pt>
                <c:pt idx="152">
                  <c:v>0.44715803134221921</c:v>
                </c:pt>
                <c:pt idx="153">
                  <c:v>0.51851393987788741</c:v>
                </c:pt>
                <c:pt idx="154">
                  <c:v>0.72427586960078905</c:v>
                </c:pt>
                <c:pt idx="155">
                  <c:v>0.3979400086720376</c:v>
                </c:pt>
                <c:pt idx="156">
                  <c:v>0.46239799789895608</c:v>
                </c:pt>
                <c:pt idx="157">
                  <c:v>0.20411998265592479</c:v>
                </c:pt>
                <c:pt idx="158">
                  <c:v>0.64345267648618742</c:v>
                </c:pt>
                <c:pt idx="159">
                  <c:v>0.64345267648618742</c:v>
                </c:pt>
                <c:pt idx="160">
                  <c:v>0.17609125905568124</c:v>
                </c:pt>
                <c:pt idx="161">
                  <c:v>0.74036268949424389</c:v>
                </c:pt>
                <c:pt idx="162">
                  <c:v>0.53147891704225514</c:v>
                </c:pt>
                <c:pt idx="163">
                  <c:v>0.46239799789895608</c:v>
                </c:pt>
                <c:pt idx="164">
                  <c:v>0.50514997831990605</c:v>
                </c:pt>
                <c:pt idx="165">
                  <c:v>0.54406804435027567</c:v>
                </c:pt>
                <c:pt idx="166">
                  <c:v>0.66275783168157409</c:v>
                </c:pt>
                <c:pt idx="167">
                  <c:v>-0.3010299956639812</c:v>
                </c:pt>
                <c:pt idx="168">
                  <c:v>7.9181246047624818E-2</c:v>
                </c:pt>
                <c:pt idx="169">
                  <c:v>-0.3010299956639812</c:v>
                </c:pt>
                <c:pt idx="170">
                  <c:v>0.49136169383427269</c:v>
                </c:pt>
                <c:pt idx="171">
                  <c:v>-4.5757490560675115E-2</c:v>
                </c:pt>
                <c:pt idx="172">
                  <c:v>0.14612803567823801</c:v>
                </c:pt>
                <c:pt idx="173">
                  <c:v>4.1392685158225077E-2</c:v>
                </c:pt>
                <c:pt idx="174">
                  <c:v>0.47712125471966244</c:v>
                </c:pt>
                <c:pt idx="175">
                  <c:v>7.9181246047624818E-2</c:v>
                </c:pt>
                <c:pt idx="176">
                  <c:v>0.49136169383427269</c:v>
                </c:pt>
                <c:pt idx="177">
                  <c:v>0.49136169383427269</c:v>
                </c:pt>
                <c:pt idx="178">
                  <c:v>-9.6910013008056392E-2</c:v>
                </c:pt>
                <c:pt idx="179">
                  <c:v>0.14612803567823801</c:v>
                </c:pt>
                <c:pt idx="180">
                  <c:v>0.11394335230683679</c:v>
                </c:pt>
                <c:pt idx="181">
                  <c:v>0.17609125905568124</c:v>
                </c:pt>
                <c:pt idx="182">
                  <c:v>0.54406804435027567</c:v>
                </c:pt>
                <c:pt idx="183">
                  <c:v>0.47712125471966244</c:v>
                </c:pt>
                <c:pt idx="184">
                  <c:v>0.63346845557958653</c:v>
                </c:pt>
                <c:pt idx="185">
                  <c:v>0.46239799789895608</c:v>
                </c:pt>
                <c:pt idx="186">
                  <c:v>0.14612803567823801</c:v>
                </c:pt>
                <c:pt idx="187">
                  <c:v>0.53147891704225514</c:v>
                </c:pt>
                <c:pt idx="188">
                  <c:v>0.17609125905568124</c:v>
                </c:pt>
                <c:pt idx="189">
                  <c:v>0.62324929039790045</c:v>
                </c:pt>
                <c:pt idx="190">
                  <c:v>-0.22184874961635639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1-4025-B88C-E1A9EA20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536"/>
        <c:axId val="207335424"/>
      </c:scatterChart>
      <c:valAx>
        <c:axId val="2073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35424"/>
        <c:crosses val="autoZero"/>
        <c:crossBetween val="midCat"/>
      </c:valAx>
      <c:valAx>
        <c:axId val="2073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2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'Haddock (HD)'!$G$1:$G$2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560258092738446"/>
                  <c:y val="-9.6183289588801339E-3"/>
                </c:manualLayout>
              </c:layout>
              <c:numFmt formatCode="General" sourceLinked="0"/>
            </c:trendlineLbl>
          </c:trendline>
          <c:xVal>
            <c:numRef>
              <c:f>'Haddock (HD)'!$F$4:$F$290</c:f>
              <c:numCache>
                <c:formatCode>General</c:formatCode>
                <c:ptCount val="287"/>
                <c:pt idx="0">
                  <c:v>2.0199466816788423</c:v>
                </c:pt>
                <c:pt idx="1">
                  <c:v>1.9731278535996986</c:v>
                </c:pt>
                <c:pt idx="2">
                  <c:v>1.9503648543761232</c:v>
                </c:pt>
                <c:pt idx="3">
                  <c:v>2.1038037209559568</c:v>
                </c:pt>
                <c:pt idx="4">
                  <c:v>1.7860412102425542</c:v>
                </c:pt>
                <c:pt idx="5">
                  <c:v>2.0496056125949731</c:v>
                </c:pt>
                <c:pt idx="6">
                  <c:v>2.0318122713303706</c:v>
                </c:pt>
                <c:pt idx="7">
                  <c:v>2.0523090996473234</c:v>
                </c:pt>
                <c:pt idx="8">
                  <c:v>2.0715138050950892</c:v>
                </c:pt>
                <c:pt idx="9">
                  <c:v>2.0051805125037805</c:v>
                </c:pt>
                <c:pt idx="10">
                  <c:v>2.019116290447073</c:v>
                </c:pt>
                <c:pt idx="11">
                  <c:v>2.0211892990699383</c:v>
                </c:pt>
                <c:pt idx="12">
                  <c:v>2.0629578340845103</c:v>
                </c:pt>
                <c:pt idx="13">
                  <c:v>2.0737183503461227</c:v>
                </c:pt>
                <c:pt idx="14">
                  <c:v>2.0827853703164503</c:v>
                </c:pt>
                <c:pt idx="15">
                  <c:v>2.0606978403536118</c:v>
                </c:pt>
                <c:pt idx="16">
                  <c:v>2.0659529803138699</c:v>
                </c:pt>
                <c:pt idx="17">
                  <c:v>2.0437551269686796</c:v>
                </c:pt>
                <c:pt idx="18">
                  <c:v>2.0445397603924111</c:v>
                </c:pt>
                <c:pt idx="19">
                  <c:v>1.999130541287371</c:v>
                </c:pt>
                <c:pt idx="20">
                  <c:v>2.0718820073061255</c:v>
                </c:pt>
                <c:pt idx="21">
                  <c:v>2.0499928569201424</c:v>
                </c:pt>
                <c:pt idx="22">
                  <c:v>1.7993405494535817</c:v>
                </c:pt>
                <c:pt idx="23">
                  <c:v>1.8325089127062364</c:v>
                </c:pt>
                <c:pt idx="24">
                  <c:v>1.6812412373755872</c:v>
                </c:pt>
                <c:pt idx="25">
                  <c:v>1.7993405494535817</c:v>
                </c:pt>
                <c:pt idx="26">
                  <c:v>1.7853298350107671</c:v>
                </c:pt>
                <c:pt idx="27">
                  <c:v>1.8750612633917001</c:v>
                </c:pt>
                <c:pt idx="28">
                  <c:v>1.7993405494535817</c:v>
                </c:pt>
                <c:pt idx="29">
                  <c:v>1.8976270912904414</c:v>
                </c:pt>
                <c:pt idx="30">
                  <c:v>1.7993405494535817</c:v>
                </c:pt>
                <c:pt idx="31">
                  <c:v>1.7558748556724915</c:v>
                </c:pt>
                <c:pt idx="32">
                  <c:v>1.884795363948981</c:v>
                </c:pt>
                <c:pt idx="33">
                  <c:v>1.7846172926328754</c:v>
                </c:pt>
                <c:pt idx="34">
                  <c:v>1.8488047010518038</c:v>
                </c:pt>
                <c:pt idx="35">
                  <c:v>1.8842287696326039</c:v>
                </c:pt>
                <c:pt idx="36">
                  <c:v>1.8842287696326039</c:v>
                </c:pt>
                <c:pt idx="37">
                  <c:v>2.0354297381845483</c:v>
                </c:pt>
                <c:pt idx="38">
                  <c:v>2.0281644194244701</c:v>
                </c:pt>
                <c:pt idx="39">
                  <c:v>1.8585371975696392</c:v>
                </c:pt>
                <c:pt idx="40">
                  <c:v>1.8115750058705933</c:v>
                </c:pt>
                <c:pt idx="41">
                  <c:v>1.9929950984313416</c:v>
                </c:pt>
                <c:pt idx="42">
                  <c:v>1.8129133566428555</c:v>
                </c:pt>
                <c:pt idx="43">
                  <c:v>1.8842287696326039</c:v>
                </c:pt>
                <c:pt idx="44">
                  <c:v>1.6739419986340878</c:v>
                </c:pt>
                <c:pt idx="45">
                  <c:v>1.7474118078864234</c:v>
                </c:pt>
                <c:pt idx="46">
                  <c:v>1.8796692056320534</c:v>
                </c:pt>
                <c:pt idx="47">
                  <c:v>1.904715545278681</c:v>
                </c:pt>
                <c:pt idx="48">
                  <c:v>1.9429995933660404</c:v>
                </c:pt>
                <c:pt idx="49">
                  <c:v>1.9175055095525466</c:v>
                </c:pt>
                <c:pt idx="50">
                  <c:v>1.9390197764486665</c:v>
                </c:pt>
                <c:pt idx="51">
                  <c:v>1.8075350280688534</c:v>
                </c:pt>
                <c:pt idx="52">
                  <c:v>1.7730546933642626</c:v>
                </c:pt>
                <c:pt idx="53">
                  <c:v>1.7817553746524688</c:v>
                </c:pt>
                <c:pt idx="54">
                  <c:v>1.8627275283179747</c:v>
                </c:pt>
                <c:pt idx="55">
                  <c:v>1.7649229846498886</c:v>
                </c:pt>
                <c:pt idx="56">
                  <c:v>1.7007037171450194</c:v>
                </c:pt>
                <c:pt idx="57">
                  <c:v>1.6364878963533653</c:v>
                </c:pt>
                <c:pt idx="58">
                  <c:v>1.6812412373755872</c:v>
                </c:pt>
                <c:pt idx="59">
                  <c:v>1.7379873263334309</c:v>
                </c:pt>
                <c:pt idx="60">
                  <c:v>1.8027737252919758</c:v>
                </c:pt>
                <c:pt idx="61">
                  <c:v>1.6693168805661123</c:v>
                </c:pt>
                <c:pt idx="62">
                  <c:v>1.8350561017201164</c:v>
                </c:pt>
                <c:pt idx="63">
                  <c:v>1.9068735347220704</c:v>
                </c:pt>
                <c:pt idx="64">
                  <c:v>1.8597385661971468</c:v>
                </c:pt>
                <c:pt idx="65">
                  <c:v>1.9106244048892012</c:v>
                </c:pt>
                <c:pt idx="66">
                  <c:v>1.890979596989689</c:v>
                </c:pt>
                <c:pt idx="67">
                  <c:v>1.8813846567705728</c:v>
                </c:pt>
                <c:pt idx="68">
                  <c:v>1.8915374576725645</c:v>
                </c:pt>
                <c:pt idx="69">
                  <c:v>1.8887409606828927</c:v>
                </c:pt>
                <c:pt idx="70">
                  <c:v>1.8027737252919758</c:v>
                </c:pt>
                <c:pt idx="71">
                  <c:v>1.8202014594856402</c:v>
                </c:pt>
                <c:pt idx="72">
                  <c:v>2.0090257420869104</c:v>
                </c:pt>
                <c:pt idx="73">
                  <c:v>1.9138138523837167</c:v>
                </c:pt>
                <c:pt idx="74">
                  <c:v>1.8318697742805017</c:v>
                </c:pt>
                <c:pt idx="75">
                  <c:v>1.9063350418050906</c:v>
                </c:pt>
                <c:pt idx="76">
                  <c:v>1.7497363155690611</c:v>
                </c:pt>
                <c:pt idx="77">
                  <c:v>1.9595183769729982</c:v>
                </c:pt>
                <c:pt idx="78">
                  <c:v>1.7505083948513462</c:v>
                </c:pt>
                <c:pt idx="79">
                  <c:v>1.9590413923210936</c:v>
                </c:pt>
                <c:pt idx="80">
                  <c:v>1.885361220031512</c:v>
                </c:pt>
                <c:pt idx="81">
                  <c:v>1.8680563618230415</c:v>
                </c:pt>
                <c:pt idx="82">
                  <c:v>1.8208579894396999</c:v>
                </c:pt>
                <c:pt idx="83">
                  <c:v>1.9576072870600953</c:v>
                </c:pt>
                <c:pt idx="84">
                  <c:v>1.9689496809813425</c:v>
                </c:pt>
                <c:pt idx="85">
                  <c:v>1.9493900066449128</c:v>
                </c:pt>
                <c:pt idx="86">
                  <c:v>1.9263424466256551</c:v>
                </c:pt>
                <c:pt idx="87">
                  <c:v>1.8976270912904414</c:v>
                </c:pt>
                <c:pt idx="88">
                  <c:v>1.8686444383948257</c:v>
                </c:pt>
                <c:pt idx="89">
                  <c:v>2.019116290447073</c:v>
                </c:pt>
                <c:pt idx="90">
                  <c:v>1.9222062774390163</c:v>
                </c:pt>
                <c:pt idx="91">
                  <c:v>1.7589118923979734</c:v>
                </c:pt>
                <c:pt idx="92">
                  <c:v>1.8055008581584002</c:v>
                </c:pt>
                <c:pt idx="93">
                  <c:v>2.0322157032979815</c:v>
                </c:pt>
                <c:pt idx="94">
                  <c:v>1.8615344108590379</c:v>
                </c:pt>
                <c:pt idx="95">
                  <c:v>1.8790958795000727</c:v>
                </c:pt>
                <c:pt idx="96">
                  <c:v>1.8819549713396004</c:v>
                </c:pt>
                <c:pt idx="97">
                  <c:v>1.7015679850559273</c:v>
                </c:pt>
                <c:pt idx="98">
                  <c:v>1.6910814921229684</c:v>
                </c:pt>
                <c:pt idx="99">
                  <c:v>2.0149403497929366</c:v>
                </c:pt>
                <c:pt idx="100">
                  <c:v>1.8135809885681919</c:v>
                </c:pt>
                <c:pt idx="101">
                  <c:v>1.7267272090265722</c:v>
                </c:pt>
                <c:pt idx="102">
                  <c:v>1.8318697742805017</c:v>
                </c:pt>
                <c:pt idx="103">
                  <c:v>1.7242758696007889</c:v>
                </c:pt>
                <c:pt idx="104">
                  <c:v>1.7649229846498886</c:v>
                </c:pt>
                <c:pt idx="105">
                  <c:v>1.9380190974762104</c:v>
                </c:pt>
                <c:pt idx="106">
                  <c:v>1.7218106152125465</c:v>
                </c:pt>
                <c:pt idx="107">
                  <c:v>1.5965970956264601</c:v>
                </c:pt>
                <c:pt idx="108">
                  <c:v>1.8344207036815325</c:v>
                </c:pt>
                <c:pt idx="109">
                  <c:v>1.8813846567705728</c:v>
                </c:pt>
                <c:pt idx="110">
                  <c:v>1.7874604745184151</c:v>
                </c:pt>
                <c:pt idx="111">
                  <c:v>1.8842287696326039</c:v>
                </c:pt>
                <c:pt idx="112">
                  <c:v>1.842609239610562</c:v>
                </c:pt>
                <c:pt idx="113">
                  <c:v>1.7596678446896306</c:v>
                </c:pt>
                <c:pt idx="114">
                  <c:v>1.9003671286564703</c:v>
                </c:pt>
                <c:pt idx="115">
                  <c:v>1.885361220031512</c:v>
                </c:pt>
                <c:pt idx="116">
                  <c:v>1.9489017609702137</c:v>
                </c:pt>
                <c:pt idx="117">
                  <c:v>1.7930916001765802</c:v>
                </c:pt>
                <c:pt idx="118">
                  <c:v>1.6720978579357175</c:v>
                </c:pt>
                <c:pt idx="119">
                  <c:v>1.5987905067631152</c:v>
                </c:pt>
                <c:pt idx="120">
                  <c:v>1.5365584425715302</c:v>
                </c:pt>
                <c:pt idx="121">
                  <c:v>1.5365584425715302</c:v>
                </c:pt>
                <c:pt idx="122">
                  <c:v>1.6608654780038692</c:v>
                </c:pt>
                <c:pt idx="123">
                  <c:v>1.8325089127062364</c:v>
                </c:pt>
                <c:pt idx="124">
                  <c:v>1.7543483357110188</c:v>
                </c:pt>
                <c:pt idx="125">
                  <c:v>1.5477747053878226</c:v>
                </c:pt>
                <c:pt idx="126">
                  <c:v>1.6053050461411094</c:v>
                </c:pt>
                <c:pt idx="127">
                  <c:v>1.8369567370595505</c:v>
                </c:pt>
                <c:pt idx="128">
                  <c:v>1.5514499979728751</c:v>
                </c:pt>
                <c:pt idx="129">
                  <c:v>1.5352941200427705</c:v>
                </c:pt>
                <c:pt idx="130">
                  <c:v>1.5740312677277188</c:v>
                </c:pt>
                <c:pt idx="131">
                  <c:v>1.7767011839884108</c:v>
                </c:pt>
                <c:pt idx="132">
                  <c:v>1.801403710017355</c:v>
                </c:pt>
                <c:pt idx="133">
                  <c:v>1.7831886910752577</c:v>
                </c:pt>
                <c:pt idx="134">
                  <c:v>1.5587085705331658</c:v>
                </c:pt>
                <c:pt idx="135">
                  <c:v>1.6910814921229684</c:v>
                </c:pt>
                <c:pt idx="136">
                  <c:v>1.7810369386211318</c:v>
                </c:pt>
                <c:pt idx="137">
                  <c:v>1.6901960800285136</c:v>
                </c:pt>
                <c:pt idx="138">
                  <c:v>1.8808135922807914</c:v>
                </c:pt>
                <c:pt idx="139">
                  <c:v>1.9216864754836021</c:v>
                </c:pt>
                <c:pt idx="140">
                  <c:v>1.8356905714924256</c:v>
                </c:pt>
                <c:pt idx="141">
                  <c:v>1.7781512503836436</c:v>
                </c:pt>
                <c:pt idx="142">
                  <c:v>1.8419848045901139</c:v>
                </c:pt>
                <c:pt idx="143">
                  <c:v>1.8530895298518655</c:v>
                </c:pt>
                <c:pt idx="144">
                  <c:v>1.5976951859255124</c:v>
                </c:pt>
                <c:pt idx="145">
                  <c:v>1.667452952889954</c:v>
                </c:pt>
                <c:pt idx="146">
                  <c:v>1.7909884750888159</c:v>
                </c:pt>
                <c:pt idx="147">
                  <c:v>1.7242758696007889</c:v>
                </c:pt>
                <c:pt idx="148">
                  <c:v>1.6483600109809315</c:v>
                </c:pt>
                <c:pt idx="149">
                  <c:v>1.5899496013257077</c:v>
                </c:pt>
                <c:pt idx="150">
                  <c:v>1.6785183790401139</c:v>
                </c:pt>
                <c:pt idx="151">
                  <c:v>1.8518696007297664</c:v>
                </c:pt>
                <c:pt idx="152">
                  <c:v>1.9009130677376691</c:v>
                </c:pt>
                <c:pt idx="153">
                  <c:v>1.7664128471123994</c:v>
                </c:pt>
                <c:pt idx="154">
                  <c:v>1.7143297597452329</c:v>
                </c:pt>
                <c:pt idx="155">
                  <c:v>1.6253124509616739</c:v>
                </c:pt>
                <c:pt idx="156">
                  <c:v>1.6159500516564009</c:v>
                </c:pt>
                <c:pt idx="157">
                  <c:v>1.7573960287930241</c:v>
                </c:pt>
                <c:pt idx="158">
                  <c:v>1.541579243946581</c:v>
                </c:pt>
                <c:pt idx="159">
                  <c:v>1.6253124509616739</c:v>
                </c:pt>
                <c:pt idx="160">
                  <c:v>1.887054378050957</c:v>
                </c:pt>
                <c:pt idx="161">
                  <c:v>1.8407332346118068</c:v>
                </c:pt>
                <c:pt idx="162">
                  <c:v>1.7923916894982539</c:v>
                </c:pt>
                <c:pt idx="163">
                  <c:v>1.7944880466591695</c:v>
                </c:pt>
                <c:pt idx="164">
                  <c:v>1.8129133566428555</c:v>
                </c:pt>
                <c:pt idx="165">
                  <c:v>1.7839035792727349</c:v>
                </c:pt>
                <c:pt idx="166">
                  <c:v>1.8692317197309762</c:v>
                </c:pt>
                <c:pt idx="167">
                  <c:v>1.8280150642239767</c:v>
                </c:pt>
                <c:pt idx="168">
                  <c:v>1.8656960599160706</c:v>
                </c:pt>
                <c:pt idx="169">
                  <c:v>1.9014583213961123</c:v>
                </c:pt>
                <c:pt idx="170">
                  <c:v>1.9020028913507294</c:v>
                </c:pt>
                <c:pt idx="171">
                  <c:v>1.8813846567705728</c:v>
                </c:pt>
                <c:pt idx="172">
                  <c:v>1.7489628612561614</c:v>
                </c:pt>
                <c:pt idx="173">
                  <c:v>1.9084850188786497</c:v>
                </c:pt>
                <c:pt idx="174">
                  <c:v>1.888179493918325</c:v>
                </c:pt>
                <c:pt idx="175">
                  <c:v>1.7497363155690611</c:v>
                </c:pt>
                <c:pt idx="176">
                  <c:v>1.8388490907372552</c:v>
                </c:pt>
                <c:pt idx="177">
                  <c:v>1.8169038393756602</c:v>
                </c:pt>
                <c:pt idx="178">
                  <c:v>1.8401060944567578</c:v>
                </c:pt>
                <c:pt idx="179">
                  <c:v>1.7427251313046983</c:v>
                </c:pt>
                <c:pt idx="180">
                  <c:v>1.8573324964312685</c:v>
                </c:pt>
                <c:pt idx="181">
                  <c:v>1.7867514221455612</c:v>
                </c:pt>
                <c:pt idx="182">
                  <c:v>1.7810369386211318</c:v>
                </c:pt>
                <c:pt idx="183">
                  <c:v>1.8481891169913987</c:v>
                </c:pt>
                <c:pt idx="184">
                  <c:v>1.8790958795000727</c:v>
                </c:pt>
                <c:pt idx="185">
                  <c:v>1.7234556720351857</c:v>
                </c:pt>
                <c:pt idx="186">
                  <c:v>1.9057958803678685</c:v>
                </c:pt>
                <c:pt idx="187">
                  <c:v>1.8208579894396999</c:v>
                </c:pt>
                <c:pt idx="188">
                  <c:v>1.7528164311882715</c:v>
                </c:pt>
                <c:pt idx="189">
                  <c:v>1.885926339801431</c:v>
                </c:pt>
                <c:pt idx="190">
                  <c:v>1.8122446968003694</c:v>
                </c:pt>
                <c:pt idx="191">
                  <c:v>1.8075350280688534</c:v>
                </c:pt>
                <c:pt idx="192">
                  <c:v>1.7759743311293692</c:v>
                </c:pt>
                <c:pt idx="193">
                  <c:v>1.8109042806687004</c:v>
                </c:pt>
                <c:pt idx="194">
                  <c:v>1.8887409606828927</c:v>
                </c:pt>
                <c:pt idx="195">
                  <c:v>1.8149131812750738</c:v>
                </c:pt>
                <c:pt idx="196">
                  <c:v>1.823474229170301</c:v>
                </c:pt>
                <c:pt idx="197">
                  <c:v>1.7543483357110188</c:v>
                </c:pt>
                <c:pt idx="198">
                  <c:v>1.7160033436347992</c:v>
                </c:pt>
                <c:pt idx="199">
                  <c:v>1.8481891169913987</c:v>
                </c:pt>
                <c:pt idx="200">
                  <c:v>1.8401060944567578</c:v>
                </c:pt>
                <c:pt idx="201">
                  <c:v>1.8407332346118068</c:v>
                </c:pt>
                <c:pt idx="202">
                  <c:v>1.8579352647194289</c:v>
                </c:pt>
                <c:pt idx="203">
                  <c:v>1.9268567089496924</c:v>
                </c:pt>
                <c:pt idx="204">
                  <c:v>1.8129133566428555</c:v>
                </c:pt>
                <c:pt idx="205">
                  <c:v>1.8293037728310249</c:v>
                </c:pt>
                <c:pt idx="206">
                  <c:v>1.7558748556724915</c:v>
                </c:pt>
                <c:pt idx="207">
                  <c:v>1.9025467793139914</c:v>
                </c:pt>
                <c:pt idx="208">
                  <c:v>1.9025467793139914</c:v>
                </c:pt>
                <c:pt idx="209">
                  <c:v>1.7551122663950711</c:v>
                </c:pt>
                <c:pt idx="210">
                  <c:v>1.9344984512435677</c:v>
                </c:pt>
                <c:pt idx="211">
                  <c:v>1.8561244442423004</c:v>
                </c:pt>
                <c:pt idx="212">
                  <c:v>1.8494194137968993</c:v>
                </c:pt>
                <c:pt idx="213">
                  <c:v>1.8394780473741983</c:v>
                </c:pt>
                <c:pt idx="214">
                  <c:v>1.8639173769578605</c:v>
                </c:pt>
                <c:pt idx="215">
                  <c:v>2.0366288953621612</c:v>
                </c:pt>
                <c:pt idx="216">
                  <c:v>1.9159272116971158</c:v>
                </c:pt>
                <c:pt idx="217">
                  <c:v>1.8692317197309762</c:v>
                </c:pt>
                <c:pt idx="218">
                  <c:v>1.4885507165004443</c:v>
                </c:pt>
                <c:pt idx="219">
                  <c:v>1.6739419986340878</c:v>
                </c:pt>
                <c:pt idx="220">
                  <c:v>1.6866362692622934</c:v>
                </c:pt>
                <c:pt idx="221">
                  <c:v>1.667452952889954</c:v>
                </c:pt>
                <c:pt idx="222">
                  <c:v>1.7752462597402365</c:v>
                </c:pt>
                <c:pt idx="223">
                  <c:v>1.893206753059848</c:v>
                </c:pt>
                <c:pt idx="224">
                  <c:v>1.8756399370041683</c:v>
                </c:pt>
                <c:pt idx="225">
                  <c:v>1.885926339801431</c:v>
                </c:pt>
                <c:pt idx="226">
                  <c:v>1.7649229846498886</c:v>
                </c:pt>
                <c:pt idx="227">
                  <c:v>1.8954225460394079</c:v>
                </c:pt>
                <c:pt idx="228">
                  <c:v>1.9781805169374138</c:v>
                </c:pt>
                <c:pt idx="229">
                  <c:v>1.7041505168397992</c:v>
                </c:pt>
                <c:pt idx="230">
                  <c:v>1.69810054562339</c:v>
                </c:pt>
                <c:pt idx="231">
                  <c:v>1.8698182079793282</c:v>
                </c:pt>
                <c:pt idx="232">
                  <c:v>1.8007170782823851</c:v>
                </c:pt>
                <c:pt idx="233">
                  <c:v>1.7109631189952756</c:v>
                </c:pt>
                <c:pt idx="234">
                  <c:v>1.6693168805661123</c:v>
                </c:pt>
                <c:pt idx="235">
                  <c:v>1.7387805584843692</c:v>
                </c:pt>
                <c:pt idx="236">
                  <c:v>1.6972293427597176</c:v>
                </c:pt>
                <c:pt idx="237">
                  <c:v>1.7299742856995557</c:v>
                </c:pt>
                <c:pt idx="238">
                  <c:v>1.8943160626844384</c:v>
                </c:pt>
                <c:pt idx="239">
                  <c:v>1.8195439355418688</c:v>
                </c:pt>
                <c:pt idx="240">
                  <c:v>1.8615344108590379</c:v>
                </c:pt>
                <c:pt idx="241">
                  <c:v>1.8704039052790271</c:v>
                </c:pt>
                <c:pt idx="242">
                  <c:v>1.8020892578817327</c:v>
                </c:pt>
                <c:pt idx="243">
                  <c:v>1.7535830588929067</c:v>
                </c:pt>
                <c:pt idx="244">
                  <c:v>1.9355072658247128</c:v>
                </c:pt>
              </c:numCache>
            </c:numRef>
          </c:xVal>
          <c:yVal>
            <c:numRef>
              <c:f>'Haddock (HD)'!$G$4:$G$290</c:f>
              <c:numCache>
                <c:formatCode>General</c:formatCode>
                <c:ptCount val="287"/>
                <c:pt idx="0">
                  <c:v>0.96378782734555524</c:v>
                </c:pt>
                <c:pt idx="1">
                  <c:v>0.65321251377534373</c:v>
                </c:pt>
                <c:pt idx="2">
                  <c:v>1.1875207208364631</c:v>
                </c:pt>
                <c:pt idx="3">
                  <c:v>0.92941892571429274</c:v>
                </c:pt>
                <c:pt idx="4">
                  <c:v>0.23044892137827391</c:v>
                </c:pt>
                <c:pt idx="5">
                  <c:v>0.86332286012045589</c:v>
                </c:pt>
                <c:pt idx="6">
                  <c:v>0.95904139232109353</c:v>
                </c:pt>
                <c:pt idx="7">
                  <c:v>1.0530784434834197</c:v>
                </c:pt>
                <c:pt idx="8">
                  <c:v>1.0863598306747482</c:v>
                </c:pt>
                <c:pt idx="9">
                  <c:v>0.89209460269048035</c:v>
                </c:pt>
                <c:pt idx="10">
                  <c:v>1.0253058652647702</c:v>
                </c:pt>
                <c:pt idx="11">
                  <c:v>0.92941892571429274</c:v>
                </c:pt>
                <c:pt idx="12">
                  <c:v>1.0718820073061255</c:v>
                </c:pt>
                <c:pt idx="13">
                  <c:v>1.0969100130080565</c:v>
                </c:pt>
                <c:pt idx="14">
                  <c:v>1.1430148002540952</c:v>
                </c:pt>
                <c:pt idx="15">
                  <c:v>1.0969100130080565</c:v>
                </c:pt>
                <c:pt idx="16">
                  <c:v>1.0899051114393981</c:v>
                </c:pt>
                <c:pt idx="17">
                  <c:v>1.1139433523068367</c:v>
                </c:pt>
                <c:pt idx="18">
                  <c:v>1.0253058652647702</c:v>
                </c:pt>
                <c:pt idx="19">
                  <c:v>0.98677173426624487</c:v>
                </c:pt>
                <c:pt idx="20">
                  <c:v>0.9956351945975499</c:v>
                </c:pt>
                <c:pt idx="21">
                  <c:v>0.93951925261861846</c:v>
                </c:pt>
                <c:pt idx="22">
                  <c:v>0.57978359661681012</c:v>
                </c:pt>
                <c:pt idx="23">
                  <c:v>0.64345267648618742</c:v>
                </c:pt>
                <c:pt idx="24">
                  <c:v>7.9181246047624818E-2</c:v>
                </c:pt>
                <c:pt idx="25">
                  <c:v>0.57978359661681012</c:v>
                </c:pt>
                <c:pt idx="26">
                  <c:v>0.46239799789895608</c:v>
                </c:pt>
                <c:pt idx="27">
                  <c:v>0.76342799356293722</c:v>
                </c:pt>
                <c:pt idx="28">
                  <c:v>0.64345267648618742</c:v>
                </c:pt>
                <c:pt idx="29">
                  <c:v>0.63346845557958653</c:v>
                </c:pt>
                <c:pt idx="30">
                  <c:v>0.27875360095282892</c:v>
                </c:pt>
                <c:pt idx="31">
                  <c:v>4.1392685158225077E-2</c:v>
                </c:pt>
                <c:pt idx="32">
                  <c:v>0.55630250076728727</c:v>
                </c:pt>
                <c:pt idx="33">
                  <c:v>0.3979400086720376</c:v>
                </c:pt>
                <c:pt idx="34">
                  <c:v>0.47712125471966244</c:v>
                </c:pt>
                <c:pt idx="35">
                  <c:v>0.49136169383427269</c:v>
                </c:pt>
                <c:pt idx="36">
                  <c:v>0.61278385671973545</c:v>
                </c:pt>
                <c:pt idx="37">
                  <c:v>1.0644579892269184</c:v>
                </c:pt>
                <c:pt idx="38">
                  <c:v>1.0530784434834197</c:v>
                </c:pt>
                <c:pt idx="39">
                  <c:v>0.49136169383427269</c:v>
                </c:pt>
                <c:pt idx="40">
                  <c:v>0.41497334797081797</c:v>
                </c:pt>
                <c:pt idx="41">
                  <c:v>0.93951925261861846</c:v>
                </c:pt>
                <c:pt idx="42">
                  <c:v>-0.3010299956639812</c:v>
                </c:pt>
                <c:pt idx="43">
                  <c:v>0.50514997831990605</c:v>
                </c:pt>
                <c:pt idx="44">
                  <c:v>-4.5757490560675115E-2</c:v>
                </c:pt>
                <c:pt idx="45">
                  <c:v>0.14612803567823801</c:v>
                </c:pt>
                <c:pt idx="46">
                  <c:v>0.51851393987788741</c:v>
                </c:pt>
                <c:pt idx="47">
                  <c:v>0.61278385671973545</c:v>
                </c:pt>
                <c:pt idx="48">
                  <c:v>0.77815125038364363</c:v>
                </c:pt>
                <c:pt idx="49">
                  <c:v>0.67209785793571752</c:v>
                </c:pt>
                <c:pt idx="50">
                  <c:v>0.75587485567249146</c:v>
                </c:pt>
                <c:pt idx="51">
                  <c:v>0.34242268082220628</c:v>
                </c:pt>
                <c:pt idx="52">
                  <c:v>0.23044892137827391</c:v>
                </c:pt>
                <c:pt idx="53">
                  <c:v>0.3010299956639812</c:v>
                </c:pt>
                <c:pt idx="54">
                  <c:v>0.47712125471966244</c:v>
                </c:pt>
                <c:pt idx="55">
                  <c:v>0.20411998265592479</c:v>
                </c:pt>
                <c:pt idx="56">
                  <c:v>4.1392685158225077E-2</c:v>
                </c:pt>
                <c:pt idx="57">
                  <c:v>-4.5757490560675115E-2</c:v>
                </c:pt>
                <c:pt idx="58">
                  <c:v>0</c:v>
                </c:pt>
                <c:pt idx="59">
                  <c:v>0.17609125905568124</c:v>
                </c:pt>
                <c:pt idx="60">
                  <c:v>0.34242268082220628</c:v>
                </c:pt>
                <c:pt idx="61">
                  <c:v>-9.6910013008056392E-2</c:v>
                </c:pt>
                <c:pt idx="62">
                  <c:v>0.43136376415898736</c:v>
                </c:pt>
                <c:pt idx="63">
                  <c:v>0.65321251377534373</c:v>
                </c:pt>
                <c:pt idx="64">
                  <c:v>0.59106460702649921</c:v>
                </c:pt>
                <c:pt idx="65">
                  <c:v>0.68124123737558717</c:v>
                </c:pt>
                <c:pt idx="66">
                  <c:v>0.6020599913279624</c:v>
                </c:pt>
                <c:pt idx="67">
                  <c:v>0.61278385671973545</c:v>
                </c:pt>
                <c:pt idx="68">
                  <c:v>0.69019608002851374</c:v>
                </c:pt>
                <c:pt idx="69">
                  <c:v>0.65321251377534373</c:v>
                </c:pt>
                <c:pt idx="70">
                  <c:v>0.3979400086720376</c:v>
                </c:pt>
                <c:pt idx="71">
                  <c:v>0.43136376415898736</c:v>
                </c:pt>
                <c:pt idx="72">
                  <c:v>1.0530784434834197</c:v>
                </c:pt>
                <c:pt idx="73">
                  <c:v>0.70757017609793638</c:v>
                </c:pt>
                <c:pt idx="74">
                  <c:v>0.44715803134221921</c:v>
                </c:pt>
                <c:pt idx="75">
                  <c:v>0.62324929039790045</c:v>
                </c:pt>
                <c:pt idx="76">
                  <c:v>0.27875360095282892</c:v>
                </c:pt>
                <c:pt idx="77">
                  <c:v>1.2479732663618066</c:v>
                </c:pt>
                <c:pt idx="78">
                  <c:v>0.3222192947339193</c:v>
                </c:pt>
                <c:pt idx="79">
                  <c:v>0.91381385238371671</c:v>
                </c:pt>
                <c:pt idx="80">
                  <c:v>0.64345267648618742</c:v>
                </c:pt>
                <c:pt idx="81">
                  <c:v>0.47712125471966244</c:v>
                </c:pt>
                <c:pt idx="82">
                  <c:v>0.63346845557958653</c:v>
                </c:pt>
                <c:pt idx="83">
                  <c:v>0.83250891270623628</c:v>
                </c:pt>
                <c:pt idx="84">
                  <c:v>0.81291335664285558</c:v>
                </c:pt>
                <c:pt idx="85">
                  <c:v>0.53147891704225514</c:v>
                </c:pt>
                <c:pt idx="86">
                  <c:v>0.67209785793571752</c:v>
                </c:pt>
                <c:pt idx="87">
                  <c:v>0.55630250076728727</c:v>
                </c:pt>
                <c:pt idx="88">
                  <c:v>0.47712125471966244</c:v>
                </c:pt>
                <c:pt idx="89">
                  <c:v>0.90848501887864974</c:v>
                </c:pt>
                <c:pt idx="90">
                  <c:v>0.74036268949424389</c:v>
                </c:pt>
                <c:pt idx="91">
                  <c:v>0.50514997831990605</c:v>
                </c:pt>
                <c:pt idx="92">
                  <c:v>0.3222192947339193</c:v>
                </c:pt>
                <c:pt idx="93">
                  <c:v>1.0043213737826426</c:v>
                </c:pt>
                <c:pt idx="94">
                  <c:v>0.53147891704225514</c:v>
                </c:pt>
                <c:pt idx="95">
                  <c:v>0.6020599913279624</c:v>
                </c:pt>
                <c:pt idx="96">
                  <c:v>0.62324929039790045</c:v>
                </c:pt>
                <c:pt idx="97">
                  <c:v>0</c:v>
                </c:pt>
                <c:pt idx="98">
                  <c:v>0</c:v>
                </c:pt>
                <c:pt idx="99">
                  <c:v>0.91907809237607396</c:v>
                </c:pt>
                <c:pt idx="100">
                  <c:v>0.38021124171160603</c:v>
                </c:pt>
                <c:pt idx="101">
                  <c:v>7.9181246047624818E-2</c:v>
                </c:pt>
                <c:pt idx="102">
                  <c:v>0.3222192947339193</c:v>
                </c:pt>
                <c:pt idx="103">
                  <c:v>0</c:v>
                </c:pt>
                <c:pt idx="104">
                  <c:v>0.11394335230683679</c:v>
                </c:pt>
                <c:pt idx="105">
                  <c:v>0.68124123737558717</c:v>
                </c:pt>
                <c:pt idx="106">
                  <c:v>7.9181246047624818E-2</c:v>
                </c:pt>
                <c:pt idx="107">
                  <c:v>-0.52287874528033762</c:v>
                </c:pt>
                <c:pt idx="108">
                  <c:v>0.34242268082220628</c:v>
                </c:pt>
                <c:pt idx="109">
                  <c:v>0.51851393987788741</c:v>
                </c:pt>
                <c:pt idx="110">
                  <c:v>0.27875360095282892</c:v>
                </c:pt>
                <c:pt idx="111">
                  <c:v>0.57978359661681012</c:v>
                </c:pt>
                <c:pt idx="112">
                  <c:v>0.49136169383427269</c:v>
                </c:pt>
                <c:pt idx="113">
                  <c:v>0.20411998265592479</c:v>
                </c:pt>
                <c:pt idx="114">
                  <c:v>0.63346845557958653</c:v>
                </c:pt>
                <c:pt idx="115">
                  <c:v>0.57978359661681012</c:v>
                </c:pt>
                <c:pt idx="116">
                  <c:v>0.79239168949825389</c:v>
                </c:pt>
                <c:pt idx="117">
                  <c:v>0.3222192947339193</c:v>
                </c:pt>
                <c:pt idx="118">
                  <c:v>-9.6910013008056392E-2</c:v>
                </c:pt>
                <c:pt idx="119">
                  <c:v>-0.3010299956639812</c:v>
                </c:pt>
                <c:pt idx="120">
                  <c:v>-0.3979400086720376</c:v>
                </c:pt>
                <c:pt idx="121">
                  <c:v>-0.3979400086720376</c:v>
                </c:pt>
                <c:pt idx="122">
                  <c:v>-9.6910013008056392E-2</c:v>
                </c:pt>
                <c:pt idx="123">
                  <c:v>0.44715803134221921</c:v>
                </c:pt>
                <c:pt idx="124">
                  <c:v>0.11394335230683679</c:v>
                </c:pt>
                <c:pt idx="125">
                  <c:v>-0.69897000433601875</c:v>
                </c:pt>
                <c:pt idx="126">
                  <c:v>-0.52287874528033762</c:v>
                </c:pt>
                <c:pt idx="127">
                  <c:v>0.38021124171160603</c:v>
                </c:pt>
                <c:pt idx="128">
                  <c:v>-0.52287874528033762</c:v>
                </c:pt>
                <c:pt idx="129">
                  <c:v>-0.69897000433601875</c:v>
                </c:pt>
                <c:pt idx="130">
                  <c:v>-0.52287874528033762</c:v>
                </c:pt>
                <c:pt idx="131">
                  <c:v>0.20411998265592479</c:v>
                </c:pt>
                <c:pt idx="132">
                  <c:v>0.3222192947339193</c:v>
                </c:pt>
                <c:pt idx="133">
                  <c:v>0.27875360095282892</c:v>
                </c:pt>
                <c:pt idx="134">
                  <c:v>-0.69897000433601875</c:v>
                </c:pt>
                <c:pt idx="135">
                  <c:v>-4.5757490560675115E-2</c:v>
                </c:pt>
                <c:pt idx="136">
                  <c:v>0.23044892137827391</c:v>
                </c:pt>
                <c:pt idx="137">
                  <c:v>-9.6910013008056392E-2</c:v>
                </c:pt>
                <c:pt idx="138">
                  <c:v>0.65321251377534373</c:v>
                </c:pt>
                <c:pt idx="139">
                  <c:v>0.75587485567249146</c:v>
                </c:pt>
                <c:pt idx="140">
                  <c:v>0.49136169383427269</c:v>
                </c:pt>
                <c:pt idx="141">
                  <c:v>0.3010299956639812</c:v>
                </c:pt>
                <c:pt idx="142">
                  <c:v>0.43136376415898736</c:v>
                </c:pt>
                <c:pt idx="143">
                  <c:v>0.49136169383427269</c:v>
                </c:pt>
                <c:pt idx="144">
                  <c:v>-0.3010299956639812</c:v>
                </c:pt>
                <c:pt idx="145">
                  <c:v>-9.6910013008056392E-2</c:v>
                </c:pt>
                <c:pt idx="146">
                  <c:v>0.23044892137827391</c:v>
                </c:pt>
                <c:pt idx="147">
                  <c:v>0</c:v>
                </c:pt>
                <c:pt idx="148">
                  <c:v>-0.22184874961635639</c:v>
                </c:pt>
                <c:pt idx="149">
                  <c:v>-0.3010299956639812</c:v>
                </c:pt>
                <c:pt idx="150">
                  <c:v>-9.6910013008056392E-2</c:v>
                </c:pt>
                <c:pt idx="151">
                  <c:v>0.51851393987788741</c:v>
                </c:pt>
                <c:pt idx="152">
                  <c:v>0.71600334363479923</c:v>
                </c:pt>
                <c:pt idx="153">
                  <c:v>0.20411998265592479</c:v>
                </c:pt>
                <c:pt idx="154">
                  <c:v>0.11394335230683679</c:v>
                </c:pt>
                <c:pt idx="155">
                  <c:v>-0.22184874961635639</c:v>
                </c:pt>
                <c:pt idx="156">
                  <c:v>-0.22184874961635639</c:v>
                </c:pt>
                <c:pt idx="157">
                  <c:v>0.17609125905568124</c:v>
                </c:pt>
                <c:pt idx="158">
                  <c:v>-0.3979400086720376</c:v>
                </c:pt>
                <c:pt idx="159">
                  <c:v>-0.15490195998574319</c:v>
                </c:pt>
                <c:pt idx="160">
                  <c:v>0.62324929039790045</c:v>
                </c:pt>
                <c:pt idx="161">
                  <c:v>0.50514997831990605</c:v>
                </c:pt>
                <c:pt idx="162">
                  <c:v>0.3010299956639812</c:v>
                </c:pt>
                <c:pt idx="163">
                  <c:v>0.34242268082220628</c:v>
                </c:pt>
                <c:pt idx="164">
                  <c:v>0.27875360095282892</c:v>
                </c:pt>
                <c:pt idx="165">
                  <c:v>0.3222192947339193</c:v>
                </c:pt>
                <c:pt idx="166">
                  <c:v>0.50514997831990605</c:v>
                </c:pt>
                <c:pt idx="167">
                  <c:v>0.36172783601759284</c:v>
                </c:pt>
                <c:pt idx="168">
                  <c:v>0.43136376415898736</c:v>
                </c:pt>
                <c:pt idx="169">
                  <c:v>0.63346845557958653</c:v>
                </c:pt>
                <c:pt idx="170">
                  <c:v>0.55630250076728727</c:v>
                </c:pt>
                <c:pt idx="171">
                  <c:v>0.55630250076728727</c:v>
                </c:pt>
                <c:pt idx="172">
                  <c:v>7.9181246047624818E-2</c:v>
                </c:pt>
                <c:pt idx="173">
                  <c:v>0.65321251377534373</c:v>
                </c:pt>
                <c:pt idx="174">
                  <c:v>0.62324929039790045</c:v>
                </c:pt>
                <c:pt idx="175">
                  <c:v>0.11394335230683679</c:v>
                </c:pt>
                <c:pt idx="176">
                  <c:v>0.43136376415898736</c:v>
                </c:pt>
                <c:pt idx="177">
                  <c:v>0.36172783601759284</c:v>
                </c:pt>
                <c:pt idx="178">
                  <c:v>0.3979400086720376</c:v>
                </c:pt>
                <c:pt idx="179">
                  <c:v>0.17609125905568124</c:v>
                </c:pt>
                <c:pt idx="180">
                  <c:v>0.53147891704225514</c:v>
                </c:pt>
                <c:pt idx="181">
                  <c:v>0.34242268082220628</c:v>
                </c:pt>
                <c:pt idx="182">
                  <c:v>0.23044892137827391</c:v>
                </c:pt>
                <c:pt idx="183">
                  <c:v>0.53147891704225514</c:v>
                </c:pt>
                <c:pt idx="184">
                  <c:v>0.54406804435027567</c:v>
                </c:pt>
                <c:pt idx="185">
                  <c:v>4.1392685158225077E-2</c:v>
                </c:pt>
                <c:pt idx="186">
                  <c:v>0.64345267648618742</c:v>
                </c:pt>
                <c:pt idx="187">
                  <c:v>0.38021124171160603</c:v>
                </c:pt>
                <c:pt idx="188">
                  <c:v>0.14612803567823801</c:v>
                </c:pt>
                <c:pt idx="189">
                  <c:v>0.62324929039790045</c:v>
                </c:pt>
                <c:pt idx="190">
                  <c:v>0.34242268082220628</c:v>
                </c:pt>
                <c:pt idx="191">
                  <c:v>0.34242268082220628</c:v>
                </c:pt>
                <c:pt idx="192">
                  <c:v>0.17609125905568124</c:v>
                </c:pt>
                <c:pt idx="193">
                  <c:v>0.3010299956639812</c:v>
                </c:pt>
                <c:pt idx="194">
                  <c:v>0.50514997831990605</c:v>
                </c:pt>
                <c:pt idx="195">
                  <c:v>0.38021124171160603</c:v>
                </c:pt>
                <c:pt idx="196">
                  <c:v>0.41497334797081797</c:v>
                </c:pt>
                <c:pt idx="197">
                  <c:v>0.25527250510330607</c:v>
                </c:pt>
                <c:pt idx="198">
                  <c:v>0.11394335230683679</c:v>
                </c:pt>
                <c:pt idx="199">
                  <c:v>0.51851393987788741</c:v>
                </c:pt>
                <c:pt idx="200">
                  <c:v>0.47712125471966244</c:v>
                </c:pt>
                <c:pt idx="201">
                  <c:v>0.44715803134221921</c:v>
                </c:pt>
                <c:pt idx="202">
                  <c:v>0.51851393987788741</c:v>
                </c:pt>
                <c:pt idx="203">
                  <c:v>0.72427586960078905</c:v>
                </c:pt>
                <c:pt idx="204">
                  <c:v>0.3979400086720376</c:v>
                </c:pt>
                <c:pt idx="205">
                  <c:v>0.46239799789895608</c:v>
                </c:pt>
                <c:pt idx="206">
                  <c:v>0.20411998265592479</c:v>
                </c:pt>
                <c:pt idx="207">
                  <c:v>0.64345267648618742</c:v>
                </c:pt>
                <c:pt idx="208">
                  <c:v>0.64345267648618742</c:v>
                </c:pt>
                <c:pt idx="209">
                  <c:v>0.17609125905568124</c:v>
                </c:pt>
                <c:pt idx="210">
                  <c:v>0.74036268949424389</c:v>
                </c:pt>
                <c:pt idx="211">
                  <c:v>0.53147891704225514</c:v>
                </c:pt>
                <c:pt idx="212">
                  <c:v>0.46239799789895608</c:v>
                </c:pt>
                <c:pt idx="213">
                  <c:v>0.50514997831990605</c:v>
                </c:pt>
                <c:pt idx="214">
                  <c:v>0.54406804435027567</c:v>
                </c:pt>
                <c:pt idx="215">
                  <c:v>1.0755469613925308</c:v>
                </c:pt>
                <c:pt idx="216">
                  <c:v>0.51851393987788741</c:v>
                </c:pt>
                <c:pt idx="217">
                  <c:v>0.38021124171160603</c:v>
                </c:pt>
                <c:pt idx="218">
                  <c:v>-0.52287874528033762</c:v>
                </c:pt>
                <c:pt idx="219">
                  <c:v>-0.3010299956639812</c:v>
                </c:pt>
                <c:pt idx="220">
                  <c:v>0</c:v>
                </c:pt>
                <c:pt idx="221">
                  <c:v>-4.5757490560675115E-2</c:v>
                </c:pt>
                <c:pt idx="222">
                  <c:v>0.36172783601759284</c:v>
                </c:pt>
                <c:pt idx="223">
                  <c:v>0.64345267648618742</c:v>
                </c:pt>
                <c:pt idx="224">
                  <c:v>0.55630250076728727</c:v>
                </c:pt>
                <c:pt idx="225">
                  <c:v>0.59106460702649921</c:v>
                </c:pt>
                <c:pt idx="226">
                  <c:v>0.27875360095282892</c:v>
                </c:pt>
                <c:pt idx="227">
                  <c:v>0.61278385671973545</c:v>
                </c:pt>
                <c:pt idx="228">
                  <c:v>0.89209460269048035</c:v>
                </c:pt>
                <c:pt idx="229">
                  <c:v>7.9181246047624818E-2</c:v>
                </c:pt>
                <c:pt idx="230">
                  <c:v>-4.5757490560675115E-2</c:v>
                </c:pt>
                <c:pt idx="231">
                  <c:v>0.49136169383427269</c:v>
                </c:pt>
                <c:pt idx="232">
                  <c:v>0.34242268082220628</c:v>
                </c:pt>
                <c:pt idx="233">
                  <c:v>0.11394335230683679</c:v>
                </c:pt>
                <c:pt idx="234">
                  <c:v>-9.6910013008056392E-2</c:v>
                </c:pt>
                <c:pt idx="235">
                  <c:v>0.17609125905568124</c:v>
                </c:pt>
                <c:pt idx="236">
                  <c:v>7.9181246047624818E-2</c:v>
                </c:pt>
                <c:pt idx="237">
                  <c:v>0.11394335230683679</c:v>
                </c:pt>
                <c:pt idx="238">
                  <c:v>0.62324929039790045</c:v>
                </c:pt>
                <c:pt idx="239">
                  <c:v>0.44715803134221921</c:v>
                </c:pt>
                <c:pt idx="240">
                  <c:v>0.51851393987788741</c:v>
                </c:pt>
                <c:pt idx="241">
                  <c:v>0.57978359661681012</c:v>
                </c:pt>
                <c:pt idx="242">
                  <c:v>0.3979400086720376</c:v>
                </c:pt>
                <c:pt idx="243">
                  <c:v>0.17609125905568124</c:v>
                </c:pt>
                <c:pt idx="244">
                  <c:v>0.49136169383427269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B-4834-8AD8-7CFC72598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41760"/>
        <c:axId val="207543296"/>
      </c:scatterChart>
      <c:valAx>
        <c:axId val="2075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43296"/>
        <c:crosses val="autoZero"/>
        <c:crossBetween val="midCat"/>
      </c:valAx>
      <c:valAx>
        <c:axId val="2075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41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'Hake (H)'!$G$2:$G$3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287467191601144"/>
                  <c:y val="-3.5906969962088071E-4"/>
                </c:manualLayout>
              </c:layout>
              <c:numFmt formatCode="General" sourceLinked="0"/>
            </c:trendlineLbl>
          </c:trendline>
          <c:xVal>
            <c:numRef>
              <c:f>'Hake (H)'!$F$5:$F$561</c:f>
              <c:numCache>
                <c:formatCode>General</c:formatCode>
                <c:ptCount val="557"/>
                <c:pt idx="0">
                  <c:v>1.8211858826088454</c:v>
                </c:pt>
                <c:pt idx="1">
                  <c:v>1.6434526764861874</c:v>
                </c:pt>
                <c:pt idx="2">
                  <c:v>1.69284691927723</c:v>
                </c:pt>
                <c:pt idx="3">
                  <c:v>1.5921767573958667</c:v>
                </c:pt>
                <c:pt idx="4">
                  <c:v>1.651278013998144</c:v>
                </c:pt>
                <c:pt idx="5">
                  <c:v>1.6575338875579864</c:v>
                </c:pt>
                <c:pt idx="6">
                  <c:v>1.7041505168397992</c:v>
                </c:pt>
                <c:pt idx="7">
                  <c:v>1.7403626894942439</c:v>
                </c:pt>
                <c:pt idx="8">
                  <c:v>1.8363241157067516</c:v>
                </c:pt>
                <c:pt idx="9">
                  <c:v>1.7781512503836436</c:v>
                </c:pt>
                <c:pt idx="10">
                  <c:v>1.7730546933642626</c:v>
                </c:pt>
                <c:pt idx="11">
                  <c:v>1.7712199019495336</c:v>
                </c:pt>
                <c:pt idx="12">
                  <c:v>1.6170003411208989</c:v>
                </c:pt>
                <c:pt idx="13">
                  <c:v>1.6379897807846853</c:v>
                </c:pt>
                <c:pt idx="14">
                  <c:v>1.7634279935629373</c:v>
                </c:pt>
                <c:pt idx="15">
                  <c:v>1.7824726241662863</c:v>
                </c:pt>
                <c:pt idx="16">
                  <c:v>1.6651117370750514</c:v>
                </c:pt>
                <c:pt idx="17">
                  <c:v>1.7888751157754168</c:v>
                </c:pt>
                <c:pt idx="18">
                  <c:v>1.7315887651867388</c:v>
                </c:pt>
                <c:pt idx="19">
                  <c:v>1.7466341989375787</c:v>
                </c:pt>
                <c:pt idx="20">
                  <c:v>1.7403626894942439</c:v>
                </c:pt>
                <c:pt idx="21">
                  <c:v>1.7993405494535817</c:v>
                </c:pt>
                <c:pt idx="22">
                  <c:v>1.8129133566428555</c:v>
                </c:pt>
                <c:pt idx="23">
                  <c:v>1.9052560487484513</c:v>
                </c:pt>
                <c:pt idx="24">
                  <c:v>1.7543483357110188</c:v>
                </c:pt>
                <c:pt idx="25">
                  <c:v>1.8469553250198238</c:v>
                </c:pt>
                <c:pt idx="26">
                  <c:v>1.7101173651118162</c:v>
                </c:pt>
                <c:pt idx="27">
                  <c:v>1.5921767573958667</c:v>
                </c:pt>
                <c:pt idx="28">
                  <c:v>2.2576785748691846</c:v>
                </c:pt>
                <c:pt idx="29">
                  <c:v>2.162564406523019</c:v>
                </c:pt>
                <c:pt idx="30">
                  <c:v>1.658964842664435</c:v>
                </c:pt>
                <c:pt idx="31">
                  <c:v>1.6794278966121188</c:v>
                </c:pt>
                <c:pt idx="32">
                  <c:v>1.7895807121644254</c:v>
                </c:pt>
                <c:pt idx="33">
                  <c:v>1.8432327780980093</c:v>
                </c:pt>
                <c:pt idx="34">
                  <c:v>1.5378190950732742</c:v>
                </c:pt>
                <c:pt idx="35">
                  <c:v>1.5587085705331658</c:v>
                </c:pt>
                <c:pt idx="36">
                  <c:v>1.6444385894678386</c:v>
                </c:pt>
                <c:pt idx="37">
                  <c:v>1.541579243946581</c:v>
                </c:pt>
                <c:pt idx="38">
                  <c:v>1.550228353055094</c:v>
                </c:pt>
                <c:pt idx="39">
                  <c:v>1.6532125137753437</c:v>
                </c:pt>
                <c:pt idx="40">
                  <c:v>1.8656960599160706</c:v>
                </c:pt>
                <c:pt idx="41">
                  <c:v>1.866287339084195</c:v>
                </c:pt>
                <c:pt idx="42">
                  <c:v>1.6170003411208989</c:v>
                </c:pt>
                <c:pt idx="43">
                  <c:v>1.9698816437464999</c:v>
                </c:pt>
                <c:pt idx="44">
                  <c:v>1.8621313793130372</c:v>
                </c:pt>
                <c:pt idx="45">
                  <c:v>1.8095597146352678</c:v>
                </c:pt>
                <c:pt idx="46">
                  <c:v>1.69284691927723</c:v>
                </c:pt>
                <c:pt idx="47">
                  <c:v>1.5820633629117087</c:v>
                </c:pt>
                <c:pt idx="48">
                  <c:v>1.8959747323590646</c:v>
                </c:pt>
                <c:pt idx="49">
                  <c:v>1.6031443726201824</c:v>
                </c:pt>
                <c:pt idx="50">
                  <c:v>1.6304278750250238</c:v>
                </c:pt>
                <c:pt idx="51">
                  <c:v>1.705007959333336</c:v>
                </c:pt>
                <c:pt idx="52">
                  <c:v>1.667452952889954</c:v>
                </c:pt>
                <c:pt idx="53">
                  <c:v>1.6954816764901974</c:v>
                </c:pt>
                <c:pt idx="54">
                  <c:v>1.6334684555795864</c:v>
                </c:pt>
                <c:pt idx="55">
                  <c:v>1.6693168805661123</c:v>
                </c:pt>
                <c:pt idx="56">
                  <c:v>1.6901960800285136</c:v>
                </c:pt>
                <c:pt idx="57">
                  <c:v>1.6608654780038692</c:v>
                </c:pt>
                <c:pt idx="58">
                  <c:v>1.8898617212581883</c:v>
                </c:pt>
                <c:pt idx="59">
                  <c:v>1.5987905067631152</c:v>
                </c:pt>
                <c:pt idx="60">
                  <c:v>1.7151673578484579</c:v>
                </c:pt>
                <c:pt idx="61">
                  <c:v>1.6821450763738317</c:v>
                </c:pt>
                <c:pt idx="62">
                  <c:v>1.6444385894678386</c:v>
                </c:pt>
                <c:pt idx="63">
                  <c:v>1.6138418218760693</c:v>
                </c:pt>
                <c:pt idx="64">
                  <c:v>1.741939077729199</c:v>
                </c:pt>
                <c:pt idx="65">
                  <c:v>1.7363965022766426</c:v>
                </c:pt>
                <c:pt idx="66">
                  <c:v>1.6637009253896482</c:v>
                </c:pt>
                <c:pt idx="67">
                  <c:v>1.6766936096248666</c:v>
                </c:pt>
                <c:pt idx="68">
                  <c:v>1.7387805584843692</c:v>
                </c:pt>
                <c:pt idx="69">
                  <c:v>1.6972293427597176</c:v>
                </c:pt>
                <c:pt idx="70">
                  <c:v>1.8739015978644613</c:v>
                </c:pt>
                <c:pt idx="71">
                  <c:v>1.9960736544852753</c:v>
                </c:pt>
                <c:pt idx="72">
                  <c:v>1.9159272116971158</c:v>
                </c:pt>
                <c:pt idx="73">
                  <c:v>1.8444771757456815</c:v>
                </c:pt>
                <c:pt idx="74">
                  <c:v>1.9052560487484513</c:v>
                </c:pt>
                <c:pt idx="75">
                  <c:v>1.6127838567197355</c:v>
                </c:pt>
                <c:pt idx="76">
                  <c:v>1.5314789170422551</c:v>
                </c:pt>
                <c:pt idx="77">
                  <c:v>1.7160033436347992</c:v>
                </c:pt>
                <c:pt idx="78">
                  <c:v>1.6434526764861874</c:v>
                </c:pt>
                <c:pt idx="79">
                  <c:v>1.7403626894942439</c:v>
                </c:pt>
                <c:pt idx="80">
                  <c:v>1.7450747915820575</c:v>
                </c:pt>
                <c:pt idx="81">
                  <c:v>1.7701152947871017</c:v>
                </c:pt>
                <c:pt idx="82">
                  <c:v>1.7450747915820575</c:v>
                </c:pt>
                <c:pt idx="83">
                  <c:v>1.7846172926328754</c:v>
                </c:pt>
                <c:pt idx="84">
                  <c:v>1.7395723444500919</c:v>
                </c:pt>
                <c:pt idx="85">
                  <c:v>1.7759743311293692</c:v>
                </c:pt>
                <c:pt idx="86">
                  <c:v>1.7403626894942439</c:v>
                </c:pt>
                <c:pt idx="87">
                  <c:v>1.6989700043360187</c:v>
                </c:pt>
                <c:pt idx="88">
                  <c:v>1.7041505168397992</c:v>
                </c:pt>
                <c:pt idx="89">
                  <c:v>1.6875289612146342</c:v>
                </c:pt>
                <c:pt idx="90">
                  <c:v>1.6839471307515121</c:v>
                </c:pt>
                <c:pt idx="91">
                  <c:v>1.7075701760979363</c:v>
                </c:pt>
                <c:pt idx="92">
                  <c:v>1.5211380837040362</c:v>
                </c:pt>
                <c:pt idx="93">
                  <c:v>1.711807229041191</c:v>
                </c:pt>
                <c:pt idx="94">
                  <c:v>1.6424645202421213</c:v>
                </c:pt>
                <c:pt idx="95">
                  <c:v>1.7032913781186614</c:v>
                </c:pt>
                <c:pt idx="96">
                  <c:v>1.6884198220027107</c:v>
                </c:pt>
                <c:pt idx="97">
                  <c:v>1.761927838420529</c:v>
                </c:pt>
                <c:pt idx="98">
                  <c:v>1.8388490907372552</c:v>
                </c:pt>
                <c:pt idx="99">
                  <c:v>1.7671558660821804</c:v>
                </c:pt>
                <c:pt idx="100">
                  <c:v>1.8739015978644613</c:v>
                </c:pt>
                <c:pt idx="101">
                  <c:v>1.9777236052888478</c:v>
                </c:pt>
                <c:pt idx="102">
                  <c:v>2.0170333392987803</c:v>
                </c:pt>
                <c:pt idx="103">
                  <c:v>1.8438554226231612</c:v>
                </c:pt>
                <c:pt idx="104">
                  <c:v>1.7824726241662863</c:v>
                </c:pt>
                <c:pt idx="105">
                  <c:v>1.4771212547196624</c:v>
                </c:pt>
                <c:pt idx="106">
                  <c:v>1.4913616938342726</c:v>
                </c:pt>
                <c:pt idx="107">
                  <c:v>1.5185139398778875</c:v>
                </c:pt>
                <c:pt idx="108">
                  <c:v>1.6232492903979006</c:v>
                </c:pt>
                <c:pt idx="109">
                  <c:v>1.7634279935629373</c:v>
                </c:pt>
                <c:pt idx="110">
                  <c:v>1.7860412102425542</c:v>
                </c:pt>
                <c:pt idx="111">
                  <c:v>1.7664128471123994</c:v>
                </c:pt>
                <c:pt idx="112">
                  <c:v>1.909020854211156</c:v>
                </c:pt>
                <c:pt idx="113">
                  <c:v>1.7435097647284297</c:v>
                </c:pt>
                <c:pt idx="114">
                  <c:v>1.7543483357110188</c:v>
                </c:pt>
                <c:pt idx="115">
                  <c:v>1.7458551951737289</c:v>
                </c:pt>
                <c:pt idx="116">
                  <c:v>1.7387805584843692</c:v>
                </c:pt>
                <c:pt idx="117">
                  <c:v>1.8027737252919758</c:v>
                </c:pt>
                <c:pt idx="118">
                  <c:v>1.7466341989375787</c:v>
                </c:pt>
                <c:pt idx="119">
                  <c:v>1.6627578316815741</c:v>
                </c:pt>
                <c:pt idx="120">
                  <c:v>1.69284691927723</c:v>
                </c:pt>
                <c:pt idx="121">
                  <c:v>1.6074550232146685</c:v>
                </c:pt>
                <c:pt idx="122">
                  <c:v>1.6170003411208989</c:v>
                </c:pt>
                <c:pt idx="123">
                  <c:v>1.7909884750888159</c:v>
                </c:pt>
                <c:pt idx="124">
                  <c:v>1.7916906490201179</c:v>
                </c:pt>
                <c:pt idx="125">
                  <c:v>1.7708520116421442</c:v>
                </c:pt>
                <c:pt idx="126">
                  <c:v>1.801403710017355</c:v>
                </c:pt>
                <c:pt idx="127">
                  <c:v>1.7543483357110188</c:v>
                </c:pt>
                <c:pt idx="128">
                  <c:v>1.7958800173440752</c:v>
                </c:pt>
                <c:pt idx="129">
                  <c:v>1.7411515988517852</c:v>
                </c:pt>
                <c:pt idx="130">
                  <c:v>1.7193312869837267</c:v>
                </c:pt>
                <c:pt idx="131">
                  <c:v>1.6776069527204931</c:v>
                </c:pt>
                <c:pt idx="132">
                  <c:v>1.6884198220027107</c:v>
                </c:pt>
                <c:pt idx="133">
                  <c:v>1.7201593034059568</c:v>
                </c:pt>
                <c:pt idx="134">
                  <c:v>1.8965262174895554</c:v>
                </c:pt>
                <c:pt idx="135">
                  <c:v>1.9489017609702137</c:v>
                </c:pt>
                <c:pt idx="136">
                  <c:v>1.9319661147281726</c:v>
                </c:pt>
                <c:pt idx="137">
                  <c:v>1.7234556720351857</c:v>
                </c:pt>
                <c:pt idx="138">
                  <c:v>1.6473829701146199</c:v>
                </c:pt>
                <c:pt idx="139">
                  <c:v>1.7589118923979734</c:v>
                </c:pt>
                <c:pt idx="140">
                  <c:v>1.7723217067229198</c:v>
                </c:pt>
                <c:pt idx="141">
                  <c:v>1.5943925503754266</c:v>
                </c:pt>
                <c:pt idx="142">
                  <c:v>1.7664128471123994</c:v>
                </c:pt>
                <c:pt idx="143">
                  <c:v>1.8007170782823851</c:v>
                </c:pt>
                <c:pt idx="144">
                  <c:v>1.7427251313046983</c:v>
                </c:pt>
                <c:pt idx="145">
                  <c:v>1.7109631189952756</c:v>
                </c:pt>
                <c:pt idx="146">
                  <c:v>1.7693773260761385</c:v>
                </c:pt>
                <c:pt idx="147">
                  <c:v>1.7701152947871017</c:v>
                </c:pt>
                <c:pt idx="148">
                  <c:v>1.8567288903828827</c:v>
                </c:pt>
                <c:pt idx="149">
                  <c:v>1.808885867359812</c:v>
                </c:pt>
                <c:pt idx="150">
                  <c:v>1.8981764834976764</c:v>
                </c:pt>
                <c:pt idx="151">
                  <c:v>1.6253124509616739</c:v>
                </c:pt>
                <c:pt idx="152">
                  <c:v>1.8543060418010806</c:v>
                </c:pt>
                <c:pt idx="153">
                  <c:v>1.8680563618230415</c:v>
                </c:pt>
                <c:pt idx="154">
                  <c:v>1.5809249756756194</c:v>
                </c:pt>
                <c:pt idx="155">
                  <c:v>1.6493348587121419</c:v>
                </c:pt>
                <c:pt idx="156">
                  <c:v>1.9138138523837167</c:v>
                </c:pt>
                <c:pt idx="157">
                  <c:v>1.9790929006383264</c:v>
                </c:pt>
                <c:pt idx="158">
                  <c:v>1.6020599913279623</c:v>
                </c:pt>
                <c:pt idx="159">
                  <c:v>1.5763413502057928</c:v>
                </c:pt>
                <c:pt idx="160">
                  <c:v>1.5490032620257879</c:v>
                </c:pt>
                <c:pt idx="161">
                  <c:v>1.7923916894982539</c:v>
                </c:pt>
                <c:pt idx="162">
                  <c:v>1.7923916894982539</c:v>
                </c:pt>
                <c:pt idx="163">
                  <c:v>1.6232492903979006</c:v>
                </c:pt>
                <c:pt idx="164">
                  <c:v>1.9294189257142926</c:v>
                </c:pt>
                <c:pt idx="165">
                  <c:v>1.6020599913279623</c:v>
                </c:pt>
                <c:pt idx="166">
                  <c:v>1.8750612633917001</c:v>
                </c:pt>
                <c:pt idx="167">
                  <c:v>1.6334684555795864</c:v>
                </c:pt>
                <c:pt idx="168">
                  <c:v>1.7481880270062005</c:v>
                </c:pt>
                <c:pt idx="169">
                  <c:v>1.7242758696007889</c:v>
                </c:pt>
                <c:pt idx="170">
                  <c:v>1.6532125137753437</c:v>
                </c:pt>
                <c:pt idx="171">
                  <c:v>1.7075701760979363</c:v>
                </c:pt>
                <c:pt idx="172">
                  <c:v>1.6232492903979006</c:v>
                </c:pt>
                <c:pt idx="173">
                  <c:v>1.505149978319906</c:v>
                </c:pt>
                <c:pt idx="174">
                  <c:v>1.5563025007672873</c:v>
                </c:pt>
                <c:pt idx="175">
                  <c:v>1.6127838567197355</c:v>
                </c:pt>
                <c:pt idx="176">
                  <c:v>1.568201724066995</c:v>
                </c:pt>
                <c:pt idx="177">
                  <c:v>1.7656685547590141</c:v>
                </c:pt>
                <c:pt idx="178">
                  <c:v>1.5888317255942073</c:v>
                </c:pt>
                <c:pt idx="179">
                  <c:v>1.8475726591421122</c:v>
                </c:pt>
                <c:pt idx="180">
                  <c:v>1.6839471307515121</c:v>
                </c:pt>
                <c:pt idx="181">
                  <c:v>1.5943925503754266</c:v>
                </c:pt>
                <c:pt idx="182">
                  <c:v>1.9268567089496924</c:v>
                </c:pt>
                <c:pt idx="183">
                  <c:v>1.8686444383948257</c:v>
                </c:pt>
                <c:pt idx="184">
                  <c:v>1.5250448070368452</c:v>
                </c:pt>
                <c:pt idx="185">
                  <c:v>1.5198279937757189</c:v>
                </c:pt>
                <c:pt idx="186">
                  <c:v>1.5797835966168101</c:v>
                </c:pt>
                <c:pt idx="187">
                  <c:v>1.7307822756663891</c:v>
                </c:pt>
                <c:pt idx="188">
                  <c:v>1.9242792860618816</c:v>
                </c:pt>
                <c:pt idx="189">
                  <c:v>1.9599948383284163</c:v>
                </c:pt>
                <c:pt idx="190">
                  <c:v>1.6946051989335686</c:v>
                </c:pt>
                <c:pt idx="191">
                  <c:v>1.6683859166900001</c:v>
                </c:pt>
                <c:pt idx="192">
                  <c:v>1.6232492903979006</c:v>
                </c:pt>
                <c:pt idx="193">
                  <c:v>1.6464037262230695</c:v>
                </c:pt>
                <c:pt idx="194">
                  <c:v>1.5314789170422551</c:v>
                </c:pt>
                <c:pt idx="195">
                  <c:v>1.5092025223311027</c:v>
                </c:pt>
                <c:pt idx="196">
                  <c:v>1.4871383754771865</c:v>
                </c:pt>
                <c:pt idx="197">
                  <c:v>1.4727564493172123</c:v>
                </c:pt>
                <c:pt idx="198">
                  <c:v>1.8898617212581883</c:v>
                </c:pt>
                <c:pt idx="199">
                  <c:v>1.6655809910179531</c:v>
                </c:pt>
                <c:pt idx="200">
                  <c:v>1.550228353055094</c:v>
                </c:pt>
                <c:pt idx="201">
                  <c:v>1.5092025223311027</c:v>
                </c:pt>
                <c:pt idx="202">
                  <c:v>1.2787536009528289</c:v>
                </c:pt>
                <c:pt idx="203">
                  <c:v>1.4183012913197455</c:v>
                </c:pt>
                <c:pt idx="204">
                  <c:v>1.4653828514484182</c:v>
                </c:pt>
                <c:pt idx="205">
                  <c:v>1.5171958979499742</c:v>
                </c:pt>
                <c:pt idx="206">
                  <c:v>1.4578818967339924</c:v>
                </c:pt>
                <c:pt idx="207">
                  <c:v>1.4487063199050798</c:v>
                </c:pt>
                <c:pt idx="208">
                  <c:v>1.5211380837040362</c:v>
                </c:pt>
                <c:pt idx="209">
                  <c:v>1.9299295600845878</c:v>
                </c:pt>
                <c:pt idx="210">
                  <c:v>1.8394780473741983</c:v>
                </c:pt>
                <c:pt idx="211">
                  <c:v>1.8438554226231612</c:v>
                </c:pt>
                <c:pt idx="212">
                  <c:v>1.8692317197309762</c:v>
                </c:pt>
                <c:pt idx="213">
                  <c:v>1.6599162000698502</c:v>
                </c:pt>
                <c:pt idx="214">
                  <c:v>1.7715874808812553</c:v>
                </c:pt>
                <c:pt idx="215">
                  <c:v>1.8208579894396999</c:v>
                </c:pt>
                <c:pt idx="216">
                  <c:v>1.9247959957979122</c:v>
                </c:pt>
                <c:pt idx="217">
                  <c:v>1.7201593034059568</c:v>
                </c:pt>
                <c:pt idx="218">
                  <c:v>1.8721562727482928</c:v>
                </c:pt>
                <c:pt idx="219">
                  <c:v>1.8438554226231612</c:v>
                </c:pt>
                <c:pt idx="220">
                  <c:v>1.8356905714924256</c:v>
                </c:pt>
                <c:pt idx="221">
                  <c:v>1.884795363948981</c:v>
                </c:pt>
                <c:pt idx="222">
                  <c:v>1.9571281976768131</c:v>
                </c:pt>
                <c:pt idx="223">
                  <c:v>1.6541765418779606</c:v>
                </c:pt>
                <c:pt idx="224">
                  <c:v>1.8709888137605752</c:v>
                </c:pt>
                <c:pt idx="225">
                  <c:v>1.904715545278681</c:v>
                </c:pt>
                <c:pt idx="226">
                  <c:v>1.9827233876685453</c:v>
                </c:pt>
                <c:pt idx="227">
                  <c:v>1.5378190950732742</c:v>
                </c:pt>
                <c:pt idx="228">
                  <c:v>1.3873898263387294</c:v>
                </c:pt>
                <c:pt idx="229">
                  <c:v>1.9609461957338314</c:v>
                </c:pt>
                <c:pt idx="230">
                  <c:v>1.7788744720027396</c:v>
                </c:pt>
                <c:pt idx="231">
                  <c:v>1.8904210188009143</c:v>
                </c:pt>
                <c:pt idx="232">
                  <c:v>1.6304278750250238</c:v>
                </c:pt>
                <c:pt idx="233">
                  <c:v>1.4638929889859074</c:v>
                </c:pt>
                <c:pt idx="234">
                  <c:v>1.5263392773898441</c:v>
                </c:pt>
                <c:pt idx="235">
                  <c:v>1.6972293427597176</c:v>
                </c:pt>
                <c:pt idx="236">
                  <c:v>1.3502480183341627</c:v>
                </c:pt>
                <c:pt idx="237">
                  <c:v>1.6580113966571124</c:v>
                </c:pt>
                <c:pt idx="238">
                  <c:v>1.885361220031512</c:v>
                </c:pt>
                <c:pt idx="239">
                  <c:v>1.6180480967120927</c:v>
                </c:pt>
                <c:pt idx="240">
                  <c:v>1.6344772701607315</c:v>
                </c:pt>
                <c:pt idx="241">
                  <c:v>1.6324572921847242</c:v>
                </c:pt>
                <c:pt idx="242">
                  <c:v>1.8615344108590379</c:v>
                </c:pt>
                <c:pt idx="243">
                  <c:v>1.5118833609788744</c:v>
                </c:pt>
                <c:pt idx="244">
                  <c:v>1.3979400086720377</c:v>
                </c:pt>
                <c:pt idx="245">
                  <c:v>1.9079485216122722</c:v>
                </c:pt>
                <c:pt idx="246">
                  <c:v>1.5965970956264601</c:v>
                </c:pt>
                <c:pt idx="247">
                  <c:v>1.61066016308988</c:v>
                </c:pt>
                <c:pt idx="248">
                  <c:v>1.9041743682841634</c:v>
                </c:pt>
                <c:pt idx="249">
                  <c:v>1.6972293427597176</c:v>
                </c:pt>
                <c:pt idx="250">
                  <c:v>1.7058637122839193</c:v>
                </c:pt>
                <c:pt idx="251">
                  <c:v>1.6434526764861874</c:v>
                </c:pt>
                <c:pt idx="252">
                  <c:v>1.9106244048892012</c:v>
                </c:pt>
                <c:pt idx="253">
                  <c:v>1.9395192526186185</c:v>
                </c:pt>
                <c:pt idx="254">
                  <c:v>1.5390760987927767</c:v>
                </c:pt>
                <c:pt idx="255">
                  <c:v>1.5538830266438743</c:v>
                </c:pt>
                <c:pt idx="256">
                  <c:v>1.6866362692622934</c:v>
                </c:pt>
                <c:pt idx="257">
                  <c:v>1.667452952889954</c:v>
                </c:pt>
                <c:pt idx="258">
                  <c:v>1.3820170425748683</c:v>
                </c:pt>
                <c:pt idx="259">
                  <c:v>1.6127838567197355</c:v>
                </c:pt>
                <c:pt idx="260">
                  <c:v>1.6138418218760693</c:v>
                </c:pt>
                <c:pt idx="261">
                  <c:v>1.6830470382388496</c:v>
                </c:pt>
                <c:pt idx="262">
                  <c:v>1.5198279937757189</c:v>
                </c:pt>
                <c:pt idx="263">
                  <c:v>1.6304278750250238</c:v>
                </c:pt>
                <c:pt idx="264">
                  <c:v>1.7041505168397992</c:v>
                </c:pt>
                <c:pt idx="265">
                  <c:v>1.6720978579357175</c:v>
                </c:pt>
                <c:pt idx="266">
                  <c:v>1.6803355134145632</c:v>
                </c:pt>
                <c:pt idx="267">
                  <c:v>1.651278013998144</c:v>
                </c:pt>
                <c:pt idx="268">
                  <c:v>1.6739419986340878</c:v>
                </c:pt>
                <c:pt idx="269">
                  <c:v>1.6532125137753437</c:v>
                </c:pt>
                <c:pt idx="270">
                  <c:v>1.904715545278681</c:v>
                </c:pt>
                <c:pt idx="271">
                  <c:v>1.9395192526186185</c:v>
                </c:pt>
                <c:pt idx="272">
                  <c:v>1.505149978319906</c:v>
                </c:pt>
                <c:pt idx="273">
                  <c:v>1.4014005407815442</c:v>
                </c:pt>
                <c:pt idx="274">
                  <c:v>1.916453948549925</c:v>
                </c:pt>
                <c:pt idx="275">
                  <c:v>1.6095944092252201</c:v>
                </c:pt>
                <c:pt idx="276">
                  <c:v>1.4440447959180762</c:v>
                </c:pt>
                <c:pt idx="277">
                  <c:v>1.3617278360175928</c:v>
                </c:pt>
                <c:pt idx="278">
                  <c:v>1.5888317255942073</c:v>
                </c:pt>
                <c:pt idx="279">
                  <c:v>1.4913616938342726</c:v>
                </c:pt>
                <c:pt idx="280">
                  <c:v>1.4683473304121573</c:v>
                </c:pt>
                <c:pt idx="281">
                  <c:v>1.5289167002776547</c:v>
                </c:pt>
                <c:pt idx="282">
                  <c:v>1.8543060418010806</c:v>
                </c:pt>
                <c:pt idx="283">
                  <c:v>1.8639173769578605</c:v>
                </c:pt>
                <c:pt idx="284">
                  <c:v>1.8819549713396004</c:v>
                </c:pt>
                <c:pt idx="285">
                  <c:v>1.5390760987927767</c:v>
                </c:pt>
                <c:pt idx="286">
                  <c:v>1.5943925503754266</c:v>
                </c:pt>
                <c:pt idx="287">
                  <c:v>1.4712917110589385</c:v>
                </c:pt>
                <c:pt idx="288">
                  <c:v>1.6127838567197355</c:v>
                </c:pt>
                <c:pt idx="289">
                  <c:v>1.6334684555795864</c:v>
                </c:pt>
                <c:pt idx="290">
                  <c:v>1.5599066250361124</c:v>
                </c:pt>
                <c:pt idx="291">
                  <c:v>1.4871383754771865</c:v>
                </c:pt>
                <c:pt idx="292">
                  <c:v>1.5921767573958667</c:v>
                </c:pt>
                <c:pt idx="293">
                  <c:v>1.8639173769578605</c:v>
                </c:pt>
                <c:pt idx="294">
                  <c:v>1.5526682161121932</c:v>
                </c:pt>
                <c:pt idx="295">
                  <c:v>1.5575072019056579</c:v>
                </c:pt>
                <c:pt idx="296">
                  <c:v>1.4983105537896004</c:v>
                </c:pt>
                <c:pt idx="297">
                  <c:v>1.5634810853944108</c:v>
                </c:pt>
                <c:pt idx="298">
                  <c:v>1.6424645202421213</c:v>
                </c:pt>
                <c:pt idx="299">
                  <c:v>1.568201724066995</c:v>
                </c:pt>
                <c:pt idx="300">
                  <c:v>1.550228353055094</c:v>
                </c:pt>
                <c:pt idx="301">
                  <c:v>1.5065050324048721</c:v>
                </c:pt>
                <c:pt idx="302">
                  <c:v>1.5599066250361124</c:v>
                </c:pt>
                <c:pt idx="303">
                  <c:v>1.5453071164658241</c:v>
                </c:pt>
                <c:pt idx="304">
                  <c:v>1.670245853074124</c:v>
                </c:pt>
                <c:pt idx="305">
                  <c:v>1.3424226808222062</c:v>
                </c:pt>
                <c:pt idx="306">
                  <c:v>1.5693739096150459</c:v>
                </c:pt>
                <c:pt idx="307">
                  <c:v>1.5145477526602862</c:v>
                </c:pt>
                <c:pt idx="308">
                  <c:v>1.4913616938342726</c:v>
                </c:pt>
                <c:pt idx="309">
                  <c:v>1.7075701760979363</c:v>
                </c:pt>
                <c:pt idx="310">
                  <c:v>1.5877109650189114</c:v>
                </c:pt>
                <c:pt idx="311">
                  <c:v>1.6830470382388496</c:v>
                </c:pt>
                <c:pt idx="312">
                  <c:v>1.6683859166900001</c:v>
                </c:pt>
                <c:pt idx="313">
                  <c:v>1.5751878449276611</c:v>
                </c:pt>
                <c:pt idx="314">
                  <c:v>1.8609366207000937</c:v>
                </c:pt>
                <c:pt idx="315">
                  <c:v>1.7323937598229686</c:v>
                </c:pt>
                <c:pt idx="316">
                  <c:v>1.6812412373755872</c:v>
                </c:pt>
                <c:pt idx="317">
                  <c:v>1.7860412102425542</c:v>
                </c:pt>
                <c:pt idx="318">
                  <c:v>1.4983105537896004</c:v>
                </c:pt>
                <c:pt idx="319">
                  <c:v>1.5224442335063197</c:v>
                </c:pt>
                <c:pt idx="320">
                  <c:v>1.5428254269591799</c:v>
                </c:pt>
                <c:pt idx="321">
                  <c:v>1.5440680443502757</c:v>
                </c:pt>
                <c:pt idx="322">
                  <c:v>1.4132997640812519</c:v>
                </c:pt>
                <c:pt idx="323">
                  <c:v>1.3909351071033791</c:v>
                </c:pt>
                <c:pt idx="324">
                  <c:v>1.8561244442423004</c:v>
                </c:pt>
                <c:pt idx="325">
                  <c:v>1.8543060418010806</c:v>
                </c:pt>
                <c:pt idx="326">
                  <c:v>1.8122446968003694</c:v>
                </c:pt>
                <c:pt idx="327">
                  <c:v>1.801403710017355</c:v>
                </c:pt>
                <c:pt idx="328">
                  <c:v>1.3031960574204888</c:v>
                </c:pt>
                <c:pt idx="329">
                  <c:v>1.8603380065709938</c:v>
                </c:pt>
                <c:pt idx="330">
                  <c:v>1.8744818176994664</c:v>
                </c:pt>
                <c:pt idx="331">
                  <c:v>1.8561244442423004</c:v>
                </c:pt>
                <c:pt idx="332">
                  <c:v>1.8061799739838871</c:v>
                </c:pt>
                <c:pt idx="333">
                  <c:v>1.8061799739838871</c:v>
                </c:pt>
                <c:pt idx="334">
                  <c:v>1.6884198220027107</c:v>
                </c:pt>
                <c:pt idx="335">
                  <c:v>1.5786392099680724</c:v>
                </c:pt>
                <c:pt idx="336">
                  <c:v>1.6283889300503116</c:v>
                </c:pt>
                <c:pt idx="337">
                  <c:v>1.8007170782823851</c:v>
                </c:pt>
                <c:pt idx="338">
                  <c:v>1.8976270912904414</c:v>
                </c:pt>
                <c:pt idx="339">
                  <c:v>1.5587085705331658</c:v>
                </c:pt>
                <c:pt idx="340">
                  <c:v>1.6031443726201824</c:v>
                </c:pt>
                <c:pt idx="341">
                  <c:v>1.5954962218255742</c:v>
                </c:pt>
                <c:pt idx="342">
                  <c:v>1.6053050461411094</c:v>
                </c:pt>
                <c:pt idx="343">
                  <c:v>1.6532125137753437</c:v>
                </c:pt>
                <c:pt idx="344">
                  <c:v>1.6324572921847242</c:v>
                </c:pt>
                <c:pt idx="345">
                  <c:v>1.6637009253896482</c:v>
                </c:pt>
                <c:pt idx="346">
                  <c:v>1.550228353055094</c:v>
                </c:pt>
                <c:pt idx="347">
                  <c:v>1.5301996982030821</c:v>
                </c:pt>
                <c:pt idx="348">
                  <c:v>1.5693739096150459</c:v>
                </c:pt>
                <c:pt idx="349">
                  <c:v>1.505149978319906</c:v>
                </c:pt>
                <c:pt idx="350">
                  <c:v>1.8388490907372552</c:v>
                </c:pt>
                <c:pt idx="351">
                  <c:v>1.6063813651106049</c:v>
                </c:pt>
                <c:pt idx="352">
                  <c:v>1.4828735836087537</c:v>
                </c:pt>
                <c:pt idx="353">
                  <c:v>1.6522463410033232</c:v>
                </c:pt>
                <c:pt idx="354">
                  <c:v>1.6127838567197355</c:v>
                </c:pt>
                <c:pt idx="355">
                  <c:v>1.5185139398778875</c:v>
                </c:pt>
                <c:pt idx="356">
                  <c:v>1.5622928644564746</c:v>
                </c:pt>
                <c:pt idx="357">
                  <c:v>1.4913616938342726</c:v>
                </c:pt>
                <c:pt idx="358">
                  <c:v>1.5575072019056579</c:v>
                </c:pt>
                <c:pt idx="359">
                  <c:v>1.5010592622177514</c:v>
                </c:pt>
                <c:pt idx="360">
                  <c:v>1.8155777483242672</c:v>
                </c:pt>
                <c:pt idx="361">
                  <c:v>1.7715874808812553</c:v>
                </c:pt>
                <c:pt idx="362">
                  <c:v>1.8027737252919758</c:v>
                </c:pt>
                <c:pt idx="363">
                  <c:v>1.7299742856995557</c:v>
                </c:pt>
                <c:pt idx="364">
                  <c:v>1.8887409606828927</c:v>
                </c:pt>
                <c:pt idx="365">
                  <c:v>1.7860412102425542</c:v>
                </c:pt>
                <c:pt idx="366">
                  <c:v>1.4471580313422192</c:v>
                </c:pt>
                <c:pt idx="367">
                  <c:v>1.4345689040341987</c:v>
                </c:pt>
                <c:pt idx="368">
                  <c:v>1.5693739096150459</c:v>
                </c:pt>
                <c:pt idx="369">
                  <c:v>1.5538830266438743</c:v>
                </c:pt>
                <c:pt idx="370">
                  <c:v>1.7209857441537391</c:v>
                </c:pt>
                <c:pt idx="371">
                  <c:v>1.7611758131557314</c:v>
                </c:pt>
                <c:pt idx="372">
                  <c:v>1.4913616938342726</c:v>
                </c:pt>
                <c:pt idx="373">
                  <c:v>1.5211380837040362</c:v>
                </c:pt>
                <c:pt idx="374">
                  <c:v>1.3838153659804313</c:v>
                </c:pt>
                <c:pt idx="375">
                  <c:v>1.5185139398778875</c:v>
                </c:pt>
                <c:pt idx="376">
                  <c:v>1.550228353055094</c:v>
                </c:pt>
                <c:pt idx="377">
                  <c:v>1.5831987739686226</c:v>
                </c:pt>
                <c:pt idx="378">
                  <c:v>1.4842998393467859</c:v>
                </c:pt>
                <c:pt idx="379">
                  <c:v>1.5263392773898441</c:v>
                </c:pt>
                <c:pt idx="380">
                  <c:v>1.6532125137753437</c:v>
                </c:pt>
                <c:pt idx="381">
                  <c:v>1.5526682161121932</c:v>
                </c:pt>
                <c:pt idx="382">
                  <c:v>1.5301996982030821</c:v>
                </c:pt>
                <c:pt idx="383">
                  <c:v>1.5797835966168101</c:v>
                </c:pt>
                <c:pt idx="384">
                  <c:v>1.7803173121401512</c:v>
                </c:pt>
                <c:pt idx="385">
                  <c:v>1.7649229846498886</c:v>
                </c:pt>
                <c:pt idx="386">
                  <c:v>1.8260748027008264</c:v>
                </c:pt>
                <c:pt idx="387">
                  <c:v>1.8567288903828827</c:v>
                </c:pt>
                <c:pt idx="388">
                  <c:v>1.5820633629117087</c:v>
                </c:pt>
                <c:pt idx="389">
                  <c:v>1.8898617212581883</c:v>
                </c:pt>
                <c:pt idx="390">
                  <c:v>1.8068580295188175</c:v>
                </c:pt>
                <c:pt idx="391">
                  <c:v>1.8970770032094204</c:v>
                </c:pt>
                <c:pt idx="392">
                  <c:v>1.8627275283179747</c:v>
                </c:pt>
                <c:pt idx="393">
                  <c:v>1.8524799936368563</c:v>
                </c:pt>
                <c:pt idx="394">
                  <c:v>1.8432327780980093</c:v>
                </c:pt>
                <c:pt idx="395">
                  <c:v>1.8135809885681919</c:v>
                </c:pt>
                <c:pt idx="396">
                  <c:v>1.8419848045901139</c:v>
                </c:pt>
                <c:pt idx="397">
                  <c:v>1.8122446968003694</c:v>
                </c:pt>
                <c:pt idx="398">
                  <c:v>1.7902851640332418</c:v>
                </c:pt>
                <c:pt idx="399">
                  <c:v>1.4216039268698311</c:v>
                </c:pt>
                <c:pt idx="400">
                  <c:v>1.2966651902615312</c:v>
                </c:pt>
                <c:pt idx="401">
                  <c:v>1.7573960287930241</c:v>
                </c:pt>
                <c:pt idx="402">
                  <c:v>1.7839035792727349</c:v>
                </c:pt>
                <c:pt idx="403">
                  <c:v>1.810232517995084</c:v>
                </c:pt>
                <c:pt idx="404">
                  <c:v>1.6454222693490919</c:v>
                </c:pt>
                <c:pt idx="405">
                  <c:v>1.8188854145940099</c:v>
                </c:pt>
                <c:pt idx="406">
                  <c:v>1.6998377258672457</c:v>
                </c:pt>
                <c:pt idx="407">
                  <c:v>1.6522463410033232</c:v>
                </c:pt>
                <c:pt idx="408">
                  <c:v>1.705007959333336</c:v>
                </c:pt>
                <c:pt idx="409">
                  <c:v>1.670245853074124</c:v>
                </c:pt>
                <c:pt idx="410">
                  <c:v>1.7283537820212285</c:v>
                </c:pt>
                <c:pt idx="411">
                  <c:v>1.4941545940184429</c:v>
                </c:pt>
                <c:pt idx="412">
                  <c:v>1.6483600109809315</c:v>
                </c:pt>
                <c:pt idx="413">
                  <c:v>1.5658478186735176</c:v>
                </c:pt>
                <c:pt idx="414">
                  <c:v>1.4742162640762553</c:v>
                </c:pt>
                <c:pt idx="415">
                  <c:v>1.7671558660821804</c:v>
                </c:pt>
                <c:pt idx="416">
                  <c:v>1.651278013998144</c:v>
                </c:pt>
                <c:pt idx="417">
                  <c:v>1.7323937598229686</c:v>
                </c:pt>
                <c:pt idx="418">
                  <c:v>1.6599162000698502</c:v>
                </c:pt>
                <c:pt idx="419">
                  <c:v>1.6693168805661123</c:v>
                </c:pt>
                <c:pt idx="420">
                  <c:v>1.5976951859255124</c:v>
                </c:pt>
                <c:pt idx="421">
                  <c:v>1.7466341989375787</c:v>
                </c:pt>
                <c:pt idx="422">
                  <c:v>1.8369567370595505</c:v>
                </c:pt>
                <c:pt idx="423">
                  <c:v>1.7767011839884108</c:v>
                </c:pt>
                <c:pt idx="424">
                  <c:v>1.8312296938670634</c:v>
                </c:pt>
                <c:pt idx="425">
                  <c:v>1.6180480967120927</c:v>
                </c:pt>
                <c:pt idx="426">
                  <c:v>1.6503075231319364</c:v>
                </c:pt>
                <c:pt idx="427">
                  <c:v>1.8438554226231612</c:v>
                </c:pt>
                <c:pt idx="428">
                  <c:v>1.7916906490201179</c:v>
                </c:pt>
                <c:pt idx="429">
                  <c:v>1.61066016308988</c:v>
                </c:pt>
                <c:pt idx="430">
                  <c:v>1.6720978579357175</c:v>
                </c:pt>
                <c:pt idx="431">
                  <c:v>1.7218106152125465</c:v>
                </c:pt>
                <c:pt idx="432">
                  <c:v>1.6180480967120927</c:v>
                </c:pt>
                <c:pt idx="433">
                  <c:v>1.7015679850559273</c:v>
                </c:pt>
                <c:pt idx="434">
                  <c:v>1.8280150642239767</c:v>
                </c:pt>
                <c:pt idx="435">
                  <c:v>1.8591382972945307</c:v>
                </c:pt>
                <c:pt idx="436">
                  <c:v>1.7481880270062005</c:v>
                </c:pt>
                <c:pt idx="437">
                  <c:v>1.6444385894678386</c:v>
                </c:pt>
                <c:pt idx="438">
                  <c:v>1.6324572921847242</c:v>
                </c:pt>
                <c:pt idx="439">
                  <c:v>1.7505083948513462</c:v>
                </c:pt>
                <c:pt idx="440">
                  <c:v>1.7143297597452329</c:v>
                </c:pt>
                <c:pt idx="441">
                  <c:v>1.9283958522567137</c:v>
                </c:pt>
                <c:pt idx="442">
                  <c:v>1.9425041061680808</c:v>
                </c:pt>
                <c:pt idx="443">
                  <c:v>1.9503648543761232</c:v>
                </c:pt>
                <c:pt idx="444">
                  <c:v>1.9912260756924949</c:v>
                </c:pt>
                <c:pt idx="445">
                  <c:v>1.8970770032094204</c:v>
                </c:pt>
                <c:pt idx="446">
                  <c:v>1.8122446968003694</c:v>
                </c:pt>
                <c:pt idx="447">
                  <c:v>1.8926510338773004</c:v>
                </c:pt>
                <c:pt idx="448">
                  <c:v>1.8633228601204559</c:v>
                </c:pt>
                <c:pt idx="449">
                  <c:v>1.8893017025063104</c:v>
                </c:pt>
                <c:pt idx="450">
                  <c:v>1.8401060944567578</c:v>
                </c:pt>
                <c:pt idx="451">
                  <c:v>1.7331972651065695</c:v>
                </c:pt>
                <c:pt idx="452">
                  <c:v>1.8267225201689921</c:v>
                </c:pt>
                <c:pt idx="453">
                  <c:v>1.833784374656479</c:v>
                </c:pt>
                <c:pt idx="454">
                  <c:v>1.8432327780980093</c:v>
                </c:pt>
                <c:pt idx="455">
                  <c:v>1.8512583487190752</c:v>
                </c:pt>
                <c:pt idx="456">
                  <c:v>1.8656960599160706</c:v>
                </c:pt>
                <c:pt idx="457">
                  <c:v>1.8388490907372552</c:v>
                </c:pt>
                <c:pt idx="458">
                  <c:v>1.8680563618230415</c:v>
                </c:pt>
                <c:pt idx="459">
                  <c:v>1.8182258936139555</c:v>
                </c:pt>
                <c:pt idx="460">
                  <c:v>1.4533183400470377</c:v>
                </c:pt>
                <c:pt idx="461">
                  <c:v>1.2922560713564761</c:v>
                </c:pt>
                <c:pt idx="462">
                  <c:v>1.2121876044039579</c:v>
                </c:pt>
                <c:pt idx="463">
                  <c:v>1.507855871695831</c:v>
                </c:pt>
                <c:pt idx="464">
                  <c:v>1.515873843711679</c:v>
                </c:pt>
                <c:pt idx="465">
                  <c:v>1.5024271199844328</c:v>
                </c:pt>
                <c:pt idx="466">
                  <c:v>1.5250448070368452</c:v>
                </c:pt>
                <c:pt idx="467">
                  <c:v>1.4116197059632303</c:v>
                </c:pt>
                <c:pt idx="468">
                  <c:v>1.9127533036713229</c:v>
                </c:pt>
                <c:pt idx="469">
                  <c:v>1.7656685547590141</c:v>
                </c:pt>
                <c:pt idx="470">
                  <c:v>1.725094521081469</c:v>
                </c:pt>
                <c:pt idx="471">
                  <c:v>1.8247764624755456</c:v>
                </c:pt>
                <c:pt idx="472">
                  <c:v>1.9185545305502736</c:v>
                </c:pt>
                <c:pt idx="473">
                  <c:v>1.5118833609788744</c:v>
                </c:pt>
                <c:pt idx="474">
                  <c:v>1.3838153659804313</c:v>
                </c:pt>
                <c:pt idx="475">
                  <c:v>1.8692317197309762</c:v>
                </c:pt>
                <c:pt idx="476">
                  <c:v>1.725094521081469</c:v>
                </c:pt>
                <c:pt idx="477">
                  <c:v>1.8068580295188175</c:v>
                </c:pt>
                <c:pt idx="478">
                  <c:v>1.9304395947667001</c:v>
                </c:pt>
                <c:pt idx="479">
                  <c:v>1.9232440186302764</c:v>
                </c:pt>
                <c:pt idx="480">
                  <c:v>1.9138138523837167</c:v>
                </c:pt>
                <c:pt idx="481">
                  <c:v>1.546542663478131</c:v>
                </c:pt>
                <c:pt idx="482">
                  <c:v>1.7767011839884108</c:v>
                </c:pt>
                <c:pt idx="483">
                  <c:v>1.8591382972945307</c:v>
                </c:pt>
                <c:pt idx="484">
                  <c:v>1.657055852857104</c:v>
                </c:pt>
                <c:pt idx="485">
                  <c:v>1.658964842664435</c:v>
                </c:pt>
                <c:pt idx="486">
                  <c:v>1.5490032620257879</c:v>
                </c:pt>
                <c:pt idx="487">
                  <c:v>1.7427251313046983</c:v>
                </c:pt>
                <c:pt idx="488">
                  <c:v>1.7543483357110188</c:v>
                </c:pt>
                <c:pt idx="489">
                  <c:v>1.7259116322950483</c:v>
                </c:pt>
                <c:pt idx="490">
                  <c:v>1.7937903846908188</c:v>
                </c:pt>
                <c:pt idx="491">
                  <c:v>1.8241258339165489</c:v>
                </c:pt>
                <c:pt idx="492">
                  <c:v>1.6473829701146199</c:v>
                </c:pt>
                <c:pt idx="493">
                  <c:v>1.8668778143374989</c:v>
                </c:pt>
                <c:pt idx="494">
                  <c:v>1.741939077729199</c:v>
                </c:pt>
                <c:pt idx="495">
                  <c:v>1.3222192947339193</c:v>
                </c:pt>
                <c:pt idx="496">
                  <c:v>1.916453948549925</c:v>
                </c:pt>
              </c:numCache>
            </c:numRef>
          </c:xVal>
          <c:yVal>
            <c:numRef>
              <c:f>'Hake (H)'!$G$5:$G$561</c:f>
              <c:numCache>
                <c:formatCode>General</c:formatCode>
                <c:ptCount val="557"/>
                <c:pt idx="0">
                  <c:v>0.34242268082220628</c:v>
                </c:pt>
                <c:pt idx="1">
                  <c:v>-0.69897000433601875</c:v>
                </c:pt>
                <c:pt idx="2">
                  <c:v>-0.22184874961635639</c:v>
                </c:pt>
                <c:pt idx="3">
                  <c:v>-0.69897000433601875</c:v>
                </c:pt>
                <c:pt idx="4">
                  <c:v>-0.69897000433601875</c:v>
                </c:pt>
                <c:pt idx="5">
                  <c:v>-0.52287874528033762</c:v>
                </c:pt>
                <c:pt idx="6">
                  <c:v>-0.3979400086720376</c:v>
                </c:pt>
                <c:pt idx="7">
                  <c:v>0</c:v>
                </c:pt>
                <c:pt idx="8">
                  <c:v>0.38021124171160603</c:v>
                </c:pt>
                <c:pt idx="9">
                  <c:v>0.25527250510330607</c:v>
                </c:pt>
                <c:pt idx="10">
                  <c:v>0.20411998265592479</c:v>
                </c:pt>
                <c:pt idx="11">
                  <c:v>0.23044892137827391</c:v>
                </c:pt>
                <c:pt idx="12">
                  <c:v>-0.22184874961635639</c:v>
                </c:pt>
                <c:pt idx="13">
                  <c:v>-0.3010299956639812</c:v>
                </c:pt>
                <c:pt idx="14">
                  <c:v>4.1392685158225077E-2</c:v>
                </c:pt>
                <c:pt idx="15">
                  <c:v>0.20411998265592479</c:v>
                </c:pt>
                <c:pt idx="16">
                  <c:v>-0.15490195998574319</c:v>
                </c:pt>
                <c:pt idx="17">
                  <c:v>0.20411998265592479</c:v>
                </c:pt>
                <c:pt idx="18">
                  <c:v>7.9181246047624818E-2</c:v>
                </c:pt>
                <c:pt idx="19">
                  <c:v>0.11394335230683679</c:v>
                </c:pt>
                <c:pt idx="20">
                  <c:v>7.9181246047624818E-2</c:v>
                </c:pt>
                <c:pt idx="21">
                  <c:v>0.3010299956639812</c:v>
                </c:pt>
                <c:pt idx="22">
                  <c:v>0.27875360095282892</c:v>
                </c:pt>
                <c:pt idx="23">
                  <c:v>0.6020599913279624</c:v>
                </c:pt>
                <c:pt idx="24">
                  <c:v>0</c:v>
                </c:pt>
                <c:pt idx="25">
                  <c:v>0.3222192947339193</c:v>
                </c:pt>
                <c:pt idx="26">
                  <c:v>-0.3010299956639812</c:v>
                </c:pt>
                <c:pt idx="27">
                  <c:v>-0.69897000433601875</c:v>
                </c:pt>
                <c:pt idx="28">
                  <c:v>1.5250448070368452</c:v>
                </c:pt>
                <c:pt idx="29">
                  <c:v>1.2329961103921538</c:v>
                </c:pt>
                <c:pt idx="30">
                  <c:v>-0.3010299956639812</c:v>
                </c:pt>
                <c:pt idx="31">
                  <c:v>-0.3010299956639812</c:v>
                </c:pt>
                <c:pt idx="32">
                  <c:v>0.20411998265592479</c:v>
                </c:pt>
                <c:pt idx="33">
                  <c:v>0.3979400086720376</c:v>
                </c:pt>
                <c:pt idx="34">
                  <c:v>-0.69897000433601875</c:v>
                </c:pt>
                <c:pt idx="35">
                  <c:v>-0.52287874528033762</c:v>
                </c:pt>
                <c:pt idx="36">
                  <c:v>-0.3010299956639812</c:v>
                </c:pt>
                <c:pt idx="37">
                  <c:v>-0.69897000433601875</c:v>
                </c:pt>
                <c:pt idx="38">
                  <c:v>-1</c:v>
                </c:pt>
                <c:pt idx="39">
                  <c:v>-0.3979400086720376</c:v>
                </c:pt>
                <c:pt idx="40">
                  <c:v>0.3222192947339193</c:v>
                </c:pt>
                <c:pt idx="41">
                  <c:v>0.38021124171160603</c:v>
                </c:pt>
                <c:pt idx="42">
                  <c:v>-0.3979400086720376</c:v>
                </c:pt>
                <c:pt idx="43">
                  <c:v>0.75587485567249146</c:v>
                </c:pt>
                <c:pt idx="44">
                  <c:v>0.41497334797081797</c:v>
                </c:pt>
                <c:pt idx="45">
                  <c:v>0.25527250510330607</c:v>
                </c:pt>
                <c:pt idx="46">
                  <c:v>-9.6910013008056392E-2</c:v>
                </c:pt>
                <c:pt idx="47">
                  <c:v>-0.52287874528033762</c:v>
                </c:pt>
                <c:pt idx="48">
                  <c:v>0.57978359661681012</c:v>
                </c:pt>
                <c:pt idx="49">
                  <c:v>-0.52287874528033762</c:v>
                </c:pt>
                <c:pt idx="50">
                  <c:v>-0.3979400086720376</c:v>
                </c:pt>
                <c:pt idx="51">
                  <c:v>-0.22184874961635639</c:v>
                </c:pt>
                <c:pt idx="52">
                  <c:v>-0.3010299956639812</c:v>
                </c:pt>
                <c:pt idx="53">
                  <c:v>-0.22184874961635639</c:v>
                </c:pt>
                <c:pt idx="54">
                  <c:v>-0.3979400086720376</c:v>
                </c:pt>
                <c:pt idx="55">
                  <c:v>-0.3010299956639812</c:v>
                </c:pt>
                <c:pt idx="56">
                  <c:v>-0.15490195998574319</c:v>
                </c:pt>
                <c:pt idx="57">
                  <c:v>-0.22184874961635639</c:v>
                </c:pt>
                <c:pt idx="58">
                  <c:v>0.44715803134221921</c:v>
                </c:pt>
                <c:pt idx="59">
                  <c:v>-0.52287874528033762</c:v>
                </c:pt>
                <c:pt idx="60">
                  <c:v>-0.15490195998574319</c:v>
                </c:pt>
                <c:pt idx="61">
                  <c:v>-0.22184874961635639</c:v>
                </c:pt>
                <c:pt idx="62">
                  <c:v>-0.52287874528033762</c:v>
                </c:pt>
                <c:pt idx="63">
                  <c:v>-0.52287874528033762</c:v>
                </c:pt>
                <c:pt idx="64">
                  <c:v>-0.3010299956639812</c:v>
                </c:pt>
                <c:pt idx="65">
                  <c:v>-4.5757490560675115E-2</c:v>
                </c:pt>
                <c:pt idx="66">
                  <c:v>0.14612803567823801</c:v>
                </c:pt>
                <c:pt idx="67">
                  <c:v>-0.22184874961635639</c:v>
                </c:pt>
                <c:pt idx="68">
                  <c:v>-4.5757490560675115E-2</c:v>
                </c:pt>
                <c:pt idx="69">
                  <c:v>-0.15490195998574319</c:v>
                </c:pt>
                <c:pt idx="70">
                  <c:v>0.44715803134221921</c:v>
                </c:pt>
                <c:pt idx="71">
                  <c:v>0.47712125471966244</c:v>
                </c:pt>
                <c:pt idx="72">
                  <c:v>0.56820172406699498</c:v>
                </c:pt>
                <c:pt idx="73">
                  <c:v>0.34242268082220628</c:v>
                </c:pt>
                <c:pt idx="74">
                  <c:v>0.51851393987788741</c:v>
                </c:pt>
                <c:pt idx="75">
                  <c:v>-0.3979400086720376</c:v>
                </c:pt>
                <c:pt idx="76">
                  <c:v>-0.69897000433601875</c:v>
                </c:pt>
                <c:pt idx="77">
                  <c:v>0</c:v>
                </c:pt>
                <c:pt idx="78">
                  <c:v>-0.3010299956639812</c:v>
                </c:pt>
                <c:pt idx="79">
                  <c:v>0</c:v>
                </c:pt>
                <c:pt idx="80">
                  <c:v>0</c:v>
                </c:pt>
                <c:pt idx="81">
                  <c:v>0.11394335230683679</c:v>
                </c:pt>
                <c:pt idx="82">
                  <c:v>7.9181246047624818E-2</c:v>
                </c:pt>
                <c:pt idx="83">
                  <c:v>0.14612803567823801</c:v>
                </c:pt>
                <c:pt idx="84">
                  <c:v>4.1392685158225077E-2</c:v>
                </c:pt>
                <c:pt idx="85">
                  <c:v>0.11394335230683679</c:v>
                </c:pt>
                <c:pt idx="86">
                  <c:v>-4.5757490560675115E-2</c:v>
                </c:pt>
                <c:pt idx="87">
                  <c:v>0.17609125905568124</c:v>
                </c:pt>
                <c:pt idx="88">
                  <c:v>-4.5757490560675115E-2</c:v>
                </c:pt>
                <c:pt idx="89">
                  <c:v>-9.6910013008056392E-2</c:v>
                </c:pt>
                <c:pt idx="90">
                  <c:v>-0.3010299956639812</c:v>
                </c:pt>
                <c:pt idx="91">
                  <c:v>-9.6910013008056392E-2</c:v>
                </c:pt>
                <c:pt idx="92">
                  <c:v>-0.52287874528033762</c:v>
                </c:pt>
                <c:pt idx="93">
                  <c:v>7.9181246047624818E-2</c:v>
                </c:pt>
                <c:pt idx="94">
                  <c:v>-0.22184874961635639</c:v>
                </c:pt>
                <c:pt idx="95">
                  <c:v>-0.3979400086720376</c:v>
                </c:pt>
                <c:pt idx="96">
                  <c:v>-0.3010299956639812</c:v>
                </c:pt>
                <c:pt idx="97">
                  <c:v>0.23044892137827391</c:v>
                </c:pt>
                <c:pt idx="98">
                  <c:v>0.34242268082220628</c:v>
                </c:pt>
                <c:pt idx="99">
                  <c:v>0.17609125905568124</c:v>
                </c:pt>
                <c:pt idx="100">
                  <c:v>0.38021124171160603</c:v>
                </c:pt>
                <c:pt idx="101">
                  <c:v>0.74818802700620035</c:v>
                </c:pt>
                <c:pt idx="102">
                  <c:v>0.93449845124356767</c:v>
                </c:pt>
                <c:pt idx="103">
                  <c:v>0.17609125905568124</c:v>
                </c:pt>
                <c:pt idx="104">
                  <c:v>0.20411998265592479</c:v>
                </c:pt>
                <c:pt idx="105">
                  <c:v>-1</c:v>
                </c:pt>
                <c:pt idx="106">
                  <c:v>-1</c:v>
                </c:pt>
                <c:pt idx="107">
                  <c:v>-0.69897000433601875</c:v>
                </c:pt>
                <c:pt idx="108">
                  <c:v>-0.22184874961635639</c:v>
                </c:pt>
                <c:pt idx="109">
                  <c:v>0.38021124171160603</c:v>
                </c:pt>
                <c:pt idx="110">
                  <c:v>0.14612803567823801</c:v>
                </c:pt>
                <c:pt idx="111">
                  <c:v>0.11394335230683679</c:v>
                </c:pt>
                <c:pt idx="112">
                  <c:v>0.46239799789895608</c:v>
                </c:pt>
                <c:pt idx="113">
                  <c:v>-0.15490195998574319</c:v>
                </c:pt>
                <c:pt idx="114">
                  <c:v>4.1392685158225077E-2</c:v>
                </c:pt>
                <c:pt idx="115">
                  <c:v>0.11394335230683679</c:v>
                </c:pt>
                <c:pt idx="116">
                  <c:v>0</c:v>
                </c:pt>
                <c:pt idx="117">
                  <c:v>0.17609125905568124</c:v>
                </c:pt>
                <c:pt idx="118">
                  <c:v>7.9181246047624818E-2</c:v>
                </c:pt>
                <c:pt idx="119">
                  <c:v>-0.22184874961635639</c:v>
                </c:pt>
                <c:pt idx="120">
                  <c:v>-9.6910013008056392E-2</c:v>
                </c:pt>
                <c:pt idx="121">
                  <c:v>-0.3979400086720376</c:v>
                </c:pt>
                <c:pt idx="122">
                  <c:v>-0.3010299956639812</c:v>
                </c:pt>
                <c:pt idx="123">
                  <c:v>0.17609125905568124</c:v>
                </c:pt>
                <c:pt idx="124">
                  <c:v>0.23044892137827391</c:v>
                </c:pt>
                <c:pt idx="125">
                  <c:v>4.1392685158225077E-2</c:v>
                </c:pt>
                <c:pt idx="126">
                  <c:v>0.23044892137827391</c:v>
                </c:pt>
                <c:pt idx="127">
                  <c:v>0.11394335230683679</c:v>
                </c:pt>
                <c:pt idx="128">
                  <c:v>0.20411998265592479</c:v>
                </c:pt>
                <c:pt idx="129">
                  <c:v>0</c:v>
                </c:pt>
                <c:pt idx="130">
                  <c:v>0.17609125905568124</c:v>
                </c:pt>
                <c:pt idx="131">
                  <c:v>7.9181246047624818E-2</c:v>
                </c:pt>
                <c:pt idx="132">
                  <c:v>0.14612803567823801</c:v>
                </c:pt>
                <c:pt idx="133">
                  <c:v>0.17609125905568124</c:v>
                </c:pt>
                <c:pt idx="134">
                  <c:v>0.67209785793571752</c:v>
                </c:pt>
                <c:pt idx="135">
                  <c:v>0.89209460269048035</c:v>
                </c:pt>
                <c:pt idx="136">
                  <c:v>0.81291335664285558</c:v>
                </c:pt>
                <c:pt idx="137">
                  <c:v>0.17609125905568124</c:v>
                </c:pt>
                <c:pt idx="138">
                  <c:v>0</c:v>
                </c:pt>
                <c:pt idx="139">
                  <c:v>0.3010299956639812</c:v>
                </c:pt>
                <c:pt idx="140">
                  <c:v>0.25527250510330607</c:v>
                </c:pt>
                <c:pt idx="141">
                  <c:v>-0.15490195998574319</c:v>
                </c:pt>
                <c:pt idx="142">
                  <c:v>0.3222192947339193</c:v>
                </c:pt>
                <c:pt idx="143">
                  <c:v>0.38021124171160603</c:v>
                </c:pt>
                <c:pt idx="144">
                  <c:v>0.23044892137827391</c:v>
                </c:pt>
                <c:pt idx="145">
                  <c:v>0.14612803567823801</c:v>
                </c:pt>
                <c:pt idx="146">
                  <c:v>0.27875360095282892</c:v>
                </c:pt>
                <c:pt idx="147">
                  <c:v>0.34242268082220628</c:v>
                </c:pt>
                <c:pt idx="148">
                  <c:v>0.38021124171160603</c:v>
                </c:pt>
                <c:pt idx="149">
                  <c:v>0.3222192947339193</c:v>
                </c:pt>
                <c:pt idx="150">
                  <c:v>7.9181246047624818E-2</c:v>
                </c:pt>
                <c:pt idx="151">
                  <c:v>-9.6910013008056392E-2</c:v>
                </c:pt>
                <c:pt idx="152">
                  <c:v>0.34242268082220628</c:v>
                </c:pt>
                <c:pt idx="153">
                  <c:v>0.3979400086720376</c:v>
                </c:pt>
                <c:pt idx="154">
                  <c:v>-0.52287874528033762</c:v>
                </c:pt>
                <c:pt idx="155">
                  <c:v>-9.6910013008056392E-2</c:v>
                </c:pt>
                <c:pt idx="156">
                  <c:v>0.43136376415898736</c:v>
                </c:pt>
                <c:pt idx="157">
                  <c:v>0.66275783168157409</c:v>
                </c:pt>
                <c:pt idx="158">
                  <c:v>-0.69897000433601875</c:v>
                </c:pt>
                <c:pt idx="159">
                  <c:v>-0.52287874528033762</c:v>
                </c:pt>
                <c:pt idx="160">
                  <c:v>-0.69897000433601875</c:v>
                </c:pt>
                <c:pt idx="161">
                  <c:v>0.17609125905568124</c:v>
                </c:pt>
                <c:pt idx="162">
                  <c:v>0.23044892137827391</c:v>
                </c:pt>
                <c:pt idx="163">
                  <c:v>-0.52287874528033762</c:v>
                </c:pt>
                <c:pt idx="164">
                  <c:v>0.57978359661681012</c:v>
                </c:pt>
                <c:pt idx="165">
                  <c:v>-0.3979400086720376</c:v>
                </c:pt>
                <c:pt idx="166">
                  <c:v>0.25527250510330607</c:v>
                </c:pt>
                <c:pt idx="167">
                  <c:v>-0.3979400086720376</c:v>
                </c:pt>
                <c:pt idx="168">
                  <c:v>-0.22184874961635639</c:v>
                </c:pt>
                <c:pt idx="169">
                  <c:v>7.9181246047624818E-2</c:v>
                </c:pt>
                <c:pt idx="170">
                  <c:v>-4.5757490560675115E-2</c:v>
                </c:pt>
                <c:pt idx="171">
                  <c:v>-1</c:v>
                </c:pt>
                <c:pt idx="172">
                  <c:v>-0.3979400086720376</c:v>
                </c:pt>
                <c:pt idx="173">
                  <c:v>-1</c:v>
                </c:pt>
                <c:pt idx="174">
                  <c:v>-0.52287874528033762</c:v>
                </c:pt>
                <c:pt idx="175">
                  <c:v>-0.52287874528033762</c:v>
                </c:pt>
                <c:pt idx="176">
                  <c:v>-0.69897000433601875</c:v>
                </c:pt>
                <c:pt idx="177">
                  <c:v>-4.5757490560675115E-2</c:v>
                </c:pt>
                <c:pt idx="178">
                  <c:v>-0.52287874528033762</c:v>
                </c:pt>
                <c:pt idx="179">
                  <c:v>0.41497334797081797</c:v>
                </c:pt>
                <c:pt idx="180">
                  <c:v>-0.22184874961635639</c:v>
                </c:pt>
                <c:pt idx="181">
                  <c:v>-0.52287874528033762</c:v>
                </c:pt>
                <c:pt idx="182">
                  <c:v>0.69897000433601886</c:v>
                </c:pt>
                <c:pt idx="183">
                  <c:v>0.57978359661681012</c:v>
                </c:pt>
                <c:pt idx="184">
                  <c:v>-0.69897000433601875</c:v>
                </c:pt>
                <c:pt idx="185">
                  <c:v>-0.52287874528033762</c:v>
                </c:pt>
                <c:pt idx="186">
                  <c:v>-0.52287874528033762</c:v>
                </c:pt>
                <c:pt idx="187">
                  <c:v>0</c:v>
                </c:pt>
                <c:pt idx="188">
                  <c:v>0.63346845557958653</c:v>
                </c:pt>
                <c:pt idx="189">
                  <c:v>0.69019608002851374</c:v>
                </c:pt>
                <c:pt idx="190">
                  <c:v>-9.6910013008056392E-2</c:v>
                </c:pt>
                <c:pt idx="191">
                  <c:v>-0.15490195998574319</c:v>
                </c:pt>
                <c:pt idx="192">
                  <c:v>-0.3010299956639812</c:v>
                </c:pt>
                <c:pt idx="193">
                  <c:v>-0.3010299956639812</c:v>
                </c:pt>
                <c:pt idx="194">
                  <c:v>-0.69897000433601875</c:v>
                </c:pt>
                <c:pt idx="195">
                  <c:v>-0.69897000433601875</c:v>
                </c:pt>
                <c:pt idx="196">
                  <c:v>-0.69897000433601875</c:v>
                </c:pt>
                <c:pt idx="197">
                  <c:v>-1</c:v>
                </c:pt>
                <c:pt idx="198">
                  <c:v>0.54406804435027567</c:v>
                </c:pt>
                <c:pt idx="199">
                  <c:v>-0.15490195998574319</c:v>
                </c:pt>
                <c:pt idx="200">
                  <c:v>-0.52287874528033762</c:v>
                </c:pt>
                <c:pt idx="201">
                  <c:v>-0.69897000433601875</c:v>
                </c:pt>
                <c:pt idx="202">
                  <c:v>-0.69897000433601875</c:v>
                </c:pt>
                <c:pt idx="203">
                  <c:v>-0.52287874528033762</c:v>
                </c:pt>
                <c:pt idx="204">
                  <c:v>-0.3979400086720376</c:v>
                </c:pt>
                <c:pt idx="205">
                  <c:v>-0.69897000433601875</c:v>
                </c:pt>
                <c:pt idx="206">
                  <c:v>-1</c:v>
                </c:pt>
                <c:pt idx="207">
                  <c:v>-1</c:v>
                </c:pt>
                <c:pt idx="208">
                  <c:v>-0.69897000433601875</c:v>
                </c:pt>
                <c:pt idx="209">
                  <c:v>0.54406804435027567</c:v>
                </c:pt>
                <c:pt idx="210">
                  <c:v>0.27875360095282892</c:v>
                </c:pt>
                <c:pt idx="211">
                  <c:v>0.36172783601759284</c:v>
                </c:pt>
                <c:pt idx="212">
                  <c:v>0.53147891704225514</c:v>
                </c:pt>
                <c:pt idx="213">
                  <c:v>-0.3010299956639812</c:v>
                </c:pt>
                <c:pt idx="214">
                  <c:v>4.1392685158225077E-2</c:v>
                </c:pt>
                <c:pt idx="215">
                  <c:v>0.41497334797081797</c:v>
                </c:pt>
                <c:pt idx="216">
                  <c:v>0.77815125038364363</c:v>
                </c:pt>
                <c:pt idx="217">
                  <c:v>-0.3010299956639812</c:v>
                </c:pt>
                <c:pt idx="218">
                  <c:v>0.3979400086720376</c:v>
                </c:pt>
                <c:pt idx="219">
                  <c:v>0.17609125905568124</c:v>
                </c:pt>
                <c:pt idx="220">
                  <c:v>0.3222192947339193</c:v>
                </c:pt>
                <c:pt idx="221">
                  <c:v>0.43136376415898736</c:v>
                </c:pt>
                <c:pt idx="222">
                  <c:v>0.66275783168157409</c:v>
                </c:pt>
                <c:pt idx="223">
                  <c:v>-0.3010299956639812</c:v>
                </c:pt>
                <c:pt idx="224">
                  <c:v>0.49136169383427269</c:v>
                </c:pt>
                <c:pt idx="225">
                  <c:v>0.55630250076728727</c:v>
                </c:pt>
                <c:pt idx="226">
                  <c:v>0.78532983501076703</c:v>
                </c:pt>
                <c:pt idx="227">
                  <c:v>-0.69897000433601875</c:v>
                </c:pt>
                <c:pt idx="228">
                  <c:v>-1</c:v>
                </c:pt>
                <c:pt idx="229">
                  <c:v>0.68124123737558717</c:v>
                </c:pt>
                <c:pt idx="230">
                  <c:v>0.14612803567823801</c:v>
                </c:pt>
                <c:pt idx="231">
                  <c:v>0.50514997831990605</c:v>
                </c:pt>
                <c:pt idx="232">
                  <c:v>-0.3010299956639812</c:v>
                </c:pt>
                <c:pt idx="233">
                  <c:v>-1</c:v>
                </c:pt>
                <c:pt idx="234">
                  <c:v>-0.69897000433601875</c:v>
                </c:pt>
                <c:pt idx="235">
                  <c:v>-9.6910013008056392E-2</c:v>
                </c:pt>
                <c:pt idx="236">
                  <c:v>-1</c:v>
                </c:pt>
                <c:pt idx="237">
                  <c:v>-0.3979400086720376</c:v>
                </c:pt>
                <c:pt idx="238">
                  <c:v>0.50514997831990605</c:v>
                </c:pt>
                <c:pt idx="239">
                  <c:v>-0.3979400086720376</c:v>
                </c:pt>
                <c:pt idx="240">
                  <c:v>-0.3010299956639812</c:v>
                </c:pt>
                <c:pt idx="241">
                  <c:v>-0.22184874961635639</c:v>
                </c:pt>
                <c:pt idx="242">
                  <c:v>0.41497334797081797</c:v>
                </c:pt>
                <c:pt idx="243">
                  <c:v>-0.69897000433601875</c:v>
                </c:pt>
                <c:pt idx="244">
                  <c:v>-1</c:v>
                </c:pt>
                <c:pt idx="245">
                  <c:v>0.57978359661681012</c:v>
                </c:pt>
                <c:pt idx="246">
                  <c:v>-0.52287874528033762</c:v>
                </c:pt>
                <c:pt idx="247">
                  <c:v>-0.52287874528033762</c:v>
                </c:pt>
                <c:pt idx="248">
                  <c:v>0.54406804435027567</c:v>
                </c:pt>
                <c:pt idx="249">
                  <c:v>-0.3010299956639812</c:v>
                </c:pt>
                <c:pt idx="250">
                  <c:v>-0.15490195998574319</c:v>
                </c:pt>
                <c:pt idx="251">
                  <c:v>-0.3010299956639812</c:v>
                </c:pt>
                <c:pt idx="252">
                  <c:v>0.6020599913279624</c:v>
                </c:pt>
                <c:pt idx="253">
                  <c:v>0.69897000433601886</c:v>
                </c:pt>
                <c:pt idx="254">
                  <c:v>-0.69897000433601875</c:v>
                </c:pt>
                <c:pt idx="255">
                  <c:v>-0.69897000433601875</c:v>
                </c:pt>
                <c:pt idx="256">
                  <c:v>-0.52287874528033762</c:v>
                </c:pt>
                <c:pt idx="257">
                  <c:v>-0.22184874961635639</c:v>
                </c:pt>
                <c:pt idx="258">
                  <c:v>-1.3010299956639813</c:v>
                </c:pt>
                <c:pt idx="259">
                  <c:v>-0.3979400086720376</c:v>
                </c:pt>
                <c:pt idx="260">
                  <c:v>-0.3979400086720376</c:v>
                </c:pt>
                <c:pt idx="261">
                  <c:v>-0.22184874961635639</c:v>
                </c:pt>
                <c:pt idx="262">
                  <c:v>-0.69897000433601875</c:v>
                </c:pt>
                <c:pt idx="263">
                  <c:v>-0.3979400086720376</c:v>
                </c:pt>
                <c:pt idx="264">
                  <c:v>-9.6910013008056392E-2</c:v>
                </c:pt>
                <c:pt idx="265">
                  <c:v>-0.22184874961635639</c:v>
                </c:pt>
                <c:pt idx="266">
                  <c:v>-0.22184874961635639</c:v>
                </c:pt>
                <c:pt idx="267">
                  <c:v>-0.3979400086720376</c:v>
                </c:pt>
                <c:pt idx="268">
                  <c:v>-0.22184874961635639</c:v>
                </c:pt>
                <c:pt idx="269">
                  <c:v>-0.3010299956639812</c:v>
                </c:pt>
                <c:pt idx="270">
                  <c:v>0.47712125471966244</c:v>
                </c:pt>
                <c:pt idx="271">
                  <c:v>0.57978359661681012</c:v>
                </c:pt>
                <c:pt idx="272">
                  <c:v>-1.3010299956639813</c:v>
                </c:pt>
                <c:pt idx="273">
                  <c:v>-1.3010299956639813</c:v>
                </c:pt>
                <c:pt idx="274">
                  <c:v>0.43136376415898736</c:v>
                </c:pt>
                <c:pt idx="275">
                  <c:v>-1</c:v>
                </c:pt>
                <c:pt idx="276">
                  <c:v>-1</c:v>
                </c:pt>
                <c:pt idx="277">
                  <c:v>-1.3010299956639813</c:v>
                </c:pt>
                <c:pt idx="278">
                  <c:v>-1</c:v>
                </c:pt>
                <c:pt idx="279">
                  <c:v>-1.3010299956639813</c:v>
                </c:pt>
                <c:pt idx="280">
                  <c:v>-1.3010299956639813</c:v>
                </c:pt>
                <c:pt idx="281">
                  <c:v>-1</c:v>
                </c:pt>
                <c:pt idx="282">
                  <c:v>-0.52287874528033762</c:v>
                </c:pt>
                <c:pt idx="283">
                  <c:v>0.36172783601759284</c:v>
                </c:pt>
                <c:pt idx="284">
                  <c:v>0.47712125471966244</c:v>
                </c:pt>
                <c:pt idx="285">
                  <c:v>-1.3010299956639813</c:v>
                </c:pt>
                <c:pt idx="286">
                  <c:v>-0.52287874528033762</c:v>
                </c:pt>
                <c:pt idx="287">
                  <c:v>-1</c:v>
                </c:pt>
                <c:pt idx="288">
                  <c:v>-0.3979400086720376</c:v>
                </c:pt>
                <c:pt idx="289">
                  <c:v>-0.3979400086720376</c:v>
                </c:pt>
                <c:pt idx="290">
                  <c:v>-0.69897000433601875</c:v>
                </c:pt>
                <c:pt idx="291">
                  <c:v>-1</c:v>
                </c:pt>
                <c:pt idx="292">
                  <c:v>-1</c:v>
                </c:pt>
                <c:pt idx="293">
                  <c:v>0.43136376415898736</c:v>
                </c:pt>
                <c:pt idx="294">
                  <c:v>-0.69897000433601875</c:v>
                </c:pt>
                <c:pt idx="295">
                  <c:v>-0.69897000433601875</c:v>
                </c:pt>
                <c:pt idx="296">
                  <c:v>-0.69897000433601875</c:v>
                </c:pt>
                <c:pt idx="297">
                  <c:v>-0.69897000433601875</c:v>
                </c:pt>
                <c:pt idx="298">
                  <c:v>-0.3010299956639812</c:v>
                </c:pt>
                <c:pt idx="299">
                  <c:v>-0.52287874528033762</c:v>
                </c:pt>
                <c:pt idx="300">
                  <c:v>-0.69897000433601875</c:v>
                </c:pt>
                <c:pt idx="301">
                  <c:v>-0.69897000433601875</c:v>
                </c:pt>
                <c:pt idx="302">
                  <c:v>-0.69897000433601875</c:v>
                </c:pt>
                <c:pt idx="303">
                  <c:v>-0.69897000433601875</c:v>
                </c:pt>
                <c:pt idx="304">
                  <c:v>-0.22184874961635639</c:v>
                </c:pt>
                <c:pt idx="305">
                  <c:v>-1</c:v>
                </c:pt>
                <c:pt idx="306">
                  <c:v>-0.69897000433601875</c:v>
                </c:pt>
                <c:pt idx="307">
                  <c:v>-1</c:v>
                </c:pt>
                <c:pt idx="308">
                  <c:v>-1</c:v>
                </c:pt>
                <c:pt idx="309">
                  <c:v>-4.5757490560675115E-2</c:v>
                </c:pt>
                <c:pt idx="310">
                  <c:v>-0.52287874528033762</c:v>
                </c:pt>
                <c:pt idx="311">
                  <c:v>-0.3010299956639812</c:v>
                </c:pt>
                <c:pt idx="312">
                  <c:v>-0.3979400086720376</c:v>
                </c:pt>
                <c:pt idx="313">
                  <c:v>-0.69897000433601875</c:v>
                </c:pt>
                <c:pt idx="314">
                  <c:v>0.3979400086720376</c:v>
                </c:pt>
                <c:pt idx="315">
                  <c:v>-4.5757490560675115E-2</c:v>
                </c:pt>
                <c:pt idx="316">
                  <c:v>-0.22184874961635639</c:v>
                </c:pt>
                <c:pt idx="317">
                  <c:v>0.11394335230683679</c:v>
                </c:pt>
                <c:pt idx="318">
                  <c:v>-0.69897000433601886</c:v>
                </c:pt>
                <c:pt idx="319">
                  <c:v>-0.69897000433601886</c:v>
                </c:pt>
                <c:pt idx="320">
                  <c:v>-0.69897000433601886</c:v>
                </c:pt>
                <c:pt idx="321">
                  <c:v>-0.69897000433601886</c:v>
                </c:pt>
                <c:pt idx="322">
                  <c:v>-0.69897000433601886</c:v>
                </c:pt>
                <c:pt idx="323">
                  <c:v>-0.69897000433601886</c:v>
                </c:pt>
                <c:pt idx="324">
                  <c:v>0.34242268082220628</c:v>
                </c:pt>
                <c:pt idx="325">
                  <c:v>0.3222192947339193</c:v>
                </c:pt>
                <c:pt idx="326">
                  <c:v>0.27875360095282892</c:v>
                </c:pt>
                <c:pt idx="327">
                  <c:v>0.23044892137827391</c:v>
                </c:pt>
                <c:pt idx="328">
                  <c:v>-1.3010299956639813</c:v>
                </c:pt>
                <c:pt idx="329">
                  <c:v>0.3222192947339193</c:v>
                </c:pt>
                <c:pt idx="330">
                  <c:v>0.49136169383427269</c:v>
                </c:pt>
                <c:pt idx="331">
                  <c:v>0.3979400086720376</c:v>
                </c:pt>
                <c:pt idx="332">
                  <c:v>0.20411998265592479</c:v>
                </c:pt>
                <c:pt idx="333">
                  <c:v>0.20411998265592479</c:v>
                </c:pt>
                <c:pt idx="334">
                  <c:v>-9.6910013008056392E-2</c:v>
                </c:pt>
                <c:pt idx="335">
                  <c:v>-0.69897000433601875</c:v>
                </c:pt>
                <c:pt idx="336">
                  <c:v>-0.52287874528033762</c:v>
                </c:pt>
                <c:pt idx="337">
                  <c:v>0.23044892137827391</c:v>
                </c:pt>
                <c:pt idx="338">
                  <c:v>0.56820172406699498</c:v>
                </c:pt>
                <c:pt idx="339">
                  <c:v>-0.69897000433601875</c:v>
                </c:pt>
                <c:pt idx="340">
                  <c:v>-0.52287874528033762</c:v>
                </c:pt>
                <c:pt idx="341">
                  <c:v>-0.69897000433601875</c:v>
                </c:pt>
                <c:pt idx="342">
                  <c:v>-0.3979400086720376</c:v>
                </c:pt>
                <c:pt idx="343">
                  <c:v>-0.3010299956639812</c:v>
                </c:pt>
                <c:pt idx="344">
                  <c:v>-0.3979400086720376</c:v>
                </c:pt>
                <c:pt idx="345">
                  <c:v>-0.3010299956639812</c:v>
                </c:pt>
                <c:pt idx="346">
                  <c:v>-0.69897000433601875</c:v>
                </c:pt>
                <c:pt idx="347">
                  <c:v>-0.69897000433601875</c:v>
                </c:pt>
                <c:pt idx="348">
                  <c:v>-0.69897000433601875</c:v>
                </c:pt>
                <c:pt idx="349">
                  <c:v>-1</c:v>
                </c:pt>
                <c:pt idx="350">
                  <c:v>0.34242268082220628</c:v>
                </c:pt>
                <c:pt idx="351">
                  <c:v>-0.3979400086720376</c:v>
                </c:pt>
                <c:pt idx="352">
                  <c:v>-1</c:v>
                </c:pt>
                <c:pt idx="353">
                  <c:v>-0.3979400086720376</c:v>
                </c:pt>
                <c:pt idx="354">
                  <c:v>-0.52287874528033762</c:v>
                </c:pt>
                <c:pt idx="355">
                  <c:v>-1</c:v>
                </c:pt>
                <c:pt idx="356">
                  <c:v>-0.69897000433601875</c:v>
                </c:pt>
                <c:pt idx="357">
                  <c:v>-1</c:v>
                </c:pt>
                <c:pt idx="358">
                  <c:v>-0.69897000433601875</c:v>
                </c:pt>
                <c:pt idx="359">
                  <c:v>-1</c:v>
                </c:pt>
                <c:pt idx="360">
                  <c:v>0.27875360095282892</c:v>
                </c:pt>
                <c:pt idx="361">
                  <c:v>0.14612803567823801</c:v>
                </c:pt>
                <c:pt idx="362">
                  <c:v>0.25527250510330607</c:v>
                </c:pt>
                <c:pt idx="363">
                  <c:v>4.1392685158225077E-2</c:v>
                </c:pt>
                <c:pt idx="364">
                  <c:v>0.47712125471966244</c:v>
                </c:pt>
                <c:pt idx="365">
                  <c:v>0.20411998265592479</c:v>
                </c:pt>
                <c:pt idx="366">
                  <c:v>-1.3010299956639813</c:v>
                </c:pt>
                <c:pt idx="367">
                  <c:v>-1</c:v>
                </c:pt>
                <c:pt idx="368">
                  <c:v>-0.69897000433601875</c:v>
                </c:pt>
                <c:pt idx="369">
                  <c:v>-0.69897000433601875</c:v>
                </c:pt>
                <c:pt idx="370">
                  <c:v>-4.5757490560675115E-2</c:v>
                </c:pt>
                <c:pt idx="371">
                  <c:v>7.9181246047624818E-2</c:v>
                </c:pt>
                <c:pt idx="372">
                  <c:v>-0.69897000433601875</c:v>
                </c:pt>
                <c:pt idx="373">
                  <c:v>-0.69897000433601875</c:v>
                </c:pt>
                <c:pt idx="374">
                  <c:v>-1</c:v>
                </c:pt>
                <c:pt idx="375">
                  <c:v>-0.69897000433601875</c:v>
                </c:pt>
                <c:pt idx="376">
                  <c:v>-0.69897000433601875</c:v>
                </c:pt>
                <c:pt idx="377">
                  <c:v>-0.69897000433601875</c:v>
                </c:pt>
                <c:pt idx="378">
                  <c:v>-1</c:v>
                </c:pt>
                <c:pt idx="379">
                  <c:v>-0.69897000433601875</c:v>
                </c:pt>
                <c:pt idx="380">
                  <c:v>-0.3010299956639812</c:v>
                </c:pt>
                <c:pt idx="381">
                  <c:v>-0.69897000433601875</c:v>
                </c:pt>
                <c:pt idx="382">
                  <c:v>-0.69897000433601875</c:v>
                </c:pt>
                <c:pt idx="383">
                  <c:v>-0.52287874528033762</c:v>
                </c:pt>
                <c:pt idx="384">
                  <c:v>7.9181246047624818E-2</c:v>
                </c:pt>
                <c:pt idx="385">
                  <c:v>4.1392685158225077E-2</c:v>
                </c:pt>
                <c:pt idx="386">
                  <c:v>0.23044892137827391</c:v>
                </c:pt>
                <c:pt idx="387">
                  <c:v>0.3979400086720376</c:v>
                </c:pt>
                <c:pt idx="388">
                  <c:v>-0.69897000433601875</c:v>
                </c:pt>
                <c:pt idx="389">
                  <c:v>0.43136376415898736</c:v>
                </c:pt>
                <c:pt idx="390">
                  <c:v>0.23044892137827391</c:v>
                </c:pt>
                <c:pt idx="391">
                  <c:v>0.47712125471966244</c:v>
                </c:pt>
                <c:pt idx="392">
                  <c:v>0.49136169383427269</c:v>
                </c:pt>
                <c:pt idx="393">
                  <c:v>0.41497334797081797</c:v>
                </c:pt>
                <c:pt idx="394">
                  <c:v>0.38021124171160603</c:v>
                </c:pt>
                <c:pt idx="395">
                  <c:v>0.11394335230683679</c:v>
                </c:pt>
                <c:pt idx="396">
                  <c:v>0.36172783601759284</c:v>
                </c:pt>
                <c:pt idx="397">
                  <c:v>0.23044892137827391</c:v>
                </c:pt>
                <c:pt idx="398">
                  <c:v>0.14612803567823801</c:v>
                </c:pt>
                <c:pt idx="399">
                  <c:v>-1</c:v>
                </c:pt>
                <c:pt idx="400">
                  <c:v>-1.3010299956639813</c:v>
                </c:pt>
                <c:pt idx="401">
                  <c:v>0.14612803567823801</c:v>
                </c:pt>
                <c:pt idx="402">
                  <c:v>0.14612803567823801</c:v>
                </c:pt>
                <c:pt idx="403">
                  <c:v>0.27875360095282892</c:v>
                </c:pt>
                <c:pt idx="404">
                  <c:v>-0.15490195998574319</c:v>
                </c:pt>
                <c:pt idx="405">
                  <c:v>0.3010299956639812</c:v>
                </c:pt>
                <c:pt idx="406">
                  <c:v>-9.6910013008056392E-2</c:v>
                </c:pt>
                <c:pt idx="407">
                  <c:v>-0.22184874961635639</c:v>
                </c:pt>
                <c:pt idx="408">
                  <c:v>-4.5757490560675115E-2</c:v>
                </c:pt>
                <c:pt idx="409">
                  <c:v>-0.22184874961635639</c:v>
                </c:pt>
                <c:pt idx="410">
                  <c:v>0</c:v>
                </c:pt>
                <c:pt idx="411">
                  <c:v>-0.52287874528033762</c:v>
                </c:pt>
                <c:pt idx="412">
                  <c:v>-0.3010299956639812</c:v>
                </c:pt>
                <c:pt idx="413">
                  <c:v>-0.52287874528033762</c:v>
                </c:pt>
                <c:pt idx="414">
                  <c:v>-0.52287874528033762</c:v>
                </c:pt>
                <c:pt idx="415">
                  <c:v>0.14612803567823801</c:v>
                </c:pt>
                <c:pt idx="416">
                  <c:v>-0.3010299956639812</c:v>
                </c:pt>
                <c:pt idx="417">
                  <c:v>0</c:v>
                </c:pt>
                <c:pt idx="418">
                  <c:v>-0.15490195998574319</c:v>
                </c:pt>
                <c:pt idx="419">
                  <c:v>-0.15490195998574319</c:v>
                </c:pt>
                <c:pt idx="420">
                  <c:v>-0.3010299956639812</c:v>
                </c:pt>
                <c:pt idx="421">
                  <c:v>7.9181246047624818E-2</c:v>
                </c:pt>
                <c:pt idx="422">
                  <c:v>0.17609125905568124</c:v>
                </c:pt>
                <c:pt idx="423">
                  <c:v>0.11394335230683679</c:v>
                </c:pt>
                <c:pt idx="424">
                  <c:v>0.3222192947339193</c:v>
                </c:pt>
                <c:pt idx="425">
                  <c:v>-0.3979400086720376</c:v>
                </c:pt>
                <c:pt idx="426">
                  <c:v>-0.22184874961635639</c:v>
                </c:pt>
                <c:pt idx="427">
                  <c:v>0.3010299956639812</c:v>
                </c:pt>
                <c:pt idx="428">
                  <c:v>0.17609125905568124</c:v>
                </c:pt>
                <c:pt idx="429">
                  <c:v>-0.3010299956639812</c:v>
                </c:pt>
                <c:pt idx="430">
                  <c:v>-0.3010299956639812</c:v>
                </c:pt>
                <c:pt idx="431">
                  <c:v>0</c:v>
                </c:pt>
                <c:pt idx="432">
                  <c:v>-0.3010299956639812</c:v>
                </c:pt>
                <c:pt idx="433">
                  <c:v>0</c:v>
                </c:pt>
                <c:pt idx="434">
                  <c:v>0.27875360095282892</c:v>
                </c:pt>
                <c:pt idx="435">
                  <c:v>0.41497334797081797</c:v>
                </c:pt>
                <c:pt idx="436">
                  <c:v>4.1392685158225077E-2</c:v>
                </c:pt>
                <c:pt idx="437">
                  <c:v>-0.3010299956639812</c:v>
                </c:pt>
                <c:pt idx="438">
                  <c:v>-0.3010299956639812</c:v>
                </c:pt>
                <c:pt idx="439">
                  <c:v>4.1392685158225077E-2</c:v>
                </c:pt>
                <c:pt idx="440">
                  <c:v>-4.5757490560675115E-2</c:v>
                </c:pt>
                <c:pt idx="441">
                  <c:v>0.64345267648618742</c:v>
                </c:pt>
                <c:pt idx="442">
                  <c:v>0.69897000433601886</c:v>
                </c:pt>
                <c:pt idx="443">
                  <c:v>0.74036268949424389</c:v>
                </c:pt>
                <c:pt idx="444">
                  <c:v>0.85125834871907524</c:v>
                </c:pt>
                <c:pt idx="445">
                  <c:v>0.47712125471966244</c:v>
                </c:pt>
                <c:pt idx="446">
                  <c:v>0.23044892137827391</c:v>
                </c:pt>
                <c:pt idx="447">
                  <c:v>0.53147891704225514</c:v>
                </c:pt>
                <c:pt idx="448">
                  <c:v>0.41497334797081797</c:v>
                </c:pt>
                <c:pt idx="449">
                  <c:v>0.27875360095282892</c:v>
                </c:pt>
                <c:pt idx="450">
                  <c:v>0.25527250510330607</c:v>
                </c:pt>
                <c:pt idx="451">
                  <c:v>-0.22184874961635639</c:v>
                </c:pt>
                <c:pt idx="452">
                  <c:v>0.3010299956639812</c:v>
                </c:pt>
                <c:pt idx="453">
                  <c:v>0.38021124171160603</c:v>
                </c:pt>
                <c:pt idx="454">
                  <c:v>0.3222192947339193</c:v>
                </c:pt>
                <c:pt idx="455">
                  <c:v>0.41497334797081797</c:v>
                </c:pt>
                <c:pt idx="456">
                  <c:v>0.41497334797081797</c:v>
                </c:pt>
                <c:pt idx="457">
                  <c:v>0.3010299956639812</c:v>
                </c:pt>
                <c:pt idx="458">
                  <c:v>0.36172783601759284</c:v>
                </c:pt>
                <c:pt idx="459">
                  <c:v>0.20411998265592479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-0.75696195131370558</c:v>
                </c:pt>
                <c:pt idx="465">
                  <c:v>-0.75696195131370558</c:v>
                </c:pt>
                <c:pt idx="466">
                  <c:v>-0.75696195131370558</c:v>
                </c:pt>
                <c:pt idx="467">
                  <c:v>-0.75696195131370558</c:v>
                </c:pt>
                <c:pt idx="468">
                  <c:v>0.55630250076728727</c:v>
                </c:pt>
                <c:pt idx="469">
                  <c:v>4.1392685158225077E-2</c:v>
                </c:pt>
                <c:pt idx="470">
                  <c:v>0</c:v>
                </c:pt>
                <c:pt idx="471">
                  <c:v>0.20411998265592479</c:v>
                </c:pt>
                <c:pt idx="472">
                  <c:v>0.57978359661681012</c:v>
                </c:pt>
                <c:pt idx="473">
                  <c:v>-0.77815125038364363</c:v>
                </c:pt>
                <c:pt idx="474">
                  <c:v>-0.77815125038364363</c:v>
                </c:pt>
                <c:pt idx="475">
                  <c:v>0.43136376415898736</c:v>
                </c:pt>
                <c:pt idx="476">
                  <c:v>0</c:v>
                </c:pt>
                <c:pt idx="477">
                  <c:v>0.25527250510330607</c:v>
                </c:pt>
                <c:pt idx="478">
                  <c:v>0.63346845557958653</c:v>
                </c:pt>
                <c:pt idx="479">
                  <c:v>0.43136376415898736</c:v>
                </c:pt>
                <c:pt idx="480">
                  <c:v>0.63346845557958653</c:v>
                </c:pt>
                <c:pt idx="481">
                  <c:v>-1</c:v>
                </c:pt>
                <c:pt idx="482">
                  <c:v>0.11394335230683679</c:v>
                </c:pt>
                <c:pt idx="483">
                  <c:v>0.3222192947339193</c:v>
                </c:pt>
                <c:pt idx="484">
                  <c:v>0</c:v>
                </c:pt>
                <c:pt idx="485">
                  <c:v>-9.6910013008056392E-2</c:v>
                </c:pt>
                <c:pt idx="486">
                  <c:v>-0.3010299956639812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0.20411998265592479</c:v>
                </c:pt>
                <c:pt idx="491">
                  <c:v>0.27875360095282892</c:v>
                </c:pt>
                <c:pt idx="492">
                  <c:v>-0.15490195998574319</c:v>
                </c:pt>
                <c:pt idx="493">
                  <c:v>0.38021124171160603</c:v>
                </c:pt>
                <c:pt idx="494">
                  <c:v>-9.6910013008056392E-2</c:v>
                </c:pt>
                <c:pt idx="495">
                  <c:v>0.62324929039790045</c:v>
                </c:pt>
                <c:pt idx="496">
                  <c:v>0.6020599913279624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D-44B1-BF30-6A25D759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0608"/>
        <c:axId val="207478784"/>
      </c:scatterChart>
      <c:valAx>
        <c:axId val="2074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78784"/>
        <c:crosses val="autoZero"/>
        <c:crossBetween val="midCat"/>
      </c:valAx>
      <c:valAx>
        <c:axId val="2074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6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'Herring (R)'!$H$2:$H$3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605205599300123"/>
                  <c:y val="-0.15215879265091864"/>
                </c:manualLayout>
              </c:layout>
              <c:numFmt formatCode="General" sourceLinked="0"/>
            </c:trendlineLbl>
          </c:trendline>
          <c:xVal>
            <c:numRef>
              <c:f>'Herring (R)'!$G$5:$G$425</c:f>
              <c:numCache>
                <c:formatCode>General</c:formatCode>
                <c:ptCount val="421"/>
                <c:pt idx="0">
                  <c:v>1.8188854145940099</c:v>
                </c:pt>
                <c:pt idx="1">
                  <c:v>1.7817553746524688</c:v>
                </c:pt>
                <c:pt idx="2">
                  <c:v>1.8017466192194602</c:v>
                </c:pt>
                <c:pt idx="3">
                  <c:v>1.9084850188786497</c:v>
                </c:pt>
                <c:pt idx="4">
                  <c:v>1.8698182079793282</c:v>
                </c:pt>
                <c:pt idx="5">
                  <c:v>1.8350561017201164</c:v>
                </c:pt>
                <c:pt idx="6">
                  <c:v>1.8718647020881949</c:v>
                </c:pt>
                <c:pt idx="7">
                  <c:v>1.8228216453031045</c:v>
                </c:pt>
                <c:pt idx="8">
                  <c:v>1.9017306917292187</c:v>
                </c:pt>
                <c:pt idx="9">
                  <c:v>1.8808135922807914</c:v>
                </c:pt>
                <c:pt idx="10">
                  <c:v>1.8715729355458788</c:v>
                </c:pt>
                <c:pt idx="11">
                  <c:v>1.8808135922807914</c:v>
                </c:pt>
                <c:pt idx="12">
                  <c:v>1.8692317197309762</c:v>
                </c:pt>
                <c:pt idx="13">
                  <c:v>1.8283376000590044</c:v>
                </c:pt>
                <c:pt idx="14">
                  <c:v>1.8945929479229555</c:v>
                </c:pt>
                <c:pt idx="15">
                  <c:v>1.8727388274726688</c:v>
                </c:pt>
                <c:pt idx="16">
                  <c:v>1.7682680164515481</c:v>
                </c:pt>
                <c:pt idx="17">
                  <c:v>1.9082168530893926</c:v>
                </c:pt>
                <c:pt idx="18">
                  <c:v>1.8813846567705728</c:v>
                </c:pt>
                <c:pt idx="19">
                  <c:v>1.8438554226231612</c:v>
                </c:pt>
                <c:pt idx="20">
                  <c:v>1.8816699076720613</c:v>
                </c:pt>
                <c:pt idx="21">
                  <c:v>1.9052560487484513</c:v>
                </c:pt>
                <c:pt idx="22">
                  <c:v>1.8976270912904414</c:v>
                </c:pt>
                <c:pt idx="23">
                  <c:v>1.8981764834976764</c:v>
                </c:pt>
                <c:pt idx="24">
                  <c:v>1.7607993116307179</c:v>
                </c:pt>
                <c:pt idx="25">
                  <c:v>1.893484346218486</c:v>
                </c:pt>
                <c:pt idx="26">
                  <c:v>1.7701152947871017</c:v>
                </c:pt>
                <c:pt idx="27">
                  <c:v>1.8543060418010806</c:v>
                </c:pt>
                <c:pt idx="28">
                  <c:v>1.8152455919165631</c:v>
                </c:pt>
                <c:pt idx="29">
                  <c:v>1.8802417758954804</c:v>
                </c:pt>
                <c:pt idx="30">
                  <c:v>1.8776592441116087</c:v>
                </c:pt>
                <c:pt idx="31">
                  <c:v>1.9486574321413204</c:v>
                </c:pt>
                <c:pt idx="32">
                  <c:v>1.8372727025023003</c:v>
                </c:pt>
                <c:pt idx="33">
                  <c:v>1.8864907251724818</c:v>
                </c:pt>
                <c:pt idx="34">
                  <c:v>1.9049858810993634</c:v>
                </c:pt>
                <c:pt idx="35">
                  <c:v>1.8828090413924399</c:v>
                </c:pt>
                <c:pt idx="36">
                  <c:v>1.866287339084195</c:v>
                </c:pt>
                <c:pt idx="37">
                  <c:v>1.8750612633917001</c:v>
                </c:pt>
                <c:pt idx="38">
                  <c:v>1.9564085711958326</c:v>
                </c:pt>
                <c:pt idx="39">
                  <c:v>1.9151359066220119</c:v>
                </c:pt>
                <c:pt idx="40">
                  <c:v>1.9283958522567137</c:v>
                </c:pt>
                <c:pt idx="41">
                  <c:v>1.9271136119337606</c:v>
                </c:pt>
                <c:pt idx="42">
                  <c:v>1.9169800473203822</c:v>
                </c:pt>
                <c:pt idx="43">
                  <c:v>1.9084850188786497</c:v>
                </c:pt>
                <c:pt idx="44">
                  <c:v>1.8648076290261471</c:v>
                </c:pt>
                <c:pt idx="45">
                  <c:v>1.946697837245742</c:v>
                </c:pt>
                <c:pt idx="46">
                  <c:v>1.9618954736678504</c:v>
                </c:pt>
                <c:pt idx="47">
                  <c:v>1.9561684304753633</c:v>
                </c:pt>
                <c:pt idx="48">
                  <c:v>1.9510945568416631</c:v>
                </c:pt>
                <c:pt idx="49">
                  <c:v>1.946697837245742</c:v>
                </c:pt>
                <c:pt idx="50">
                  <c:v>1.9510945568416631</c:v>
                </c:pt>
                <c:pt idx="51">
                  <c:v>1.9434945159061026</c:v>
                </c:pt>
                <c:pt idx="52">
                  <c:v>1.9271136119337606</c:v>
                </c:pt>
                <c:pt idx="53">
                  <c:v>1.9758911364017928</c:v>
                </c:pt>
                <c:pt idx="54">
                  <c:v>1.9496339237992624</c:v>
                </c:pt>
                <c:pt idx="55">
                  <c:v>1.7913397039651395</c:v>
                </c:pt>
                <c:pt idx="56">
                  <c:v>1.893206753059848</c:v>
                </c:pt>
                <c:pt idx="57">
                  <c:v>1.9385197251764918</c:v>
                </c:pt>
                <c:pt idx="58">
                  <c:v>1.9425041061680808</c:v>
                </c:pt>
                <c:pt idx="59">
                  <c:v>1.9883359558560505</c:v>
                </c:pt>
                <c:pt idx="60">
                  <c:v>1.9143431571194407</c:v>
                </c:pt>
                <c:pt idx="61">
                  <c:v>1.9454685851318196</c:v>
                </c:pt>
                <c:pt idx="62">
                  <c:v>1.9380190974762104</c:v>
                </c:pt>
                <c:pt idx="63">
                  <c:v>2.0053950318867062</c:v>
                </c:pt>
                <c:pt idx="64">
                  <c:v>1.9838517189914717</c:v>
                </c:pt>
                <c:pt idx="65">
                  <c:v>1.9745116927373283</c:v>
                </c:pt>
                <c:pt idx="66">
                  <c:v>1.968482948553935</c:v>
                </c:pt>
                <c:pt idx="67">
                  <c:v>1.9566485792052033</c:v>
                </c:pt>
                <c:pt idx="68">
                  <c:v>1.965201701025912</c:v>
                </c:pt>
                <c:pt idx="69">
                  <c:v>1.9583249316440532</c:v>
                </c:pt>
                <c:pt idx="70">
                  <c:v>2.0153597554092144</c:v>
                </c:pt>
                <c:pt idx="71">
                  <c:v>1.9892272737305368</c:v>
                </c:pt>
                <c:pt idx="72">
                  <c:v>1.9263424466256551</c:v>
                </c:pt>
                <c:pt idx="73">
                  <c:v>2.0170333392987803</c:v>
                </c:pt>
                <c:pt idx="74">
                  <c:v>1.836640541572774</c:v>
                </c:pt>
                <c:pt idx="75">
                  <c:v>1.8407332346118068</c:v>
                </c:pt>
                <c:pt idx="76">
                  <c:v>1.9114239653762946</c:v>
                </c:pt>
                <c:pt idx="77">
                  <c:v>1.8715729355458788</c:v>
                </c:pt>
                <c:pt idx="78">
                  <c:v>1.8686444383948257</c:v>
                </c:pt>
                <c:pt idx="79">
                  <c:v>2.2355284469075487</c:v>
                </c:pt>
                <c:pt idx="80">
                  <c:v>2.1818435879447726</c:v>
                </c:pt>
                <c:pt idx="81">
                  <c:v>1.8893017025063104</c:v>
                </c:pt>
                <c:pt idx="82">
                  <c:v>1.9025467793139914</c:v>
                </c:pt>
                <c:pt idx="83">
                  <c:v>1.8704039052790271</c:v>
                </c:pt>
                <c:pt idx="84">
                  <c:v>1.8585371975696392</c:v>
                </c:pt>
                <c:pt idx="85">
                  <c:v>1.9022749204745018</c:v>
                </c:pt>
                <c:pt idx="86">
                  <c:v>1.9172428579074663</c:v>
                </c:pt>
                <c:pt idx="87">
                  <c:v>1.9143431571194407</c:v>
                </c:pt>
                <c:pt idx="88">
                  <c:v>1.9206450014067875</c:v>
                </c:pt>
                <c:pt idx="89">
                  <c:v>2.2291697025391009</c:v>
                </c:pt>
                <c:pt idx="90">
                  <c:v>1.8808135922807914</c:v>
                </c:pt>
                <c:pt idx="91">
                  <c:v>1.8965262174895554</c:v>
                </c:pt>
                <c:pt idx="92">
                  <c:v>1.885361220031512</c:v>
                </c:pt>
                <c:pt idx="93">
                  <c:v>1.8785217955012066</c:v>
                </c:pt>
                <c:pt idx="94">
                  <c:v>1.9148718175400503</c:v>
                </c:pt>
                <c:pt idx="95">
                  <c:v>1.9098233696509119</c:v>
                </c:pt>
                <c:pt idx="96">
                  <c:v>1.9357591037453117</c:v>
                </c:pt>
                <c:pt idx="97">
                  <c:v>1.9111576087399766</c:v>
                </c:pt>
                <c:pt idx="98">
                  <c:v>1.9590413923210936</c:v>
                </c:pt>
                <c:pt idx="99">
                  <c:v>1.9493900066449128</c:v>
                </c:pt>
                <c:pt idx="100">
                  <c:v>1.9255699095433763</c:v>
                </c:pt>
                <c:pt idx="101">
                  <c:v>1.9375178920173466</c:v>
                </c:pt>
                <c:pt idx="102">
                  <c:v>1.9289076902439528</c:v>
                </c:pt>
                <c:pt idx="103">
                  <c:v>1.9214263410152654</c:v>
                </c:pt>
                <c:pt idx="104">
                  <c:v>1.8543060418010806</c:v>
                </c:pt>
                <c:pt idx="105">
                  <c:v>1.9172428579074663</c:v>
                </c:pt>
                <c:pt idx="106">
                  <c:v>1.8135809885681919</c:v>
                </c:pt>
                <c:pt idx="107">
                  <c:v>1.9350031514536548</c:v>
                </c:pt>
                <c:pt idx="108">
                  <c:v>1.9471885655260937</c:v>
                </c:pt>
                <c:pt idx="109">
                  <c:v>1.9020028913507294</c:v>
                </c:pt>
                <c:pt idx="110">
                  <c:v>1.8864907251724818</c:v>
                </c:pt>
                <c:pt idx="111">
                  <c:v>1.9100905455940682</c:v>
                </c:pt>
                <c:pt idx="112">
                  <c:v>2.2174839442139063</c:v>
                </c:pt>
                <c:pt idx="113">
                  <c:v>1.9057958803678685</c:v>
                </c:pt>
                <c:pt idx="114">
                  <c:v>1.9726655922661109</c:v>
                </c:pt>
                <c:pt idx="115">
                  <c:v>1.8864907251724818</c:v>
                </c:pt>
                <c:pt idx="116">
                  <c:v>1.9106244048892012</c:v>
                </c:pt>
                <c:pt idx="117">
                  <c:v>1.8833774897483389</c:v>
                </c:pt>
                <c:pt idx="118">
                  <c:v>1.9365137424788934</c:v>
                </c:pt>
                <c:pt idx="119">
                  <c:v>1.8549130223078556</c:v>
                </c:pt>
                <c:pt idx="120">
                  <c:v>1.8920946026904804</c:v>
                </c:pt>
                <c:pt idx="121">
                  <c:v>1.8475726591421122</c:v>
                </c:pt>
                <c:pt idx="122">
                  <c:v>1.9185545305502736</c:v>
                </c:pt>
                <c:pt idx="123">
                  <c:v>1.8633228601204559</c:v>
                </c:pt>
                <c:pt idx="124">
                  <c:v>1.9175055095525466</c:v>
                </c:pt>
                <c:pt idx="125">
                  <c:v>1.919078092376074</c:v>
                </c:pt>
                <c:pt idx="126">
                  <c:v>1.9006401839826004</c:v>
                </c:pt>
                <c:pt idx="127">
                  <c:v>1.9698816437464999</c:v>
                </c:pt>
                <c:pt idx="128">
                  <c:v>1.9923325590474643</c:v>
                </c:pt>
                <c:pt idx="129">
                  <c:v>1.9161906599805376</c:v>
                </c:pt>
                <c:pt idx="130">
                  <c:v>1.899546931090867</c:v>
                </c:pt>
                <c:pt idx="131">
                  <c:v>1.9726655922661109</c:v>
                </c:pt>
                <c:pt idx="132">
                  <c:v>1.8267225201689921</c:v>
                </c:pt>
                <c:pt idx="133">
                  <c:v>1.8115750058705933</c:v>
                </c:pt>
                <c:pt idx="134">
                  <c:v>1.8202014594856402</c:v>
                </c:pt>
                <c:pt idx="135">
                  <c:v>1.8773713458697741</c:v>
                </c:pt>
                <c:pt idx="136">
                  <c:v>1.9772662124272926</c:v>
                </c:pt>
                <c:pt idx="137">
                  <c:v>2.0902580529313162</c:v>
                </c:pt>
                <c:pt idx="138">
                  <c:v>1.904715545278681</c:v>
                </c:pt>
                <c:pt idx="139">
                  <c:v>1.8954225460394079</c:v>
                </c:pt>
                <c:pt idx="140">
                  <c:v>2.1166077439882485</c:v>
                </c:pt>
                <c:pt idx="141">
                  <c:v>1.7846172926328754</c:v>
                </c:pt>
                <c:pt idx="142">
                  <c:v>1.8273692730538253</c:v>
                </c:pt>
                <c:pt idx="143">
                  <c:v>1.8721562727482928</c:v>
                </c:pt>
                <c:pt idx="144">
                  <c:v>1.9689496809813425</c:v>
                </c:pt>
                <c:pt idx="145">
                  <c:v>2.1815577738627865</c:v>
                </c:pt>
                <c:pt idx="146">
                  <c:v>2.1139433523068369</c:v>
                </c:pt>
                <c:pt idx="147">
                  <c:v>1.7641761323903307</c:v>
                </c:pt>
                <c:pt idx="148">
                  <c:v>1.8444771757456815</c:v>
                </c:pt>
                <c:pt idx="149">
                  <c:v>1.8215135284047732</c:v>
                </c:pt>
                <c:pt idx="150">
                  <c:v>1.8481891169913987</c:v>
                </c:pt>
                <c:pt idx="151">
                  <c:v>1.8463371121298053</c:v>
                </c:pt>
                <c:pt idx="152">
                  <c:v>1.8438554226231612</c:v>
                </c:pt>
                <c:pt idx="153">
                  <c:v>1.9057958803678685</c:v>
                </c:pt>
                <c:pt idx="154">
                  <c:v>1.893206753059848</c:v>
                </c:pt>
                <c:pt idx="155">
                  <c:v>1.7596678446896306</c:v>
                </c:pt>
                <c:pt idx="156">
                  <c:v>2.0526939419249679</c:v>
                </c:pt>
                <c:pt idx="157">
                  <c:v>1.8965262174895554</c:v>
                </c:pt>
                <c:pt idx="158">
                  <c:v>1.8773713458697741</c:v>
                </c:pt>
                <c:pt idx="159">
                  <c:v>1.9148718175400503</c:v>
                </c:pt>
                <c:pt idx="160">
                  <c:v>1.8773713458697741</c:v>
                </c:pt>
                <c:pt idx="161">
                  <c:v>1.9299295600845878</c:v>
                </c:pt>
                <c:pt idx="162">
                  <c:v>1.9777236052888478</c:v>
                </c:pt>
                <c:pt idx="163">
                  <c:v>1.7176705030022621</c:v>
                </c:pt>
                <c:pt idx="164">
                  <c:v>1.6954816764901974</c:v>
                </c:pt>
                <c:pt idx="165">
                  <c:v>1.6989700043360187</c:v>
                </c:pt>
                <c:pt idx="166">
                  <c:v>1.8061799739838871</c:v>
                </c:pt>
                <c:pt idx="167">
                  <c:v>1.8356905714924256</c:v>
                </c:pt>
                <c:pt idx="168">
                  <c:v>1.8762178405916423</c:v>
                </c:pt>
                <c:pt idx="169">
                  <c:v>1.7923916894982539</c:v>
                </c:pt>
                <c:pt idx="170">
                  <c:v>2.1613680022349748</c:v>
                </c:pt>
                <c:pt idx="171">
                  <c:v>1.9395192526186185</c:v>
                </c:pt>
                <c:pt idx="172">
                  <c:v>1.8808135922807914</c:v>
                </c:pt>
                <c:pt idx="173">
                  <c:v>1.8750612633917001</c:v>
                </c:pt>
                <c:pt idx="174">
                  <c:v>1.8095597146352678</c:v>
                </c:pt>
                <c:pt idx="175">
                  <c:v>1.968482948553935</c:v>
                </c:pt>
                <c:pt idx="176">
                  <c:v>1.7853298350107671</c:v>
                </c:pt>
                <c:pt idx="177">
                  <c:v>1.8808135922807914</c:v>
                </c:pt>
                <c:pt idx="178">
                  <c:v>1.7634279935629373</c:v>
                </c:pt>
                <c:pt idx="179">
                  <c:v>1.8450980400142569</c:v>
                </c:pt>
                <c:pt idx="180">
                  <c:v>1.8061799739838871</c:v>
                </c:pt>
                <c:pt idx="181">
                  <c:v>1.8450980400142569</c:v>
                </c:pt>
                <c:pt idx="182">
                  <c:v>1.8195439355418688</c:v>
                </c:pt>
                <c:pt idx="183">
                  <c:v>1.8512583487190752</c:v>
                </c:pt>
                <c:pt idx="184">
                  <c:v>1.8976270912904414</c:v>
                </c:pt>
                <c:pt idx="185">
                  <c:v>2.0285712526925375</c:v>
                </c:pt>
                <c:pt idx="186">
                  <c:v>2.0791812460476247</c:v>
                </c:pt>
                <c:pt idx="187">
                  <c:v>1.7520484478194385</c:v>
                </c:pt>
                <c:pt idx="188">
                  <c:v>1.8976270912904414</c:v>
                </c:pt>
                <c:pt idx="189">
                  <c:v>1.8692317197309762</c:v>
                </c:pt>
                <c:pt idx="190">
                  <c:v>2.0934216851622351</c:v>
                </c:pt>
                <c:pt idx="191">
                  <c:v>1.5921767573958667</c:v>
                </c:pt>
                <c:pt idx="192">
                  <c:v>1.8981764834976764</c:v>
                </c:pt>
                <c:pt idx="193">
                  <c:v>1.9885589568786155</c:v>
                </c:pt>
                <c:pt idx="194">
                  <c:v>1.9380190974762104</c:v>
                </c:pt>
                <c:pt idx="195">
                  <c:v>2.0737183503461227</c:v>
                </c:pt>
                <c:pt idx="196">
                  <c:v>1.8609366207000937</c:v>
                </c:pt>
                <c:pt idx="197">
                  <c:v>1.8512583487190752</c:v>
                </c:pt>
                <c:pt idx="198">
                  <c:v>1.8344207036815325</c:v>
                </c:pt>
                <c:pt idx="199">
                  <c:v>1.8549130223078556</c:v>
                </c:pt>
                <c:pt idx="200">
                  <c:v>1.8356905714924256</c:v>
                </c:pt>
                <c:pt idx="201">
                  <c:v>1.8668778143374989</c:v>
                </c:pt>
                <c:pt idx="202">
                  <c:v>1.9912260756924949</c:v>
                </c:pt>
                <c:pt idx="203">
                  <c:v>1.975431808509263</c:v>
                </c:pt>
                <c:pt idx="204">
                  <c:v>1.9795483747040952</c:v>
                </c:pt>
                <c:pt idx="205">
                  <c:v>1.7176705030022621</c:v>
                </c:pt>
                <c:pt idx="206">
                  <c:v>1.885926339801431</c:v>
                </c:pt>
                <c:pt idx="207">
                  <c:v>1.8674674878590516</c:v>
                </c:pt>
                <c:pt idx="208">
                  <c:v>1.893206753059848</c:v>
                </c:pt>
                <c:pt idx="209">
                  <c:v>1.9849771264154934</c:v>
                </c:pt>
                <c:pt idx="210">
                  <c:v>1.7403626894942439</c:v>
                </c:pt>
                <c:pt idx="211">
                  <c:v>1.6522463410033232</c:v>
                </c:pt>
                <c:pt idx="212">
                  <c:v>1.7512791039833422</c:v>
                </c:pt>
                <c:pt idx="213">
                  <c:v>1.7489628612561614</c:v>
                </c:pt>
                <c:pt idx="214">
                  <c:v>1.6954816764901974</c:v>
                </c:pt>
                <c:pt idx="215">
                  <c:v>1.7596678446896306</c:v>
                </c:pt>
                <c:pt idx="216">
                  <c:v>1.7824726241662863</c:v>
                </c:pt>
                <c:pt idx="217">
                  <c:v>1.7853298350107671</c:v>
                </c:pt>
                <c:pt idx="218">
                  <c:v>1.7193312869837267</c:v>
                </c:pt>
                <c:pt idx="219">
                  <c:v>1.7611758131557314</c:v>
                </c:pt>
                <c:pt idx="220">
                  <c:v>1.7965743332104296</c:v>
                </c:pt>
                <c:pt idx="221">
                  <c:v>1.7693773260761385</c:v>
                </c:pt>
                <c:pt idx="222">
                  <c:v>1.7979596437371961</c:v>
                </c:pt>
                <c:pt idx="223">
                  <c:v>1.8215135284047732</c:v>
                </c:pt>
                <c:pt idx="224">
                  <c:v>1.8450980400142569</c:v>
                </c:pt>
                <c:pt idx="225">
                  <c:v>1.7715874808812553</c:v>
                </c:pt>
                <c:pt idx="226">
                  <c:v>1.7535830588929067</c:v>
                </c:pt>
                <c:pt idx="227">
                  <c:v>1.8142475957319202</c:v>
                </c:pt>
                <c:pt idx="228">
                  <c:v>1.7058637122839193</c:v>
                </c:pt>
                <c:pt idx="229">
                  <c:v>1.8129133566428555</c:v>
                </c:pt>
                <c:pt idx="230">
                  <c:v>1.7678976160180906</c:v>
                </c:pt>
                <c:pt idx="231">
                  <c:v>1.8135809885681919</c:v>
                </c:pt>
                <c:pt idx="232">
                  <c:v>1.8109042806687004</c:v>
                </c:pt>
                <c:pt idx="233">
                  <c:v>1.7759743311293692</c:v>
                </c:pt>
                <c:pt idx="234">
                  <c:v>2.0174507295105362</c:v>
                </c:pt>
                <c:pt idx="235">
                  <c:v>1.7944880466591695</c:v>
                </c:pt>
                <c:pt idx="236">
                  <c:v>1.6954816764901974</c:v>
                </c:pt>
                <c:pt idx="237">
                  <c:v>1.8668778143374989</c:v>
                </c:pt>
                <c:pt idx="238">
                  <c:v>1.6304278750250238</c:v>
                </c:pt>
                <c:pt idx="239">
                  <c:v>1.6910814921229684</c:v>
                </c:pt>
                <c:pt idx="240">
                  <c:v>1.8082109729242219</c:v>
                </c:pt>
                <c:pt idx="241">
                  <c:v>1.7788744720027396</c:v>
                </c:pt>
                <c:pt idx="242">
                  <c:v>1.8034571156484138</c:v>
                </c:pt>
                <c:pt idx="243">
                  <c:v>1.8567288903828827</c:v>
                </c:pt>
                <c:pt idx="244">
                  <c:v>1.7752462597402365</c:v>
                </c:pt>
                <c:pt idx="245">
                  <c:v>1.7958800173440752</c:v>
                </c:pt>
                <c:pt idx="246">
                  <c:v>1.7143297597452329</c:v>
                </c:pt>
                <c:pt idx="247">
                  <c:v>1.7528164311882715</c:v>
                </c:pt>
                <c:pt idx="248">
                  <c:v>1.8419848045901139</c:v>
                </c:pt>
                <c:pt idx="249">
                  <c:v>1.8135809885681919</c:v>
                </c:pt>
                <c:pt idx="250">
                  <c:v>1.8215135284047732</c:v>
                </c:pt>
                <c:pt idx="251">
                  <c:v>1.8331471119127851</c:v>
                </c:pt>
                <c:pt idx="252">
                  <c:v>1.8007170782823851</c:v>
                </c:pt>
                <c:pt idx="253">
                  <c:v>1.8457180179666586</c:v>
                </c:pt>
                <c:pt idx="254">
                  <c:v>1.9009130677376691</c:v>
                </c:pt>
                <c:pt idx="255">
                  <c:v>1.8228216453031045</c:v>
                </c:pt>
                <c:pt idx="256">
                  <c:v>1.8785217955012066</c:v>
                </c:pt>
                <c:pt idx="257">
                  <c:v>1.8715729355458788</c:v>
                </c:pt>
                <c:pt idx="258">
                  <c:v>1.8842287696326039</c:v>
                </c:pt>
                <c:pt idx="259">
                  <c:v>1.8698182079793282</c:v>
                </c:pt>
                <c:pt idx="260">
                  <c:v>1.8876173003357362</c:v>
                </c:pt>
                <c:pt idx="261">
                  <c:v>1.8401060944567578</c:v>
                </c:pt>
                <c:pt idx="262">
                  <c:v>1.8733206018153987</c:v>
                </c:pt>
                <c:pt idx="263">
                  <c:v>1.8142475957319202</c:v>
                </c:pt>
                <c:pt idx="264">
                  <c:v>1.8785217955012066</c:v>
                </c:pt>
                <c:pt idx="265">
                  <c:v>1.8887409606828927</c:v>
                </c:pt>
                <c:pt idx="266">
                  <c:v>1.7810369386211318</c:v>
                </c:pt>
                <c:pt idx="267">
                  <c:v>1.8656960599160706</c:v>
                </c:pt>
                <c:pt idx="268">
                  <c:v>1.930949031167523</c:v>
                </c:pt>
                <c:pt idx="269">
                  <c:v>1.9143431571194407</c:v>
                </c:pt>
                <c:pt idx="270">
                  <c:v>1.9355072658247128</c:v>
                </c:pt>
                <c:pt idx="271">
                  <c:v>1.916453948549925</c:v>
                </c:pt>
                <c:pt idx="272">
                  <c:v>1.9169800473203822</c:v>
                </c:pt>
                <c:pt idx="273">
                  <c:v>1.9656719712201067</c:v>
                </c:pt>
                <c:pt idx="274">
                  <c:v>1.9637878273455553</c:v>
                </c:pt>
                <c:pt idx="275">
                  <c:v>1.8785217955012066</c:v>
                </c:pt>
                <c:pt idx="276">
                  <c:v>2.1789769472931693</c:v>
                </c:pt>
                <c:pt idx="277">
                  <c:v>1.69810054562339</c:v>
                </c:pt>
                <c:pt idx="278">
                  <c:v>2.185825359612962</c:v>
                </c:pt>
                <c:pt idx="279">
                  <c:v>1.7201593034059568</c:v>
                </c:pt>
                <c:pt idx="280">
                  <c:v>1.9380190974762104</c:v>
                </c:pt>
                <c:pt idx="281">
                  <c:v>1.8721562727482928</c:v>
                </c:pt>
                <c:pt idx="282">
                  <c:v>1.9116901587538611</c:v>
                </c:pt>
                <c:pt idx="283">
                  <c:v>1.8273692730538253</c:v>
                </c:pt>
                <c:pt idx="284">
                  <c:v>1.8987251815894934</c:v>
                </c:pt>
                <c:pt idx="285">
                  <c:v>1.9571281976768131</c:v>
                </c:pt>
                <c:pt idx="286">
                  <c:v>1.9813655090785445</c:v>
                </c:pt>
                <c:pt idx="287">
                  <c:v>2.2479732663618068</c:v>
                </c:pt>
                <c:pt idx="288">
                  <c:v>2.4116197059632301</c:v>
                </c:pt>
                <c:pt idx="289">
                  <c:v>2.0614524790871931</c:v>
                </c:pt>
                <c:pt idx="290">
                  <c:v>2.2278867046136734</c:v>
                </c:pt>
                <c:pt idx="291">
                  <c:v>2.4487063199050798</c:v>
                </c:pt>
                <c:pt idx="292">
                  <c:v>2.0849335749367159</c:v>
                </c:pt>
                <c:pt idx="293">
                  <c:v>2.1789769472931693</c:v>
                </c:pt>
                <c:pt idx="294">
                  <c:v>2.0211892990699383</c:v>
                </c:pt>
                <c:pt idx="295">
                  <c:v>2.0863598306747484</c:v>
                </c:pt>
                <c:pt idx="296">
                  <c:v>2.0827853703164503</c:v>
                </c:pt>
                <c:pt idx="297">
                  <c:v>2.0334237554869499</c:v>
                </c:pt>
                <c:pt idx="298">
                  <c:v>1.9912260756924949</c:v>
                </c:pt>
                <c:pt idx="299">
                  <c:v>1.9867717342662448</c:v>
                </c:pt>
                <c:pt idx="300">
                  <c:v>2.0043213737826426</c:v>
                </c:pt>
                <c:pt idx="301">
                  <c:v>2.1398790864012365</c:v>
                </c:pt>
                <c:pt idx="302">
                  <c:v>2.1702617153949575</c:v>
                </c:pt>
                <c:pt idx="303">
                  <c:v>2.0681858617461617</c:v>
                </c:pt>
                <c:pt idx="304">
                  <c:v>2.0681858617461617</c:v>
                </c:pt>
                <c:pt idx="305">
                  <c:v>1.7075701760979363</c:v>
                </c:pt>
                <c:pt idx="306">
                  <c:v>1.6998377258672457</c:v>
                </c:pt>
                <c:pt idx="307">
                  <c:v>1.7993405494535817</c:v>
                </c:pt>
                <c:pt idx="308">
                  <c:v>1.8773713458697741</c:v>
                </c:pt>
                <c:pt idx="309">
                  <c:v>2.1711411510283822</c:v>
                </c:pt>
                <c:pt idx="310">
                  <c:v>2.0102999566398121</c:v>
                </c:pt>
                <c:pt idx="311">
                  <c:v>1.9973863843973134</c:v>
                </c:pt>
                <c:pt idx="312">
                  <c:v>2.1763806922432702</c:v>
                </c:pt>
                <c:pt idx="313">
                  <c:v>2.2027606873931997</c:v>
                </c:pt>
                <c:pt idx="314">
                  <c:v>1.9484129657786009</c:v>
                </c:pt>
                <c:pt idx="315">
                  <c:v>2.2588766293721312</c:v>
                </c:pt>
                <c:pt idx="316">
                  <c:v>1.9951962915971795</c:v>
                </c:pt>
                <c:pt idx="317">
                  <c:v>2.2671717284030137</c:v>
                </c:pt>
                <c:pt idx="318">
                  <c:v>2.2227164711475833</c:v>
                </c:pt>
                <c:pt idx="319">
                  <c:v>2.220108088040055</c:v>
                </c:pt>
                <c:pt idx="320">
                  <c:v>1.8998205024270962</c:v>
                </c:pt>
                <c:pt idx="321">
                  <c:v>1.9339931638312424</c:v>
                </c:pt>
                <c:pt idx="322">
                  <c:v>2.2430380486862944</c:v>
                </c:pt>
                <c:pt idx="323">
                  <c:v>2.2278867046136734</c:v>
                </c:pt>
                <c:pt idx="324">
                  <c:v>2.1818435879447726</c:v>
                </c:pt>
                <c:pt idx="325">
                  <c:v>1.9973863843973134</c:v>
                </c:pt>
                <c:pt idx="326">
                  <c:v>1.9585638832219674</c:v>
                </c:pt>
                <c:pt idx="327">
                  <c:v>1.9484129657786009</c:v>
                </c:pt>
                <c:pt idx="328">
                  <c:v>1.9795483747040952</c:v>
                </c:pt>
                <c:pt idx="329">
                  <c:v>2.2455126678141499</c:v>
                </c:pt>
                <c:pt idx="330">
                  <c:v>2.1332194567324945</c:v>
                </c:pt>
                <c:pt idx="331">
                  <c:v>1.7626785637274363</c:v>
                </c:pt>
                <c:pt idx="332">
                  <c:v>1.8893017025063104</c:v>
                </c:pt>
                <c:pt idx="333">
                  <c:v>1.8356905714924256</c:v>
                </c:pt>
                <c:pt idx="334">
                  <c:v>2.1044871113123951</c:v>
                </c:pt>
                <c:pt idx="335">
                  <c:v>2.1126050015345745</c:v>
                </c:pt>
                <c:pt idx="336">
                  <c:v>1.9772662124272926</c:v>
                </c:pt>
                <c:pt idx="337">
                  <c:v>1.9479236198317265</c:v>
                </c:pt>
                <c:pt idx="338">
                  <c:v>1.9956351945975499</c:v>
                </c:pt>
                <c:pt idx="339">
                  <c:v>1.9995654882259823</c:v>
                </c:pt>
                <c:pt idx="340">
                  <c:v>2.1610683854711747</c:v>
                </c:pt>
                <c:pt idx="341">
                  <c:v>2.0729847446279304</c:v>
                </c:pt>
                <c:pt idx="342">
                  <c:v>2.0111473607757975</c:v>
                </c:pt>
                <c:pt idx="343">
                  <c:v>1.8260748027008264</c:v>
                </c:pt>
                <c:pt idx="344">
                  <c:v>1.930949031167523</c:v>
                </c:pt>
                <c:pt idx="345">
                  <c:v>2.1007150865730817</c:v>
                </c:pt>
                <c:pt idx="346">
                  <c:v>1.9863237770507653</c:v>
                </c:pt>
                <c:pt idx="347">
                  <c:v>1.9434945159061026</c:v>
                </c:pt>
                <c:pt idx="348">
                  <c:v>1.9590413923210936</c:v>
                </c:pt>
                <c:pt idx="349">
                  <c:v>1.9858753573083936</c:v>
                </c:pt>
                <c:pt idx="350">
                  <c:v>1.9242792860618816</c:v>
                </c:pt>
                <c:pt idx="351">
                  <c:v>1.9116901587538611</c:v>
                </c:pt>
                <c:pt idx="352">
                  <c:v>1.9934362304976116</c:v>
                </c:pt>
              </c:numCache>
            </c:numRef>
          </c:xVal>
          <c:yVal>
            <c:numRef>
              <c:f>'Herring (R)'!$H$5:$H$425</c:f>
              <c:numCache>
                <c:formatCode>General</c:formatCode>
                <c:ptCount val="421"/>
                <c:pt idx="0">
                  <c:v>0.21748394421390627</c:v>
                </c:pt>
                <c:pt idx="1">
                  <c:v>0</c:v>
                </c:pt>
                <c:pt idx="2">
                  <c:v>0.17609125905568124</c:v>
                </c:pt>
                <c:pt idx="3">
                  <c:v>0.47712125471966244</c:v>
                </c:pt>
                <c:pt idx="4">
                  <c:v>0.3010299956639812</c:v>
                </c:pt>
                <c:pt idx="5">
                  <c:v>0.23044892137827391</c:v>
                </c:pt>
                <c:pt idx="6">
                  <c:v>0.44715803134221921</c:v>
                </c:pt>
                <c:pt idx="7">
                  <c:v>0.20411998265592479</c:v>
                </c:pt>
                <c:pt idx="8">
                  <c:v>0.44715803134221921</c:v>
                </c:pt>
                <c:pt idx="9">
                  <c:v>0.3010299956639812</c:v>
                </c:pt>
                <c:pt idx="10">
                  <c:v>0.41497334797081797</c:v>
                </c:pt>
                <c:pt idx="11">
                  <c:v>0.34242268082220628</c:v>
                </c:pt>
                <c:pt idx="12">
                  <c:v>0.3222192947339193</c:v>
                </c:pt>
                <c:pt idx="13">
                  <c:v>0.23044892137827391</c:v>
                </c:pt>
                <c:pt idx="14">
                  <c:v>0.53147891704225514</c:v>
                </c:pt>
                <c:pt idx="15">
                  <c:v>0.47712125471966244</c:v>
                </c:pt>
                <c:pt idx="16">
                  <c:v>0.17609125905568124</c:v>
                </c:pt>
                <c:pt idx="17">
                  <c:v>0.6020599913279624</c:v>
                </c:pt>
                <c:pt idx="18">
                  <c:v>0.34242268082220628</c:v>
                </c:pt>
                <c:pt idx="19">
                  <c:v>0.3010299956639812</c:v>
                </c:pt>
                <c:pt idx="20">
                  <c:v>0.34242268082220628</c:v>
                </c:pt>
                <c:pt idx="21">
                  <c:v>0.44715803134221921</c:v>
                </c:pt>
                <c:pt idx="22">
                  <c:v>0.34242268082220628</c:v>
                </c:pt>
                <c:pt idx="23">
                  <c:v>0.3979400086720376</c:v>
                </c:pt>
                <c:pt idx="24">
                  <c:v>-0.15490195998574319</c:v>
                </c:pt>
                <c:pt idx="25">
                  <c:v>0.34242268082220628</c:v>
                </c:pt>
                <c:pt idx="26">
                  <c:v>-9.6910013008056392E-2</c:v>
                </c:pt>
                <c:pt idx="27">
                  <c:v>0.20411998265592479</c:v>
                </c:pt>
                <c:pt idx="28">
                  <c:v>0</c:v>
                </c:pt>
                <c:pt idx="29">
                  <c:v>0.27875360095282892</c:v>
                </c:pt>
                <c:pt idx="30">
                  <c:v>0.38021124171160603</c:v>
                </c:pt>
                <c:pt idx="31">
                  <c:v>0.57978359661681012</c:v>
                </c:pt>
                <c:pt idx="32">
                  <c:v>7.9181246047624818E-2</c:v>
                </c:pt>
                <c:pt idx="33">
                  <c:v>0.51851393987788741</c:v>
                </c:pt>
                <c:pt idx="34">
                  <c:v>0.68124123737558717</c:v>
                </c:pt>
                <c:pt idx="35">
                  <c:v>0.3979400086720376</c:v>
                </c:pt>
                <c:pt idx="36">
                  <c:v>0.43136376415898736</c:v>
                </c:pt>
                <c:pt idx="37">
                  <c:v>0.36172783601759284</c:v>
                </c:pt>
                <c:pt idx="38">
                  <c:v>0.62324929039790045</c:v>
                </c:pt>
                <c:pt idx="39">
                  <c:v>0.50514997831990605</c:v>
                </c:pt>
                <c:pt idx="40">
                  <c:v>0.56820172406699498</c:v>
                </c:pt>
                <c:pt idx="41">
                  <c:v>0.6020599913279624</c:v>
                </c:pt>
                <c:pt idx="42">
                  <c:v>0.54406804435027567</c:v>
                </c:pt>
                <c:pt idx="43">
                  <c:v>0.53147891704225514</c:v>
                </c:pt>
                <c:pt idx="44">
                  <c:v>0.38021124171160603</c:v>
                </c:pt>
                <c:pt idx="45">
                  <c:v>0.74818802700620035</c:v>
                </c:pt>
                <c:pt idx="46">
                  <c:v>0.69897000433601886</c:v>
                </c:pt>
                <c:pt idx="47">
                  <c:v>0.69897000433601886</c:v>
                </c:pt>
                <c:pt idx="48">
                  <c:v>0.63346845557958653</c:v>
                </c:pt>
                <c:pt idx="49">
                  <c:v>0.68124123737558717</c:v>
                </c:pt>
                <c:pt idx="50">
                  <c:v>0.72427586960078905</c:v>
                </c:pt>
                <c:pt idx="51">
                  <c:v>0.66275783168157409</c:v>
                </c:pt>
                <c:pt idx="52">
                  <c:v>0.57978359661681012</c:v>
                </c:pt>
                <c:pt idx="53">
                  <c:v>0.84509804001425681</c:v>
                </c:pt>
                <c:pt idx="54">
                  <c:v>0.65321251377534373</c:v>
                </c:pt>
                <c:pt idx="55">
                  <c:v>0.14612803567823801</c:v>
                </c:pt>
                <c:pt idx="56">
                  <c:v>0.53147891704225514</c:v>
                </c:pt>
                <c:pt idx="57">
                  <c:v>0.76342799356293722</c:v>
                </c:pt>
                <c:pt idx="58">
                  <c:v>0.66275783168157409</c:v>
                </c:pt>
                <c:pt idx="59">
                  <c:v>0.84509804001425681</c:v>
                </c:pt>
                <c:pt idx="60">
                  <c:v>0.50514997831990605</c:v>
                </c:pt>
                <c:pt idx="61">
                  <c:v>0.64345267648618742</c:v>
                </c:pt>
                <c:pt idx="62">
                  <c:v>0.69897000433601886</c:v>
                </c:pt>
                <c:pt idx="63">
                  <c:v>0.84509804001425681</c:v>
                </c:pt>
                <c:pt idx="64">
                  <c:v>0.78532983501076703</c:v>
                </c:pt>
                <c:pt idx="65">
                  <c:v>0.77815125038364363</c:v>
                </c:pt>
                <c:pt idx="66">
                  <c:v>0.77815125038364363</c:v>
                </c:pt>
                <c:pt idx="67">
                  <c:v>0.71600334363479923</c:v>
                </c:pt>
                <c:pt idx="68">
                  <c:v>0.74818802700620035</c:v>
                </c:pt>
                <c:pt idx="69">
                  <c:v>0.66275783168157409</c:v>
                </c:pt>
                <c:pt idx="70">
                  <c:v>0.87506126339170009</c:v>
                </c:pt>
                <c:pt idx="71">
                  <c:v>0.79588001734407521</c:v>
                </c:pt>
                <c:pt idx="72">
                  <c:v>0.6020599913279624</c:v>
                </c:pt>
                <c:pt idx="73">
                  <c:v>1</c:v>
                </c:pt>
                <c:pt idx="74">
                  <c:v>0.23044892137827391</c:v>
                </c:pt>
                <c:pt idx="75">
                  <c:v>0.3222192947339193</c:v>
                </c:pt>
                <c:pt idx="76">
                  <c:v>0.53147891704225514</c:v>
                </c:pt>
                <c:pt idx="77">
                  <c:v>0.3222192947339193</c:v>
                </c:pt>
                <c:pt idx="78">
                  <c:v>0.23044892137827391</c:v>
                </c:pt>
                <c:pt idx="79">
                  <c:v>1.546542663478131</c:v>
                </c:pt>
                <c:pt idx="80">
                  <c:v>1.271841606536499</c:v>
                </c:pt>
                <c:pt idx="81">
                  <c:v>0.38021124171160603</c:v>
                </c:pt>
                <c:pt idx="82">
                  <c:v>0.49136169383427269</c:v>
                </c:pt>
                <c:pt idx="83">
                  <c:v>0.3979400086720376</c:v>
                </c:pt>
                <c:pt idx="84">
                  <c:v>0.44715803134221921</c:v>
                </c:pt>
                <c:pt idx="85">
                  <c:v>0.50514997831990605</c:v>
                </c:pt>
                <c:pt idx="86">
                  <c:v>0.57978359661681012</c:v>
                </c:pt>
                <c:pt idx="87">
                  <c:v>0.55630250076728727</c:v>
                </c:pt>
                <c:pt idx="88">
                  <c:v>0.59106460702649921</c:v>
                </c:pt>
                <c:pt idx="89">
                  <c:v>1.4996870826184039</c:v>
                </c:pt>
                <c:pt idx="90">
                  <c:v>0.41497334797081797</c:v>
                </c:pt>
                <c:pt idx="91">
                  <c:v>0.38021124171160603</c:v>
                </c:pt>
                <c:pt idx="92">
                  <c:v>0.43136376415898736</c:v>
                </c:pt>
                <c:pt idx="93">
                  <c:v>0.43136376415898736</c:v>
                </c:pt>
                <c:pt idx="94">
                  <c:v>0.54406804435027567</c:v>
                </c:pt>
                <c:pt idx="95">
                  <c:v>0.49136169383427269</c:v>
                </c:pt>
                <c:pt idx="96">
                  <c:v>0.54406804435027567</c:v>
                </c:pt>
                <c:pt idx="97">
                  <c:v>0.49136169383427269</c:v>
                </c:pt>
                <c:pt idx="98">
                  <c:v>0.67209785793571752</c:v>
                </c:pt>
                <c:pt idx="99">
                  <c:v>0.56820172406699498</c:v>
                </c:pt>
                <c:pt idx="100">
                  <c:v>0.54406804435027567</c:v>
                </c:pt>
                <c:pt idx="101">
                  <c:v>0.57978359661681012</c:v>
                </c:pt>
                <c:pt idx="102">
                  <c:v>0.6020599913279624</c:v>
                </c:pt>
                <c:pt idx="103">
                  <c:v>0.55630250076728727</c:v>
                </c:pt>
                <c:pt idx="104">
                  <c:v>0.3010299956639812</c:v>
                </c:pt>
                <c:pt idx="105">
                  <c:v>0.51851393987788741</c:v>
                </c:pt>
                <c:pt idx="106">
                  <c:v>0.23044892137827391</c:v>
                </c:pt>
                <c:pt idx="107">
                  <c:v>0.69019608002851374</c:v>
                </c:pt>
                <c:pt idx="108">
                  <c:v>0.64345267648618742</c:v>
                </c:pt>
                <c:pt idx="109">
                  <c:v>0.55630250076728727</c:v>
                </c:pt>
                <c:pt idx="110">
                  <c:v>0.50514997831990605</c:v>
                </c:pt>
                <c:pt idx="111">
                  <c:v>0.56820172406699498</c:v>
                </c:pt>
                <c:pt idx="112">
                  <c:v>1.3961993470957363</c:v>
                </c:pt>
                <c:pt idx="113">
                  <c:v>0.53147891704225514</c:v>
                </c:pt>
                <c:pt idx="114">
                  <c:v>0.69897000433601886</c:v>
                </c:pt>
                <c:pt idx="115">
                  <c:v>0.46239799789895608</c:v>
                </c:pt>
                <c:pt idx="116">
                  <c:v>0.49136169383427269</c:v>
                </c:pt>
                <c:pt idx="117">
                  <c:v>0.44715803134221921</c:v>
                </c:pt>
                <c:pt idx="118">
                  <c:v>0.59106460702649921</c:v>
                </c:pt>
                <c:pt idx="119">
                  <c:v>0.3222192947339193</c:v>
                </c:pt>
                <c:pt idx="120">
                  <c:v>0.3979400086720376</c:v>
                </c:pt>
                <c:pt idx="121">
                  <c:v>0.25527250510330607</c:v>
                </c:pt>
                <c:pt idx="122">
                  <c:v>0.56820172406699498</c:v>
                </c:pt>
                <c:pt idx="123">
                  <c:v>0.63346845557958653</c:v>
                </c:pt>
                <c:pt idx="124">
                  <c:v>0.79239168949825389</c:v>
                </c:pt>
                <c:pt idx="125">
                  <c:v>0.44715803134221921</c:v>
                </c:pt>
                <c:pt idx="126">
                  <c:v>0.43136376415898736</c:v>
                </c:pt>
                <c:pt idx="127">
                  <c:v>0.67209785793571752</c:v>
                </c:pt>
                <c:pt idx="128">
                  <c:v>0.81954393554186866</c:v>
                </c:pt>
                <c:pt idx="129">
                  <c:v>0.50514997831990605</c:v>
                </c:pt>
                <c:pt idx="130">
                  <c:v>0.46239799789895608</c:v>
                </c:pt>
                <c:pt idx="131">
                  <c:v>0.74036268949424389</c:v>
                </c:pt>
                <c:pt idx="132">
                  <c:v>0.17609125905568124</c:v>
                </c:pt>
                <c:pt idx="133">
                  <c:v>0.41497334797081797</c:v>
                </c:pt>
                <c:pt idx="134">
                  <c:v>0.20411998265592479</c:v>
                </c:pt>
                <c:pt idx="135">
                  <c:v>0.3222192947339193</c:v>
                </c:pt>
                <c:pt idx="136">
                  <c:v>0.72427586960078905</c:v>
                </c:pt>
                <c:pt idx="137">
                  <c:v>1.0718820073061255</c:v>
                </c:pt>
                <c:pt idx="138">
                  <c:v>0.3979400086720376</c:v>
                </c:pt>
                <c:pt idx="139">
                  <c:v>0.50514997831990605</c:v>
                </c:pt>
                <c:pt idx="140">
                  <c:v>1.1875207208364631</c:v>
                </c:pt>
                <c:pt idx="141">
                  <c:v>-9.6910013008056392E-2</c:v>
                </c:pt>
                <c:pt idx="142">
                  <c:v>0.25527250510330607</c:v>
                </c:pt>
                <c:pt idx="143">
                  <c:v>0.47712125471966244</c:v>
                </c:pt>
                <c:pt idx="144">
                  <c:v>0.79934054945358168</c:v>
                </c:pt>
                <c:pt idx="145">
                  <c:v>1.3304137733491908</c:v>
                </c:pt>
                <c:pt idx="146">
                  <c:v>1.146128035678238</c:v>
                </c:pt>
                <c:pt idx="147">
                  <c:v>0.11394335230683679</c:v>
                </c:pt>
                <c:pt idx="148">
                  <c:v>0.25527250510330607</c:v>
                </c:pt>
                <c:pt idx="149">
                  <c:v>0.3222192947339193</c:v>
                </c:pt>
                <c:pt idx="150">
                  <c:v>0.20411998265592479</c:v>
                </c:pt>
                <c:pt idx="151">
                  <c:v>0.3010299956639812</c:v>
                </c:pt>
                <c:pt idx="152">
                  <c:v>0.3010299956639812</c:v>
                </c:pt>
                <c:pt idx="153">
                  <c:v>0.53147891704225514</c:v>
                </c:pt>
                <c:pt idx="154">
                  <c:v>0.55630250076728727</c:v>
                </c:pt>
                <c:pt idx="155">
                  <c:v>-4.5757490560675115E-2</c:v>
                </c:pt>
                <c:pt idx="156">
                  <c:v>1.2810333672477277</c:v>
                </c:pt>
                <c:pt idx="157">
                  <c:v>0.56820172406699498</c:v>
                </c:pt>
                <c:pt idx="158">
                  <c:v>0.43136376415898736</c:v>
                </c:pt>
                <c:pt idx="159">
                  <c:v>0.55630250076728727</c:v>
                </c:pt>
                <c:pt idx="160">
                  <c:v>0.41497334797081797</c:v>
                </c:pt>
                <c:pt idx="161">
                  <c:v>0.64345267648618742</c:v>
                </c:pt>
                <c:pt idx="162">
                  <c:v>0.77085201164214423</c:v>
                </c:pt>
                <c:pt idx="163">
                  <c:v>-0.22184874961635639</c:v>
                </c:pt>
                <c:pt idx="164">
                  <c:v>-0.3010299956639812</c:v>
                </c:pt>
                <c:pt idx="165">
                  <c:v>-0.3010299956639812</c:v>
                </c:pt>
                <c:pt idx="166">
                  <c:v>-0.15490195998574319</c:v>
                </c:pt>
                <c:pt idx="167">
                  <c:v>0.17609125905568124</c:v>
                </c:pt>
                <c:pt idx="168">
                  <c:v>0.23044892137827391</c:v>
                </c:pt>
                <c:pt idx="169">
                  <c:v>0</c:v>
                </c:pt>
                <c:pt idx="170">
                  <c:v>1.3802112417116059</c:v>
                </c:pt>
                <c:pt idx="171">
                  <c:v>0.53147891704225514</c:v>
                </c:pt>
                <c:pt idx="172">
                  <c:v>0.3222192947339193</c:v>
                </c:pt>
                <c:pt idx="173">
                  <c:v>0.36172783601759284</c:v>
                </c:pt>
                <c:pt idx="174">
                  <c:v>7.9181246047624818E-2</c:v>
                </c:pt>
                <c:pt idx="175">
                  <c:v>0.57978359661681012</c:v>
                </c:pt>
                <c:pt idx="176">
                  <c:v>0</c:v>
                </c:pt>
                <c:pt idx="177">
                  <c:v>0.41497334797081797</c:v>
                </c:pt>
                <c:pt idx="178">
                  <c:v>0</c:v>
                </c:pt>
                <c:pt idx="179">
                  <c:v>0.3010299956639812</c:v>
                </c:pt>
                <c:pt idx="180">
                  <c:v>0.17609125905568124</c:v>
                </c:pt>
                <c:pt idx="181">
                  <c:v>0.23044892137827391</c:v>
                </c:pt>
                <c:pt idx="182">
                  <c:v>0.17609125905568124</c:v>
                </c:pt>
                <c:pt idx="183">
                  <c:v>0.20411998265592479</c:v>
                </c:pt>
                <c:pt idx="184">
                  <c:v>0</c:v>
                </c:pt>
                <c:pt idx="185">
                  <c:v>0.69897000433601886</c:v>
                </c:pt>
                <c:pt idx="186">
                  <c:v>1.0644579892269184</c:v>
                </c:pt>
                <c:pt idx="187">
                  <c:v>-9.6910013008056392E-2</c:v>
                </c:pt>
                <c:pt idx="188">
                  <c:v>0.3979400086720376</c:v>
                </c:pt>
                <c:pt idx="189">
                  <c:v>0.3222192947339193</c:v>
                </c:pt>
                <c:pt idx="190">
                  <c:v>1.0530784434834197</c:v>
                </c:pt>
                <c:pt idx="191">
                  <c:v>-0.3979400086720376</c:v>
                </c:pt>
                <c:pt idx="192">
                  <c:v>0.27875360095282892</c:v>
                </c:pt>
                <c:pt idx="193">
                  <c:v>0.25527250510330607</c:v>
                </c:pt>
                <c:pt idx="194">
                  <c:v>0.55630250076728727</c:v>
                </c:pt>
                <c:pt idx="195">
                  <c:v>0.88081359228079137</c:v>
                </c:pt>
                <c:pt idx="196">
                  <c:v>0.3222192947339193</c:v>
                </c:pt>
                <c:pt idx="197">
                  <c:v>0.44715803134221921</c:v>
                </c:pt>
                <c:pt idx="198">
                  <c:v>0.34242268082220628</c:v>
                </c:pt>
                <c:pt idx="199">
                  <c:v>0.41497334797081797</c:v>
                </c:pt>
                <c:pt idx="200">
                  <c:v>0.36172783601759284</c:v>
                </c:pt>
                <c:pt idx="201">
                  <c:v>0.36172783601759284</c:v>
                </c:pt>
                <c:pt idx="202">
                  <c:v>0.81954393554186866</c:v>
                </c:pt>
                <c:pt idx="203">
                  <c:v>0.7323937598229685</c:v>
                </c:pt>
                <c:pt idx="204">
                  <c:v>0.81291335664285558</c:v>
                </c:pt>
                <c:pt idx="205">
                  <c:v>-9.6910013008056392E-2</c:v>
                </c:pt>
                <c:pt idx="206">
                  <c:v>0.66275783168157409</c:v>
                </c:pt>
                <c:pt idx="207">
                  <c:v>0.64345267648618742</c:v>
                </c:pt>
                <c:pt idx="208">
                  <c:v>0.6020599913279624</c:v>
                </c:pt>
                <c:pt idx="209">
                  <c:v>1.0211892990699381</c:v>
                </c:pt>
                <c:pt idx="210">
                  <c:v>0.14612803567823801</c:v>
                </c:pt>
                <c:pt idx="211">
                  <c:v>-0.15490195998574319</c:v>
                </c:pt>
                <c:pt idx="212">
                  <c:v>0.20411998265592479</c:v>
                </c:pt>
                <c:pt idx="213">
                  <c:v>0.14612803567823801</c:v>
                </c:pt>
                <c:pt idx="214">
                  <c:v>-9.6910013008056392E-2</c:v>
                </c:pt>
                <c:pt idx="215">
                  <c:v>0.25527250510330607</c:v>
                </c:pt>
                <c:pt idx="216">
                  <c:v>0.34242268082220628</c:v>
                </c:pt>
                <c:pt idx="217">
                  <c:v>0.3010299956639812</c:v>
                </c:pt>
                <c:pt idx="218">
                  <c:v>0.11394335230683679</c:v>
                </c:pt>
                <c:pt idx="219">
                  <c:v>0.3010299956639812</c:v>
                </c:pt>
                <c:pt idx="220">
                  <c:v>0.3979400086720376</c:v>
                </c:pt>
                <c:pt idx="221">
                  <c:v>0.25527250510330607</c:v>
                </c:pt>
                <c:pt idx="222">
                  <c:v>0.36172783601759284</c:v>
                </c:pt>
                <c:pt idx="223">
                  <c:v>0.55630250076728727</c:v>
                </c:pt>
                <c:pt idx="224">
                  <c:v>0.6020599913279624</c:v>
                </c:pt>
                <c:pt idx="225">
                  <c:v>0.3010299956639812</c:v>
                </c:pt>
                <c:pt idx="226">
                  <c:v>0.17609125905568124</c:v>
                </c:pt>
                <c:pt idx="227">
                  <c:v>0.43136376415898736</c:v>
                </c:pt>
                <c:pt idx="228">
                  <c:v>7.9181246047624818E-2</c:v>
                </c:pt>
                <c:pt idx="229">
                  <c:v>0.46239799789895608</c:v>
                </c:pt>
                <c:pt idx="230">
                  <c:v>0.27875360095282892</c:v>
                </c:pt>
                <c:pt idx="231">
                  <c:v>0.41497334797081797</c:v>
                </c:pt>
                <c:pt idx="232">
                  <c:v>0.43136376415898736</c:v>
                </c:pt>
                <c:pt idx="233">
                  <c:v>0.34242268082220628</c:v>
                </c:pt>
                <c:pt idx="234">
                  <c:v>0.91381385238371671</c:v>
                </c:pt>
                <c:pt idx="235">
                  <c:v>0.43136376415898736</c:v>
                </c:pt>
                <c:pt idx="236">
                  <c:v>0</c:v>
                </c:pt>
                <c:pt idx="237">
                  <c:v>0.64345267648618742</c:v>
                </c:pt>
                <c:pt idx="238">
                  <c:v>-9.6910013008056392E-2</c:v>
                </c:pt>
                <c:pt idx="239">
                  <c:v>0</c:v>
                </c:pt>
                <c:pt idx="240">
                  <c:v>0.47712125471966244</c:v>
                </c:pt>
                <c:pt idx="241">
                  <c:v>0.3010299956639812</c:v>
                </c:pt>
                <c:pt idx="242">
                  <c:v>0.50514997831990605</c:v>
                </c:pt>
                <c:pt idx="243">
                  <c:v>0.56820172406699498</c:v>
                </c:pt>
                <c:pt idx="244">
                  <c:v>0.3222192947339193</c:v>
                </c:pt>
                <c:pt idx="245">
                  <c:v>0.43136376415898736</c:v>
                </c:pt>
                <c:pt idx="246">
                  <c:v>7.9181246047624818E-2</c:v>
                </c:pt>
                <c:pt idx="247">
                  <c:v>0.20411998265592479</c:v>
                </c:pt>
                <c:pt idx="248">
                  <c:v>0.46239799789895608</c:v>
                </c:pt>
                <c:pt idx="249">
                  <c:v>0.36172783601759284</c:v>
                </c:pt>
                <c:pt idx="250">
                  <c:v>0.3979400086720376</c:v>
                </c:pt>
                <c:pt idx="251">
                  <c:v>0.36172783601759284</c:v>
                </c:pt>
                <c:pt idx="252">
                  <c:v>0.41497334797081797</c:v>
                </c:pt>
                <c:pt idx="253">
                  <c:v>0.50514997831990605</c:v>
                </c:pt>
                <c:pt idx="254">
                  <c:v>0.7323937598229685</c:v>
                </c:pt>
                <c:pt idx="255">
                  <c:v>0.47712125471966244</c:v>
                </c:pt>
                <c:pt idx="256">
                  <c:v>0.69019608002851374</c:v>
                </c:pt>
                <c:pt idx="257">
                  <c:v>0.54406804435027567</c:v>
                </c:pt>
                <c:pt idx="258">
                  <c:v>0.72427586960078905</c:v>
                </c:pt>
                <c:pt idx="259">
                  <c:v>0.69897000433601886</c:v>
                </c:pt>
                <c:pt idx="260">
                  <c:v>0.57978359661681012</c:v>
                </c:pt>
                <c:pt idx="261">
                  <c:v>0.49136169383427269</c:v>
                </c:pt>
                <c:pt idx="262">
                  <c:v>0.66275783168157409</c:v>
                </c:pt>
                <c:pt idx="263">
                  <c:v>0.41497334797081797</c:v>
                </c:pt>
                <c:pt idx="264">
                  <c:v>0.59106460702649921</c:v>
                </c:pt>
                <c:pt idx="265">
                  <c:v>0.68124123737558717</c:v>
                </c:pt>
                <c:pt idx="266">
                  <c:v>0.7323937598229685</c:v>
                </c:pt>
                <c:pt idx="267">
                  <c:v>0.6020599913279624</c:v>
                </c:pt>
                <c:pt idx="268">
                  <c:v>0.74036268949424389</c:v>
                </c:pt>
                <c:pt idx="269">
                  <c:v>0.79239168949825389</c:v>
                </c:pt>
                <c:pt idx="270">
                  <c:v>0.95424250943932487</c:v>
                </c:pt>
                <c:pt idx="271">
                  <c:v>0.77815125038364363</c:v>
                </c:pt>
                <c:pt idx="272">
                  <c:v>0.89762709129044149</c:v>
                </c:pt>
                <c:pt idx="273">
                  <c:v>0.89209460269048035</c:v>
                </c:pt>
                <c:pt idx="274">
                  <c:v>0.89762709129044149</c:v>
                </c:pt>
                <c:pt idx="275">
                  <c:v>0.6020599913279624</c:v>
                </c:pt>
                <c:pt idx="276">
                  <c:v>1.4116197059632303</c:v>
                </c:pt>
                <c:pt idx="277">
                  <c:v>0.11394335230683679</c:v>
                </c:pt>
                <c:pt idx="278">
                  <c:v>1.2988530764097066</c:v>
                </c:pt>
                <c:pt idx="279">
                  <c:v>7.9181246047624818E-2</c:v>
                </c:pt>
                <c:pt idx="280">
                  <c:v>0.51851393987788741</c:v>
                </c:pt>
                <c:pt idx="281">
                  <c:v>0.51851393987788741</c:v>
                </c:pt>
                <c:pt idx="282">
                  <c:v>0.34242268082220628</c:v>
                </c:pt>
                <c:pt idx="283">
                  <c:v>0.25527250510330607</c:v>
                </c:pt>
                <c:pt idx="284">
                  <c:v>0.3979400086720376</c:v>
                </c:pt>
                <c:pt idx="285">
                  <c:v>0.61278385671973545</c:v>
                </c:pt>
                <c:pt idx="286">
                  <c:v>0.62324929039790045</c:v>
                </c:pt>
                <c:pt idx="287">
                  <c:v>1.5965970956264601</c:v>
                </c:pt>
                <c:pt idx="288">
                  <c:v>2.1528995963937474</c:v>
                </c:pt>
                <c:pt idx="289">
                  <c:v>0.99122607569249488</c:v>
                </c:pt>
                <c:pt idx="290">
                  <c:v>1.510545010206612</c:v>
                </c:pt>
                <c:pt idx="291">
                  <c:v>2.2509076997008561</c:v>
                </c:pt>
                <c:pt idx="292">
                  <c:v>1.1038037209559568</c:v>
                </c:pt>
                <c:pt idx="293">
                  <c:v>1.3838153659804313</c:v>
                </c:pt>
                <c:pt idx="294">
                  <c:v>0.90848501887864974</c:v>
                </c:pt>
                <c:pt idx="295">
                  <c:v>1.1583624920952498</c:v>
                </c:pt>
                <c:pt idx="296">
                  <c:v>0.83884909073725533</c:v>
                </c:pt>
                <c:pt idx="297">
                  <c:v>0.77085201164214423</c:v>
                </c:pt>
                <c:pt idx="298">
                  <c:v>0.77815125038364363</c:v>
                </c:pt>
                <c:pt idx="299">
                  <c:v>0.75587485567249146</c:v>
                </c:pt>
                <c:pt idx="300">
                  <c:v>0.81954393554186866</c:v>
                </c:pt>
                <c:pt idx="301">
                  <c:v>1.167317334748176</c:v>
                </c:pt>
                <c:pt idx="302">
                  <c:v>1.1789769472931695</c:v>
                </c:pt>
                <c:pt idx="303">
                  <c:v>1</c:v>
                </c:pt>
                <c:pt idx="304">
                  <c:v>1.0211892990699381</c:v>
                </c:pt>
                <c:pt idx="305">
                  <c:v>-0.22184874961635639</c:v>
                </c:pt>
                <c:pt idx="306">
                  <c:v>-0.3010299956639812</c:v>
                </c:pt>
                <c:pt idx="307">
                  <c:v>7.9181246047624818E-2</c:v>
                </c:pt>
                <c:pt idx="308">
                  <c:v>0.44715803134221921</c:v>
                </c:pt>
                <c:pt idx="309">
                  <c:v>1.3617278360175928</c:v>
                </c:pt>
                <c:pt idx="310">
                  <c:v>0.84509804001425681</c:v>
                </c:pt>
                <c:pt idx="311">
                  <c:v>0.77815125038364363</c:v>
                </c:pt>
                <c:pt idx="312">
                  <c:v>1.3838153659804313</c:v>
                </c:pt>
                <c:pt idx="313">
                  <c:v>1.4440447959180762</c:v>
                </c:pt>
                <c:pt idx="314">
                  <c:v>0.66275783168157409</c:v>
                </c:pt>
                <c:pt idx="315">
                  <c:v>1.6812412373755872</c:v>
                </c:pt>
                <c:pt idx="316">
                  <c:v>0.83250891270623628</c:v>
                </c:pt>
                <c:pt idx="317">
                  <c:v>1.5965970956264601</c:v>
                </c:pt>
                <c:pt idx="318">
                  <c:v>1.4502491083193612</c:v>
                </c:pt>
                <c:pt idx="319">
                  <c:v>1.4548448600085102</c:v>
                </c:pt>
                <c:pt idx="320">
                  <c:v>0.55630250076728727</c:v>
                </c:pt>
                <c:pt idx="321">
                  <c:v>0.57978359661681012</c:v>
                </c:pt>
                <c:pt idx="322">
                  <c:v>1.4996870826184039</c:v>
                </c:pt>
                <c:pt idx="323">
                  <c:v>1.4014005407815442</c:v>
                </c:pt>
                <c:pt idx="324">
                  <c:v>1.3483048630481607</c:v>
                </c:pt>
                <c:pt idx="325">
                  <c:v>0.69019608002851374</c:v>
                </c:pt>
                <c:pt idx="326">
                  <c:v>0.65321251377534373</c:v>
                </c:pt>
                <c:pt idx="327">
                  <c:v>0.59106460702649921</c:v>
                </c:pt>
                <c:pt idx="328">
                  <c:v>0.76342799356293722</c:v>
                </c:pt>
                <c:pt idx="329">
                  <c:v>1.5490032620257879</c:v>
                </c:pt>
                <c:pt idx="330">
                  <c:v>1.1643528557844371</c:v>
                </c:pt>
                <c:pt idx="331">
                  <c:v>0</c:v>
                </c:pt>
                <c:pt idx="332">
                  <c:v>0.38021124171160603</c:v>
                </c:pt>
                <c:pt idx="333">
                  <c:v>0.3010299956639812</c:v>
                </c:pt>
                <c:pt idx="334">
                  <c:v>0.89762709129044149</c:v>
                </c:pt>
                <c:pt idx="335">
                  <c:v>1.0211892990699381</c:v>
                </c:pt>
                <c:pt idx="336">
                  <c:v>0.79934054945358168</c:v>
                </c:pt>
                <c:pt idx="337">
                  <c:v>0.70757017609793638</c:v>
                </c:pt>
                <c:pt idx="338">
                  <c:v>0.78532983501076703</c:v>
                </c:pt>
                <c:pt idx="339">
                  <c:v>0.69897000433601886</c:v>
                </c:pt>
                <c:pt idx="340">
                  <c:v>0.86332286012045589</c:v>
                </c:pt>
                <c:pt idx="341">
                  <c:v>0.80617997398388719</c:v>
                </c:pt>
                <c:pt idx="342">
                  <c:v>1.0413926851582251</c:v>
                </c:pt>
                <c:pt idx="343">
                  <c:v>0.20411998265592479</c:v>
                </c:pt>
                <c:pt idx="344">
                  <c:v>0.59106460702649921</c:v>
                </c:pt>
                <c:pt idx="345">
                  <c:v>1.1003705451175629</c:v>
                </c:pt>
                <c:pt idx="346">
                  <c:v>0.72427586960078905</c:v>
                </c:pt>
                <c:pt idx="347">
                  <c:v>0.55630250076728727</c:v>
                </c:pt>
                <c:pt idx="348">
                  <c:v>0.65321251377534373</c:v>
                </c:pt>
                <c:pt idx="349">
                  <c:v>0.76342799356293722</c:v>
                </c:pt>
                <c:pt idx="350">
                  <c:v>0.55630250076728727</c:v>
                </c:pt>
                <c:pt idx="351">
                  <c:v>0.51851393987788741</c:v>
                </c:pt>
                <c:pt idx="352">
                  <c:v>0.86332286012045589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4-447B-8B83-37B1BD849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2480"/>
        <c:axId val="207814016"/>
      </c:scatterChart>
      <c:valAx>
        <c:axId val="2078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14016"/>
        <c:crosses val="autoZero"/>
        <c:crossBetween val="midCat"/>
      </c:valAx>
      <c:valAx>
        <c:axId val="2078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1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6214102184595345"/>
                  <c:y val="2.329123389490844E-2"/>
                </c:manualLayout>
              </c:layout>
              <c:numFmt formatCode="General" sourceLinked="0"/>
            </c:trendlineLbl>
          </c:trendline>
          <c:xVal>
            <c:numRef>
              <c:f>'H or R'!$G$5:$G$930</c:f>
              <c:numCache>
                <c:formatCode>General</c:formatCode>
                <c:ptCount val="926"/>
                <c:pt idx="0">
                  <c:v>1.8188854145940099</c:v>
                </c:pt>
                <c:pt idx="1">
                  <c:v>1.7817553746524688</c:v>
                </c:pt>
                <c:pt idx="2">
                  <c:v>1.8017466192194602</c:v>
                </c:pt>
                <c:pt idx="3">
                  <c:v>1.9084850188786497</c:v>
                </c:pt>
                <c:pt idx="4">
                  <c:v>1.8698182079793282</c:v>
                </c:pt>
                <c:pt idx="5">
                  <c:v>1.8350561017201164</c:v>
                </c:pt>
                <c:pt idx="6">
                  <c:v>1.8718647020881949</c:v>
                </c:pt>
                <c:pt idx="7">
                  <c:v>1.8228216453031045</c:v>
                </c:pt>
                <c:pt idx="8">
                  <c:v>1.9017306917292187</c:v>
                </c:pt>
                <c:pt idx="9">
                  <c:v>1.8808135922807914</c:v>
                </c:pt>
                <c:pt idx="10">
                  <c:v>1.8715729355458788</c:v>
                </c:pt>
                <c:pt idx="11">
                  <c:v>1.8808135922807914</c:v>
                </c:pt>
                <c:pt idx="12">
                  <c:v>1.8692317197309762</c:v>
                </c:pt>
                <c:pt idx="13">
                  <c:v>1.8283376000590044</c:v>
                </c:pt>
                <c:pt idx="14">
                  <c:v>1.8945929479229555</c:v>
                </c:pt>
                <c:pt idx="15">
                  <c:v>1.8727388274726688</c:v>
                </c:pt>
                <c:pt idx="16">
                  <c:v>1.7682680164515481</c:v>
                </c:pt>
                <c:pt idx="17">
                  <c:v>1.9082168530893926</c:v>
                </c:pt>
                <c:pt idx="18">
                  <c:v>1.8813846567705728</c:v>
                </c:pt>
                <c:pt idx="19">
                  <c:v>1.8438554226231612</c:v>
                </c:pt>
                <c:pt idx="20">
                  <c:v>1.8816699076720613</c:v>
                </c:pt>
                <c:pt idx="21">
                  <c:v>1.9052560487484513</c:v>
                </c:pt>
                <c:pt idx="22">
                  <c:v>1.8976270912904414</c:v>
                </c:pt>
                <c:pt idx="23">
                  <c:v>1.8981764834976764</c:v>
                </c:pt>
                <c:pt idx="24">
                  <c:v>1.7607993116307179</c:v>
                </c:pt>
                <c:pt idx="25">
                  <c:v>1.893484346218486</c:v>
                </c:pt>
                <c:pt idx="26">
                  <c:v>1.7701152947871017</c:v>
                </c:pt>
                <c:pt idx="27">
                  <c:v>1.8543060418010806</c:v>
                </c:pt>
                <c:pt idx="28">
                  <c:v>1.8152455919165631</c:v>
                </c:pt>
                <c:pt idx="29">
                  <c:v>1.8802417758954804</c:v>
                </c:pt>
                <c:pt idx="30">
                  <c:v>1.8776592441116087</c:v>
                </c:pt>
                <c:pt idx="31">
                  <c:v>1.9486574321413204</c:v>
                </c:pt>
                <c:pt idx="32">
                  <c:v>1.8372727025023003</c:v>
                </c:pt>
                <c:pt idx="33">
                  <c:v>1.8864907251724818</c:v>
                </c:pt>
                <c:pt idx="34">
                  <c:v>1.9049858810993634</c:v>
                </c:pt>
                <c:pt idx="35">
                  <c:v>1.8828090413924399</c:v>
                </c:pt>
                <c:pt idx="36">
                  <c:v>1.866287339084195</c:v>
                </c:pt>
                <c:pt idx="37">
                  <c:v>1.8750612633917001</c:v>
                </c:pt>
                <c:pt idx="38">
                  <c:v>1.9564085711958326</c:v>
                </c:pt>
                <c:pt idx="39">
                  <c:v>1.9151359066220119</c:v>
                </c:pt>
                <c:pt idx="40">
                  <c:v>1.9283958522567137</c:v>
                </c:pt>
                <c:pt idx="41">
                  <c:v>1.9271136119337606</c:v>
                </c:pt>
                <c:pt idx="42">
                  <c:v>1.9169800473203822</c:v>
                </c:pt>
                <c:pt idx="43">
                  <c:v>1.9084850188786497</c:v>
                </c:pt>
                <c:pt idx="44">
                  <c:v>1.8648076290261471</c:v>
                </c:pt>
                <c:pt idx="45">
                  <c:v>1.946697837245742</c:v>
                </c:pt>
                <c:pt idx="46">
                  <c:v>1.9618954736678504</c:v>
                </c:pt>
                <c:pt idx="47">
                  <c:v>1.9561684304753633</c:v>
                </c:pt>
                <c:pt idx="48">
                  <c:v>1.9510945568416631</c:v>
                </c:pt>
                <c:pt idx="49">
                  <c:v>1.946697837245742</c:v>
                </c:pt>
                <c:pt idx="50">
                  <c:v>1.9510945568416631</c:v>
                </c:pt>
                <c:pt idx="51">
                  <c:v>1.9434945159061026</c:v>
                </c:pt>
                <c:pt idx="52">
                  <c:v>1.9271136119337606</c:v>
                </c:pt>
                <c:pt idx="53">
                  <c:v>1.9758911364017928</c:v>
                </c:pt>
                <c:pt idx="54">
                  <c:v>1.9496339237992624</c:v>
                </c:pt>
                <c:pt idx="55">
                  <c:v>1.7913397039651395</c:v>
                </c:pt>
                <c:pt idx="56">
                  <c:v>1.893206753059848</c:v>
                </c:pt>
                <c:pt idx="57">
                  <c:v>1.9385197251764918</c:v>
                </c:pt>
                <c:pt idx="58">
                  <c:v>1.9425041061680808</c:v>
                </c:pt>
                <c:pt idx="59">
                  <c:v>1.9883359558560505</c:v>
                </c:pt>
                <c:pt idx="60">
                  <c:v>1.9143431571194407</c:v>
                </c:pt>
                <c:pt idx="61">
                  <c:v>1.9454685851318196</c:v>
                </c:pt>
                <c:pt idx="62">
                  <c:v>1.9380190974762104</c:v>
                </c:pt>
                <c:pt idx="63">
                  <c:v>2.0053950318867062</c:v>
                </c:pt>
                <c:pt idx="64">
                  <c:v>1.9838517189914717</c:v>
                </c:pt>
                <c:pt idx="65">
                  <c:v>1.9745116927373283</c:v>
                </c:pt>
                <c:pt idx="66">
                  <c:v>1.968482948553935</c:v>
                </c:pt>
                <c:pt idx="67">
                  <c:v>1.9566485792052033</c:v>
                </c:pt>
                <c:pt idx="68">
                  <c:v>1.965201701025912</c:v>
                </c:pt>
                <c:pt idx="69">
                  <c:v>1.9583249316440532</c:v>
                </c:pt>
                <c:pt idx="70">
                  <c:v>2.0153597554092144</c:v>
                </c:pt>
                <c:pt idx="71">
                  <c:v>1.9892272737305368</c:v>
                </c:pt>
                <c:pt idx="72">
                  <c:v>1.9263424466256551</c:v>
                </c:pt>
                <c:pt idx="73">
                  <c:v>2.0170333392987803</c:v>
                </c:pt>
                <c:pt idx="74">
                  <c:v>1.836640541572774</c:v>
                </c:pt>
                <c:pt idx="75">
                  <c:v>1.8407332346118068</c:v>
                </c:pt>
                <c:pt idx="76">
                  <c:v>1.9114239653762946</c:v>
                </c:pt>
                <c:pt idx="77">
                  <c:v>1.8715729355458788</c:v>
                </c:pt>
                <c:pt idx="78">
                  <c:v>1.8686444383948257</c:v>
                </c:pt>
                <c:pt idx="79">
                  <c:v>2.2355284469075487</c:v>
                </c:pt>
                <c:pt idx="80">
                  <c:v>2.1818435879447726</c:v>
                </c:pt>
                <c:pt idx="81">
                  <c:v>1.8893017025063104</c:v>
                </c:pt>
                <c:pt idx="82">
                  <c:v>1.9025467793139914</c:v>
                </c:pt>
                <c:pt idx="83">
                  <c:v>1.8704039052790271</c:v>
                </c:pt>
                <c:pt idx="84">
                  <c:v>1.8585371975696392</c:v>
                </c:pt>
                <c:pt idx="85">
                  <c:v>1.9022749204745018</c:v>
                </c:pt>
                <c:pt idx="86">
                  <c:v>1.9172428579074663</c:v>
                </c:pt>
                <c:pt idx="87">
                  <c:v>1.9143431571194407</c:v>
                </c:pt>
                <c:pt idx="88">
                  <c:v>1.9206450014067875</c:v>
                </c:pt>
                <c:pt idx="89">
                  <c:v>2.2291697025391009</c:v>
                </c:pt>
                <c:pt idx="90">
                  <c:v>1.8808135922807914</c:v>
                </c:pt>
                <c:pt idx="91">
                  <c:v>1.8965262174895554</c:v>
                </c:pt>
                <c:pt idx="92">
                  <c:v>1.885361220031512</c:v>
                </c:pt>
                <c:pt idx="93">
                  <c:v>1.8785217955012066</c:v>
                </c:pt>
                <c:pt idx="94">
                  <c:v>1.9148718175400503</c:v>
                </c:pt>
                <c:pt idx="95">
                  <c:v>1.9098233696509119</c:v>
                </c:pt>
                <c:pt idx="96">
                  <c:v>1.9357591037453117</c:v>
                </c:pt>
                <c:pt idx="97">
                  <c:v>1.9111576087399766</c:v>
                </c:pt>
                <c:pt idx="98">
                  <c:v>1.9590413923210936</c:v>
                </c:pt>
                <c:pt idx="99">
                  <c:v>1.9493900066449128</c:v>
                </c:pt>
                <c:pt idx="100">
                  <c:v>1.9255699095433763</c:v>
                </c:pt>
                <c:pt idx="101">
                  <c:v>1.9375178920173466</c:v>
                </c:pt>
                <c:pt idx="102">
                  <c:v>1.9289076902439528</c:v>
                </c:pt>
                <c:pt idx="103">
                  <c:v>1.9214263410152654</c:v>
                </c:pt>
                <c:pt idx="104">
                  <c:v>1.8543060418010806</c:v>
                </c:pt>
                <c:pt idx="105">
                  <c:v>1.9172428579074663</c:v>
                </c:pt>
                <c:pt idx="106">
                  <c:v>1.8135809885681919</c:v>
                </c:pt>
                <c:pt idx="107">
                  <c:v>1.9350031514536548</c:v>
                </c:pt>
                <c:pt idx="108">
                  <c:v>1.9471885655260937</c:v>
                </c:pt>
                <c:pt idx="109">
                  <c:v>1.9020028913507294</c:v>
                </c:pt>
                <c:pt idx="110">
                  <c:v>1.8864907251724818</c:v>
                </c:pt>
                <c:pt idx="111">
                  <c:v>1.9100905455940682</c:v>
                </c:pt>
                <c:pt idx="112">
                  <c:v>2.2174839442139063</c:v>
                </c:pt>
                <c:pt idx="113">
                  <c:v>1.9057958803678685</c:v>
                </c:pt>
                <c:pt idx="114">
                  <c:v>1.9726655922661109</c:v>
                </c:pt>
                <c:pt idx="115">
                  <c:v>1.8864907251724818</c:v>
                </c:pt>
                <c:pt idx="116">
                  <c:v>1.9106244048892012</c:v>
                </c:pt>
                <c:pt idx="117">
                  <c:v>1.8833774897483389</c:v>
                </c:pt>
                <c:pt idx="118">
                  <c:v>1.9365137424788934</c:v>
                </c:pt>
                <c:pt idx="119">
                  <c:v>1.8549130223078556</c:v>
                </c:pt>
                <c:pt idx="120">
                  <c:v>1.8920946026904804</c:v>
                </c:pt>
                <c:pt idx="121">
                  <c:v>1.8475726591421122</c:v>
                </c:pt>
                <c:pt idx="122">
                  <c:v>1.9185545305502736</c:v>
                </c:pt>
                <c:pt idx="123">
                  <c:v>1.8633228601204559</c:v>
                </c:pt>
                <c:pt idx="124">
                  <c:v>1.9175055095525466</c:v>
                </c:pt>
                <c:pt idx="125">
                  <c:v>1.919078092376074</c:v>
                </c:pt>
                <c:pt idx="126">
                  <c:v>1.9006401839826004</c:v>
                </c:pt>
                <c:pt idx="127">
                  <c:v>1.9698816437464999</c:v>
                </c:pt>
                <c:pt idx="128">
                  <c:v>1.9923325590474643</c:v>
                </c:pt>
                <c:pt idx="129">
                  <c:v>1.9161906599805376</c:v>
                </c:pt>
                <c:pt idx="130">
                  <c:v>1.899546931090867</c:v>
                </c:pt>
                <c:pt idx="131">
                  <c:v>1.9726655922661109</c:v>
                </c:pt>
                <c:pt idx="132">
                  <c:v>1.8267225201689921</c:v>
                </c:pt>
                <c:pt idx="133">
                  <c:v>1.8115750058705933</c:v>
                </c:pt>
                <c:pt idx="134">
                  <c:v>1.8202014594856402</c:v>
                </c:pt>
                <c:pt idx="135">
                  <c:v>1.8773713458697741</c:v>
                </c:pt>
                <c:pt idx="136">
                  <c:v>1.9772662124272926</c:v>
                </c:pt>
                <c:pt idx="137">
                  <c:v>2.0902580529313162</c:v>
                </c:pt>
                <c:pt idx="138">
                  <c:v>1.904715545278681</c:v>
                </c:pt>
                <c:pt idx="139">
                  <c:v>1.8954225460394079</c:v>
                </c:pt>
                <c:pt idx="140">
                  <c:v>2.1166077439882485</c:v>
                </c:pt>
                <c:pt idx="141">
                  <c:v>1.7846172926328754</c:v>
                </c:pt>
                <c:pt idx="142">
                  <c:v>1.8273692730538253</c:v>
                </c:pt>
                <c:pt idx="143">
                  <c:v>1.8721562727482928</c:v>
                </c:pt>
                <c:pt idx="144">
                  <c:v>1.9689496809813425</c:v>
                </c:pt>
                <c:pt idx="145">
                  <c:v>2.1815577738627865</c:v>
                </c:pt>
                <c:pt idx="146">
                  <c:v>2.1139433523068369</c:v>
                </c:pt>
                <c:pt idx="147">
                  <c:v>1.7641761323903307</c:v>
                </c:pt>
                <c:pt idx="148">
                  <c:v>1.8444771757456815</c:v>
                </c:pt>
                <c:pt idx="149">
                  <c:v>1.8215135284047732</c:v>
                </c:pt>
                <c:pt idx="150">
                  <c:v>1.8481891169913987</c:v>
                </c:pt>
                <c:pt idx="151">
                  <c:v>1.8463371121298053</c:v>
                </c:pt>
                <c:pt idx="152">
                  <c:v>1.8438554226231612</c:v>
                </c:pt>
                <c:pt idx="153">
                  <c:v>1.9057958803678685</c:v>
                </c:pt>
                <c:pt idx="154">
                  <c:v>1.893206753059848</c:v>
                </c:pt>
                <c:pt idx="155">
                  <c:v>1.7596678446896306</c:v>
                </c:pt>
                <c:pt idx="156">
                  <c:v>2.0526939419249679</c:v>
                </c:pt>
                <c:pt idx="157">
                  <c:v>1.8965262174895554</c:v>
                </c:pt>
                <c:pt idx="158">
                  <c:v>1.8773713458697741</c:v>
                </c:pt>
                <c:pt idx="159">
                  <c:v>1.9148718175400503</c:v>
                </c:pt>
                <c:pt idx="160">
                  <c:v>1.8773713458697741</c:v>
                </c:pt>
                <c:pt idx="161">
                  <c:v>1.9299295600845878</c:v>
                </c:pt>
                <c:pt idx="162">
                  <c:v>1.9777236052888478</c:v>
                </c:pt>
                <c:pt idx="163">
                  <c:v>1.7176705030022621</c:v>
                </c:pt>
                <c:pt idx="164">
                  <c:v>1.6954816764901974</c:v>
                </c:pt>
                <c:pt idx="165">
                  <c:v>1.6989700043360187</c:v>
                </c:pt>
                <c:pt idx="166">
                  <c:v>1.8061799739838871</c:v>
                </c:pt>
                <c:pt idx="167">
                  <c:v>1.8356905714924256</c:v>
                </c:pt>
                <c:pt idx="168">
                  <c:v>1.8762178405916423</c:v>
                </c:pt>
                <c:pt idx="169">
                  <c:v>1.7923916894982539</c:v>
                </c:pt>
                <c:pt idx="170">
                  <c:v>2.1613680022349748</c:v>
                </c:pt>
                <c:pt idx="171">
                  <c:v>1.9395192526186185</c:v>
                </c:pt>
                <c:pt idx="172">
                  <c:v>1.8808135922807914</c:v>
                </c:pt>
                <c:pt idx="173">
                  <c:v>1.8750612633917001</c:v>
                </c:pt>
                <c:pt idx="174">
                  <c:v>1.8095597146352678</c:v>
                </c:pt>
                <c:pt idx="175">
                  <c:v>1.968482948553935</c:v>
                </c:pt>
                <c:pt idx="176">
                  <c:v>1.7853298350107671</c:v>
                </c:pt>
                <c:pt idx="177">
                  <c:v>1.8808135922807914</c:v>
                </c:pt>
                <c:pt idx="178">
                  <c:v>1.7634279935629373</c:v>
                </c:pt>
                <c:pt idx="179">
                  <c:v>1.8450980400142569</c:v>
                </c:pt>
                <c:pt idx="180">
                  <c:v>1.8061799739838871</c:v>
                </c:pt>
                <c:pt idx="181">
                  <c:v>1.8450980400142569</c:v>
                </c:pt>
                <c:pt idx="182">
                  <c:v>1.8195439355418688</c:v>
                </c:pt>
                <c:pt idx="183">
                  <c:v>1.8512583487190752</c:v>
                </c:pt>
                <c:pt idx="184">
                  <c:v>1.8976270912904414</c:v>
                </c:pt>
                <c:pt idx="185">
                  <c:v>2.0285712526925375</c:v>
                </c:pt>
                <c:pt idx="186">
                  <c:v>2.0791812460476247</c:v>
                </c:pt>
                <c:pt idx="187">
                  <c:v>1.7520484478194385</c:v>
                </c:pt>
                <c:pt idx="188">
                  <c:v>1.8976270912904414</c:v>
                </c:pt>
                <c:pt idx="189">
                  <c:v>1.8692317197309762</c:v>
                </c:pt>
                <c:pt idx="190">
                  <c:v>2.0934216851622351</c:v>
                </c:pt>
                <c:pt idx="191">
                  <c:v>1.5921767573958667</c:v>
                </c:pt>
                <c:pt idx="192">
                  <c:v>1.8981764834976764</c:v>
                </c:pt>
                <c:pt idx="193">
                  <c:v>1.9885589568786155</c:v>
                </c:pt>
                <c:pt idx="194">
                  <c:v>1.9380190974762104</c:v>
                </c:pt>
                <c:pt idx="195">
                  <c:v>2.0737183503461227</c:v>
                </c:pt>
                <c:pt idx="196">
                  <c:v>1.8609366207000937</c:v>
                </c:pt>
                <c:pt idx="197">
                  <c:v>1.8512583487190752</c:v>
                </c:pt>
                <c:pt idx="198">
                  <c:v>1.8344207036815325</c:v>
                </c:pt>
                <c:pt idx="199">
                  <c:v>1.8549130223078556</c:v>
                </c:pt>
                <c:pt idx="200">
                  <c:v>1.8356905714924256</c:v>
                </c:pt>
                <c:pt idx="201">
                  <c:v>1.8668778143374989</c:v>
                </c:pt>
                <c:pt idx="202">
                  <c:v>1.9912260756924949</c:v>
                </c:pt>
                <c:pt idx="203">
                  <c:v>1.975431808509263</c:v>
                </c:pt>
                <c:pt idx="204">
                  <c:v>1.9795483747040952</c:v>
                </c:pt>
                <c:pt idx="205">
                  <c:v>1.7176705030022621</c:v>
                </c:pt>
                <c:pt idx="206">
                  <c:v>1.885926339801431</c:v>
                </c:pt>
                <c:pt idx="207">
                  <c:v>1.8674674878590516</c:v>
                </c:pt>
                <c:pt idx="208">
                  <c:v>1.893206753059848</c:v>
                </c:pt>
                <c:pt idx="209">
                  <c:v>1.9849771264154934</c:v>
                </c:pt>
                <c:pt idx="210">
                  <c:v>1.7403626894942439</c:v>
                </c:pt>
                <c:pt idx="211">
                  <c:v>1.6522463410033232</c:v>
                </c:pt>
                <c:pt idx="212">
                  <c:v>1.7512791039833422</c:v>
                </c:pt>
                <c:pt idx="213">
                  <c:v>1.7489628612561614</c:v>
                </c:pt>
                <c:pt idx="214">
                  <c:v>1.6954816764901974</c:v>
                </c:pt>
                <c:pt idx="215">
                  <c:v>1.7596678446896306</c:v>
                </c:pt>
                <c:pt idx="216">
                  <c:v>1.7824726241662863</c:v>
                </c:pt>
                <c:pt idx="217">
                  <c:v>1.7853298350107671</c:v>
                </c:pt>
                <c:pt idx="218">
                  <c:v>1.7193312869837267</c:v>
                </c:pt>
                <c:pt idx="219">
                  <c:v>1.7611758131557314</c:v>
                </c:pt>
                <c:pt idx="220">
                  <c:v>1.7965743332104296</c:v>
                </c:pt>
                <c:pt idx="221">
                  <c:v>1.7693773260761385</c:v>
                </c:pt>
                <c:pt idx="222">
                  <c:v>1.7979596437371961</c:v>
                </c:pt>
                <c:pt idx="223">
                  <c:v>1.8215135284047732</c:v>
                </c:pt>
                <c:pt idx="224">
                  <c:v>1.8450980400142569</c:v>
                </c:pt>
                <c:pt idx="225">
                  <c:v>1.7715874808812553</c:v>
                </c:pt>
                <c:pt idx="226">
                  <c:v>1.7535830588929067</c:v>
                </c:pt>
                <c:pt idx="227">
                  <c:v>1.8142475957319202</c:v>
                </c:pt>
                <c:pt idx="228">
                  <c:v>1.7058637122839193</c:v>
                </c:pt>
                <c:pt idx="229">
                  <c:v>1.8129133566428555</c:v>
                </c:pt>
                <c:pt idx="230">
                  <c:v>1.7678976160180906</c:v>
                </c:pt>
                <c:pt idx="231">
                  <c:v>1.8135809885681919</c:v>
                </c:pt>
                <c:pt idx="232">
                  <c:v>1.8109042806687004</c:v>
                </c:pt>
                <c:pt idx="233">
                  <c:v>1.7759743311293692</c:v>
                </c:pt>
                <c:pt idx="234">
                  <c:v>2.0174507295105362</c:v>
                </c:pt>
                <c:pt idx="235">
                  <c:v>1.7944880466591695</c:v>
                </c:pt>
                <c:pt idx="236">
                  <c:v>1.6954816764901974</c:v>
                </c:pt>
                <c:pt idx="237">
                  <c:v>1.8668778143374989</c:v>
                </c:pt>
                <c:pt idx="238">
                  <c:v>1.6304278750250238</c:v>
                </c:pt>
                <c:pt idx="239">
                  <c:v>1.6910814921229684</c:v>
                </c:pt>
                <c:pt idx="240">
                  <c:v>1.8082109729242219</c:v>
                </c:pt>
                <c:pt idx="241">
                  <c:v>1.7788744720027396</c:v>
                </c:pt>
                <c:pt idx="242">
                  <c:v>1.8034571156484138</c:v>
                </c:pt>
                <c:pt idx="243">
                  <c:v>1.8567288903828827</c:v>
                </c:pt>
                <c:pt idx="244">
                  <c:v>1.7752462597402365</c:v>
                </c:pt>
                <c:pt idx="245">
                  <c:v>1.7958800173440752</c:v>
                </c:pt>
                <c:pt idx="246">
                  <c:v>1.7143297597452329</c:v>
                </c:pt>
                <c:pt idx="247">
                  <c:v>1.7528164311882715</c:v>
                </c:pt>
                <c:pt idx="248">
                  <c:v>1.8419848045901139</c:v>
                </c:pt>
                <c:pt idx="249">
                  <c:v>1.8135809885681919</c:v>
                </c:pt>
                <c:pt idx="250">
                  <c:v>1.8215135284047732</c:v>
                </c:pt>
                <c:pt idx="251">
                  <c:v>1.8331471119127851</c:v>
                </c:pt>
                <c:pt idx="252">
                  <c:v>1.8007170782823851</c:v>
                </c:pt>
                <c:pt idx="253">
                  <c:v>1.8457180179666586</c:v>
                </c:pt>
                <c:pt idx="254">
                  <c:v>1.9009130677376691</c:v>
                </c:pt>
                <c:pt idx="255">
                  <c:v>1.8228216453031045</c:v>
                </c:pt>
                <c:pt idx="256">
                  <c:v>1.8785217955012066</c:v>
                </c:pt>
                <c:pt idx="257">
                  <c:v>1.8715729355458788</c:v>
                </c:pt>
                <c:pt idx="258">
                  <c:v>1.8842287696326039</c:v>
                </c:pt>
                <c:pt idx="259">
                  <c:v>1.8698182079793282</c:v>
                </c:pt>
                <c:pt idx="260">
                  <c:v>1.8876173003357362</c:v>
                </c:pt>
                <c:pt idx="261">
                  <c:v>1.8401060944567578</c:v>
                </c:pt>
                <c:pt idx="262">
                  <c:v>1.8733206018153987</c:v>
                </c:pt>
                <c:pt idx="263">
                  <c:v>1.8142475957319202</c:v>
                </c:pt>
                <c:pt idx="264">
                  <c:v>1.8785217955012066</c:v>
                </c:pt>
                <c:pt idx="265">
                  <c:v>1.8887409606828927</c:v>
                </c:pt>
                <c:pt idx="266">
                  <c:v>1.7810369386211318</c:v>
                </c:pt>
                <c:pt idx="267">
                  <c:v>1.8656960599160706</c:v>
                </c:pt>
                <c:pt idx="268">
                  <c:v>1.930949031167523</c:v>
                </c:pt>
                <c:pt idx="269">
                  <c:v>1.9143431571194407</c:v>
                </c:pt>
                <c:pt idx="270">
                  <c:v>1.9355072658247128</c:v>
                </c:pt>
                <c:pt idx="271">
                  <c:v>1.916453948549925</c:v>
                </c:pt>
                <c:pt idx="272">
                  <c:v>1.9169800473203822</c:v>
                </c:pt>
                <c:pt idx="273">
                  <c:v>1.9656719712201067</c:v>
                </c:pt>
                <c:pt idx="274">
                  <c:v>1.9637878273455553</c:v>
                </c:pt>
                <c:pt idx="275">
                  <c:v>1.8785217955012066</c:v>
                </c:pt>
                <c:pt idx="276">
                  <c:v>2.1789769472931693</c:v>
                </c:pt>
                <c:pt idx="277">
                  <c:v>1.69810054562339</c:v>
                </c:pt>
                <c:pt idx="278">
                  <c:v>2.185825359612962</c:v>
                </c:pt>
                <c:pt idx="279">
                  <c:v>1.7201593034059568</c:v>
                </c:pt>
                <c:pt idx="280">
                  <c:v>1.8211858826088454</c:v>
                </c:pt>
                <c:pt idx="281">
                  <c:v>1.6434526764861874</c:v>
                </c:pt>
                <c:pt idx="282">
                  <c:v>1.69284691927723</c:v>
                </c:pt>
                <c:pt idx="283">
                  <c:v>1.5921767573958667</c:v>
                </c:pt>
                <c:pt idx="284">
                  <c:v>1.651278013998144</c:v>
                </c:pt>
                <c:pt idx="285">
                  <c:v>1.6575338875579864</c:v>
                </c:pt>
                <c:pt idx="286">
                  <c:v>1.7041505168397992</c:v>
                </c:pt>
                <c:pt idx="287">
                  <c:v>1.7403626894942439</c:v>
                </c:pt>
                <c:pt idx="288">
                  <c:v>1.8363241157067516</c:v>
                </c:pt>
                <c:pt idx="289">
                  <c:v>1.7781512503836436</c:v>
                </c:pt>
                <c:pt idx="290">
                  <c:v>1.7730546933642626</c:v>
                </c:pt>
                <c:pt idx="291">
                  <c:v>1.7712199019495336</c:v>
                </c:pt>
                <c:pt idx="292">
                  <c:v>1.6170003411208989</c:v>
                </c:pt>
                <c:pt idx="293">
                  <c:v>1.6379897807846853</c:v>
                </c:pt>
                <c:pt idx="294">
                  <c:v>1.7634279935629373</c:v>
                </c:pt>
                <c:pt idx="295">
                  <c:v>1.7824726241662863</c:v>
                </c:pt>
                <c:pt idx="296">
                  <c:v>1.6651117370750514</c:v>
                </c:pt>
                <c:pt idx="297">
                  <c:v>1.7888751157754168</c:v>
                </c:pt>
                <c:pt idx="298">
                  <c:v>1.7315887651867388</c:v>
                </c:pt>
                <c:pt idx="299">
                  <c:v>1.7466341989375787</c:v>
                </c:pt>
                <c:pt idx="300">
                  <c:v>1.7403626894942439</c:v>
                </c:pt>
                <c:pt idx="301">
                  <c:v>1.7993405494535817</c:v>
                </c:pt>
                <c:pt idx="302">
                  <c:v>1.8129133566428555</c:v>
                </c:pt>
                <c:pt idx="303">
                  <c:v>1.9052560487484513</c:v>
                </c:pt>
                <c:pt idx="304">
                  <c:v>1.7543483357110188</c:v>
                </c:pt>
                <c:pt idx="305">
                  <c:v>1.8469553250198238</c:v>
                </c:pt>
                <c:pt idx="306">
                  <c:v>1.7101173651118162</c:v>
                </c:pt>
                <c:pt idx="307">
                  <c:v>1.5921767573958667</c:v>
                </c:pt>
                <c:pt idx="308">
                  <c:v>2.2576785748691846</c:v>
                </c:pt>
                <c:pt idx="309">
                  <c:v>2.162564406523019</c:v>
                </c:pt>
                <c:pt idx="310">
                  <c:v>1.658964842664435</c:v>
                </c:pt>
                <c:pt idx="311">
                  <c:v>1.6794278966121188</c:v>
                </c:pt>
                <c:pt idx="312">
                  <c:v>1.7895807121644254</c:v>
                </c:pt>
                <c:pt idx="313">
                  <c:v>1.8432327780980093</c:v>
                </c:pt>
                <c:pt idx="314">
                  <c:v>1.5378190950732742</c:v>
                </c:pt>
                <c:pt idx="315">
                  <c:v>1.5587085705331658</c:v>
                </c:pt>
                <c:pt idx="316">
                  <c:v>1.6444385894678386</c:v>
                </c:pt>
                <c:pt idx="317">
                  <c:v>1.541579243946581</c:v>
                </c:pt>
                <c:pt idx="318">
                  <c:v>1.550228353055094</c:v>
                </c:pt>
                <c:pt idx="319">
                  <c:v>1.6532125137753437</c:v>
                </c:pt>
                <c:pt idx="320">
                  <c:v>1.8656960599160706</c:v>
                </c:pt>
                <c:pt idx="321">
                  <c:v>1.866287339084195</c:v>
                </c:pt>
                <c:pt idx="322">
                  <c:v>1.6170003411208989</c:v>
                </c:pt>
                <c:pt idx="323">
                  <c:v>1.9698816437464999</c:v>
                </c:pt>
                <c:pt idx="324">
                  <c:v>1.8621313793130372</c:v>
                </c:pt>
                <c:pt idx="325">
                  <c:v>1.8095597146352678</c:v>
                </c:pt>
                <c:pt idx="326">
                  <c:v>1.69284691927723</c:v>
                </c:pt>
                <c:pt idx="327">
                  <c:v>1.5820633629117087</c:v>
                </c:pt>
                <c:pt idx="328">
                  <c:v>1.8959747323590646</c:v>
                </c:pt>
                <c:pt idx="329">
                  <c:v>1.6031443726201824</c:v>
                </c:pt>
                <c:pt idx="330">
                  <c:v>1.6304278750250238</c:v>
                </c:pt>
                <c:pt idx="331">
                  <c:v>1.705007959333336</c:v>
                </c:pt>
                <c:pt idx="332">
                  <c:v>1.667452952889954</c:v>
                </c:pt>
                <c:pt idx="333">
                  <c:v>1.6954816764901974</c:v>
                </c:pt>
                <c:pt idx="334">
                  <c:v>1.6334684555795864</c:v>
                </c:pt>
                <c:pt idx="335">
                  <c:v>1.6693168805661123</c:v>
                </c:pt>
                <c:pt idx="336">
                  <c:v>1.6901960800285136</c:v>
                </c:pt>
                <c:pt idx="337">
                  <c:v>1.6608654780038692</c:v>
                </c:pt>
                <c:pt idx="338">
                  <c:v>1.8898617212581883</c:v>
                </c:pt>
                <c:pt idx="339">
                  <c:v>1.5987905067631152</c:v>
                </c:pt>
                <c:pt idx="340">
                  <c:v>1.7151673578484579</c:v>
                </c:pt>
                <c:pt idx="341">
                  <c:v>1.6821450763738317</c:v>
                </c:pt>
                <c:pt idx="342">
                  <c:v>1.6444385894678386</c:v>
                </c:pt>
                <c:pt idx="343">
                  <c:v>1.6138418218760693</c:v>
                </c:pt>
                <c:pt idx="344">
                  <c:v>1.741939077729199</c:v>
                </c:pt>
                <c:pt idx="345">
                  <c:v>1.7363965022766426</c:v>
                </c:pt>
                <c:pt idx="346">
                  <c:v>1.6637009253896482</c:v>
                </c:pt>
                <c:pt idx="347">
                  <c:v>1.6766936096248666</c:v>
                </c:pt>
                <c:pt idx="348">
                  <c:v>1.7387805584843692</c:v>
                </c:pt>
                <c:pt idx="349">
                  <c:v>1.6972293427597176</c:v>
                </c:pt>
                <c:pt idx="350">
                  <c:v>1.8739015978644613</c:v>
                </c:pt>
                <c:pt idx="351">
                  <c:v>1.9960736544852753</c:v>
                </c:pt>
                <c:pt idx="352">
                  <c:v>1.9159272116971158</c:v>
                </c:pt>
                <c:pt idx="353">
                  <c:v>1.8444771757456815</c:v>
                </c:pt>
                <c:pt idx="354">
                  <c:v>1.9052560487484513</c:v>
                </c:pt>
                <c:pt idx="355">
                  <c:v>1.6127838567197355</c:v>
                </c:pt>
                <c:pt idx="356">
                  <c:v>1.5314789170422551</c:v>
                </c:pt>
                <c:pt idx="357">
                  <c:v>1.7160033436347992</c:v>
                </c:pt>
                <c:pt idx="358">
                  <c:v>1.6434526764861874</c:v>
                </c:pt>
                <c:pt idx="359">
                  <c:v>1.7403626894942439</c:v>
                </c:pt>
                <c:pt idx="360">
                  <c:v>1.7450747915820575</c:v>
                </c:pt>
                <c:pt idx="361">
                  <c:v>1.7701152947871017</c:v>
                </c:pt>
                <c:pt idx="362">
                  <c:v>1.7450747915820575</c:v>
                </c:pt>
                <c:pt idx="363">
                  <c:v>1.7846172926328754</c:v>
                </c:pt>
                <c:pt idx="364">
                  <c:v>1.7395723444500919</c:v>
                </c:pt>
                <c:pt idx="365">
                  <c:v>1.7759743311293692</c:v>
                </c:pt>
                <c:pt idx="366">
                  <c:v>1.7403626894942439</c:v>
                </c:pt>
                <c:pt idx="367">
                  <c:v>1.6989700043360187</c:v>
                </c:pt>
                <c:pt idx="368">
                  <c:v>1.7041505168397992</c:v>
                </c:pt>
                <c:pt idx="369">
                  <c:v>1.6875289612146342</c:v>
                </c:pt>
                <c:pt idx="370">
                  <c:v>1.6839471307515121</c:v>
                </c:pt>
                <c:pt idx="371">
                  <c:v>1.7075701760979363</c:v>
                </c:pt>
                <c:pt idx="372">
                  <c:v>1.5211380837040362</c:v>
                </c:pt>
                <c:pt idx="373">
                  <c:v>1.711807229041191</c:v>
                </c:pt>
                <c:pt idx="374">
                  <c:v>1.6424645202421213</c:v>
                </c:pt>
                <c:pt idx="375">
                  <c:v>1.7032913781186614</c:v>
                </c:pt>
                <c:pt idx="376">
                  <c:v>1.6884198220027107</c:v>
                </c:pt>
                <c:pt idx="377">
                  <c:v>1.761927838420529</c:v>
                </c:pt>
                <c:pt idx="378">
                  <c:v>1.8388490907372552</c:v>
                </c:pt>
                <c:pt idx="379">
                  <c:v>1.7671558660821804</c:v>
                </c:pt>
                <c:pt idx="380">
                  <c:v>1.8739015978644613</c:v>
                </c:pt>
                <c:pt idx="381">
                  <c:v>1.9777236052888478</c:v>
                </c:pt>
                <c:pt idx="382">
                  <c:v>2.0170333392987803</c:v>
                </c:pt>
                <c:pt idx="383">
                  <c:v>1.8438554226231612</c:v>
                </c:pt>
                <c:pt idx="384">
                  <c:v>1.7824726241662863</c:v>
                </c:pt>
                <c:pt idx="385">
                  <c:v>1.4771212547196624</c:v>
                </c:pt>
                <c:pt idx="386">
                  <c:v>1.4913616938342726</c:v>
                </c:pt>
                <c:pt idx="387">
                  <c:v>1.5185139398778875</c:v>
                </c:pt>
                <c:pt idx="388">
                  <c:v>1.6232492903979006</c:v>
                </c:pt>
                <c:pt idx="389">
                  <c:v>1.7634279935629373</c:v>
                </c:pt>
                <c:pt idx="390">
                  <c:v>1.7860412102425542</c:v>
                </c:pt>
                <c:pt idx="391">
                  <c:v>1.7664128471123994</c:v>
                </c:pt>
                <c:pt idx="392">
                  <c:v>1.909020854211156</c:v>
                </c:pt>
                <c:pt idx="393">
                  <c:v>1.7435097647284297</c:v>
                </c:pt>
                <c:pt idx="394">
                  <c:v>1.7543483357110188</c:v>
                </c:pt>
                <c:pt idx="395">
                  <c:v>1.7458551951737289</c:v>
                </c:pt>
                <c:pt idx="396">
                  <c:v>1.7387805584843692</c:v>
                </c:pt>
                <c:pt idx="397">
                  <c:v>1.8027737252919758</c:v>
                </c:pt>
                <c:pt idx="398">
                  <c:v>1.7466341989375787</c:v>
                </c:pt>
                <c:pt idx="399">
                  <c:v>1.6627578316815741</c:v>
                </c:pt>
                <c:pt idx="400">
                  <c:v>1.69284691927723</c:v>
                </c:pt>
                <c:pt idx="401">
                  <c:v>1.6074550232146685</c:v>
                </c:pt>
                <c:pt idx="402">
                  <c:v>1.6170003411208989</c:v>
                </c:pt>
                <c:pt idx="403">
                  <c:v>1.7909884750888159</c:v>
                </c:pt>
                <c:pt idx="404">
                  <c:v>1.7916906490201179</c:v>
                </c:pt>
                <c:pt idx="405">
                  <c:v>1.7708520116421442</c:v>
                </c:pt>
                <c:pt idx="406">
                  <c:v>1.801403710017355</c:v>
                </c:pt>
                <c:pt idx="407">
                  <c:v>1.7543483357110188</c:v>
                </c:pt>
                <c:pt idx="408">
                  <c:v>1.7958800173440752</c:v>
                </c:pt>
                <c:pt idx="409">
                  <c:v>1.7411515988517852</c:v>
                </c:pt>
                <c:pt idx="410">
                  <c:v>1.7193312869837267</c:v>
                </c:pt>
                <c:pt idx="411">
                  <c:v>1.6776069527204931</c:v>
                </c:pt>
                <c:pt idx="412">
                  <c:v>1.6884198220027107</c:v>
                </c:pt>
                <c:pt idx="413">
                  <c:v>1.7201593034059568</c:v>
                </c:pt>
                <c:pt idx="414">
                  <c:v>1.8965262174895554</c:v>
                </c:pt>
                <c:pt idx="415">
                  <c:v>1.9489017609702137</c:v>
                </c:pt>
                <c:pt idx="416">
                  <c:v>1.9319661147281726</c:v>
                </c:pt>
                <c:pt idx="417">
                  <c:v>1.7234556720351857</c:v>
                </c:pt>
                <c:pt idx="418">
                  <c:v>1.6473829701146199</c:v>
                </c:pt>
                <c:pt idx="419">
                  <c:v>1.7589118923979734</c:v>
                </c:pt>
                <c:pt idx="420">
                  <c:v>1.7723217067229198</c:v>
                </c:pt>
                <c:pt idx="421">
                  <c:v>1.5943925503754266</c:v>
                </c:pt>
                <c:pt idx="422">
                  <c:v>1.7664128471123994</c:v>
                </c:pt>
                <c:pt idx="423">
                  <c:v>1.8007170782823851</c:v>
                </c:pt>
                <c:pt idx="424">
                  <c:v>1.7427251313046983</c:v>
                </c:pt>
                <c:pt idx="425">
                  <c:v>1.7109631189952756</c:v>
                </c:pt>
                <c:pt idx="426">
                  <c:v>1.7693773260761385</c:v>
                </c:pt>
                <c:pt idx="427">
                  <c:v>1.7701152947871017</c:v>
                </c:pt>
                <c:pt idx="428">
                  <c:v>1.8567288903828827</c:v>
                </c:pt>
                <c:pt idx="429">
                  <c:v>1.808885867359812</c:v>
                </c:pt>
                <c:pt idx="430">
                  <c:v>1.8981764834976764</c:v>
                </c:pt>
                <c:pt idx="431">
                  <c:v>1.9380190974762104</c:v>
                </c:pt>
                <c:pt idx="432">
                  <c:v>1.8721562727482928</c:v>
                </c:pt>
                <c:pt idx="433">
                  <c:v>1.9116901587538611</c:v>
                </c:pt>
                <c:pt idx="434">
                  <c:v>1.8273692730538253</c:v>
                </c:pt>
                <c:pt idx="435">
                  <c:v>1.8987251815894934</c:v>
                </c:pt>
                <c:pt idx="436">
                  <c:v>1.9571281976768131</c:v>
                </c:pt>
                <c:pt idx="437">
                  <c:v>1.9813655090785445</c:v>
                </c:pt>
                <c:pt idx="438">
                  <c:v>2.2479732663618068</c:v>
                </c:pt>
                <c:pt idx="439">
                  <c:v>2.4116197059632301</c:v>
                </c:pt>
                <c:pt idx="440">
                  <c:v>2.0614524790871931</c:v>
                </c:pt>
                <c:pt idx="441">
                  <c:v>2.2278867046136734</c:v>
                </c:pt>
                <c:pt idx="442">
                  <c:v>2.4487063199050798</c:v>
                </c:pt>
                <c:pt idx="443">
                  <c:v>2.0849335749367159</c:v>
                </c:pt>
                <c:pt idx="444">
                  <c:v>2.1789769472931693</c:v>
                </c:pt>
                <c:pt idx="445">
                  <c:v>2.0211892990699383</c:v>
                </c:pt>
                <c:pt idx="446">
                  <c:v>2.0863598306747484</c:v>
                </c:pt>
                <c:pt idx="447">
                  <c:v>2.0827853703164503</c:v>
                </c:pt>
                <c:pt idx="448">
                  <c:v>2.0334237554869499</c:v>
                </c:pt>
                <c:pt idx="449">
                  <c:v>1.9912260756924949</c:v>
                </c:pt>
                <c:pt idx="450">
                  <c:v>1.9867717342662448</c:v>
                </c:pt>
                <c:pt idx="451">
                  <c:v>2.0043213737826426</c:v>
                </c:pt>
                <c:pt idx="452">
                  <c:v>2.1398790864012365</c:v>
                </c:pt>
                <c:pt idx="453">
                  <c:v>2.1702617153949575</c:v>
                </c:pt>
                <c:pt idx="454">
                  <c:v>2.0681858617461617</c:v>
                </c:pt>
                <c:pt idx="455">
                  <c:v>2.0681858617461617</c:v>
                </c:pt>
                <c:pt idx="456">
                  <c:v>1.6253124509616739</c:v>
                </c:pt>
                <c:pt idx="457">
                  <c:v>1.8543060418010806</c:v>
                </c:pt>
                <c:pt idx="458">
                  <c:v>1.8680563618230415</c:v>
                </c:pt>
                <c:pt idx="459">
                  <c:v>1.5809249756756194</c:v>
                </c:pt>
                <c:pt idx="460">
                  <c:v>1.6493348587121419</c:v>
                </c:pt>
                <c:pt idx="461">
                  <c:v>1.9138138523837167</c:v>
                </c:pt>
                <c:pt idx="462">
                  <c:v>1.9790929006383264</c:v>
                </c:pt>
                <c:pt idx="463">
                  <c:v>1.6020599913279623</c:v>
                </c:pt>
                <c:pt idx="464">
                  <c:v>1.5763413502057928</c:v>
                </c:pt>
                <c:pt idx="465">
                  <c:v>1.5490032620257879</c:v>
                </c:pt>
                <c:pt idx="466">
                  <c:v>1.7923916894982539</c:v>
                </c:pt>
                <c:pt idx="467">
                  <c:v>1.7923916894982539</c:v>
                </c:pt>
                <c:pt idx="468">
                  <c:v>1.6232492903979006</c:v>
                </c:pt>
                <c:pt idx="469">
                  <c:v>1.9294189257142926</c:v>
                </c:pt>
                <c:pt idx="470">
                  <c:v>1.6020599913279623</c:v>
                </c:pt>
                <c:pt idx="471">
                  <c:v>1.8750612633917001</c:v>
                </c:pt>
                <c:pt idx="472">
                  <c:v>1.6334684555795864</c:v>
                </c:pt>
                <c:pt idx="473">
                  <c:v>1.7481880270062005</c:v>
                </c:pt>
                <c:pt idx="474">
                  <c:v>1.7242758696007889</c:v>
                </c:pt>
                <c:pt idx="475">
                  <c:v>1.6532125137753437</c:v>
                </c:pt>
                <c:pt idx="476">
                  <c:v>1.7075701760979363</c:v>
                </c:pt>
                <c:pt idx="477">
                  <c:v>1.6232492903979006</c:v>
                </c:pt>
                <c:pt idx="478">
                  <c:v>1.505149978319906</c:v>
                </c:pt>
                <c:pt idx="479">
                  <c:v>1.5563025007672873</c:v>
                </c:pt>
                <c:pt idx="480">
                  <c:v>1.6127838567197355</c:v>
                </c:pt>
                <c:pt idx="481">
                  <c:v>1.568201724066995</c:v>
                </c:pt>
                <c:pt idx="482">
                  <c:v>1.7656685547590141</c:v>
                </c:pt>
                <c:pt idx="483">
                  <c:v>1.5888317255942073</c:v>
                </c:pt>
                <c:pt idx="484">
                  <c:v>1.8475726591421122</c:v>
                </c:pt>
                <c:pt idx="485">
                  <c:v>1.6839471307515121</c:v>
                </c:pt>
                <c:pt idx="486">
                  <c:v>1.5943925503754266</c:v>
                </c:pt>
                <c:pt idx="487">
                  <c:v>1.9268567089496924</c:v>
                </c:pt>
                <c:pt idx="488">
                  <c:v>1.8686444383948257</c:v>
                </c:pt>
                <c:pt idx="489">
                  <c:v>1.5250448070368452</c:v>
                </c:pt>
                <c:pt idx="490">
                  <c:v>1.5198279937757189</c:v>
                </c:pt>
                <c:pt idx="491">
                  <c:v>1.5797835966168101</c:v>
                </c:pt>
                <c:pt idx="492">
                  <c:v>1.7307822756663891</c:v>
                </c:pt>
                <c:pt idx="493">
                  <c:v>1.9242792860618816</c:v>
                </c:pt>
                <c:pt idx="494">
                  <c:v>1.9599948383284163</c:v>
                </c:pt>
                <c:pt idx="495">
                  <c:v>1.6946051989335686</c:v>
                </c:pt>
                <c:pt idx="496">
                  <c:v>1.6683859166900001</c:v>
                </c:pt>
                <c:pt idx="497">
                  <c:v>1.6232492903979006</c:v>
                </c:pt>
                <c:pt idx="498">
                  <c:v>1.6464037262230695</c:v>
                </c:pt>
                <c:pt idx="499">
                  <c:v>1.5314789170422551</c:v>
                </c:pt>
                <c:pt idx="500">
                  <c:v>1.5092025223311027</c:v>
                </c:pt>
                <c:pt idx="501">
                  <c:v>1.4871383754771865</c:v>
                </c:pt>
                <c:pt idx="502">
                  <c:v>1.4727564493172123</c:v>
                </c:pt>
                <c:pt idx="503">
                  <c:v>1.8898617212581883</c:v>
                </c:pt>
                <c:pt idx="504">
                  <c:v>1.6655809910179531</c:v>
                </c:pt>
                <c:pt idx="505">
                  <c:v>1.550228353055094</c:v>
                </c:pt>
                <c:pt idx="506">
                  <c:v>1.5092025223311027</c:v>
                </c:pt>
                <c:pt idx="507">
                  <c:v>1.2787536009528289</c:v>
                </c:pt>
                <c:pt idx="508">
                  <c:v>1.4183012913197455</c:v>
                </c:pt>
                <c:pt idx="509">
                  <c:v>1.4653828514484182</c:v>
                </c:pt>
                <c:pt idx="510">
                  <c:v>1.5171958979499742</c:v>
                </c:pt>
                <c:pt idx="511">
                  <c:v>1.4578818967339924</c:v>
                </c:pt>
                <c:pt idx="512">
                  <c:v>1.4487063199050798</c:v>
                </c:pt>
                <c:pt idx="513">
                  <c:v>1.7075701760979363</c:v>
                </c:pt>
                <c:pt idx="514">
                  <c:v>1.6998377258672457</c:v>
                </c:pt>
                <c:pt idx="515">
                  <c:v>1.7993405494535817</c:v>
                </c:pt>
                <c:pt idx="516">
                  <c:v>1.8773713458697741</c:v>
                </c:pt>
                <c:pt idx="517">
                  <c:v>1.5211380837040362</c:v>
                </c:pt>
                <c:pt idx="518">
                  <c:v>1.9299295600845878</c:v>
                </c:pt>
                <c:pt idx="519">
                  <c:v>1.8394780473741983</c:v>
                </c:pt>
                <c:pt idx="520">
                  <c:v>1.8438554226231612</c:v>
                </c:pt>
                <c:pt idx="521">
                  <c:v>1.8692317197309762</c:v>
                </c:pt>
                <c:pt idx="522">
                  <c:v>1.6599162000698502</c:v>
                </c:pt>
                <c:pt idx="523">
                  <c:v>1.7715874808812553</c:v>
                </c:pt>
                <c:pt idx="524">
                  <c:v>1.8208579894396999</c:v>
                </c:pt>
                <c:pt idx="525">
                  <c:v>1.9247959957979122</c:v>
                </c:pt>
                <c:pt idx="526">
                  <c:v>2.1711411510283822</c:v>
                </c:pt>
                <c:pt idx="527">
                  <c:v>2.0102999566398121</c:v>
                </c:pt>
                <c:pt idx="528">
                  <c:v>1.9973863843973134</c:v>
                </c:pt>
                <c:pt idx="529">
                  <c:v>1.7201593034059568</c:v>
                </c:pt>
                <c:pt idx="530">
                  <c:v>1.8721562727482928</c:v>
                </c:pt>
                <c:pt idx="531">
                  <c:v>1.8438554226231612</c:v>
                </c:pt>
                <c:pt idx="532">
                  <c:v>1.8356905714924256</c:v>
                </c:pt>
                <c:pt idx="533">
                  <c:v>1.884795363948981</c:v>
                </c:pt>
                <c:pt idx="534">
                  <c:v>1.9571281976768131</c:v>
                </c:pt>
                <c:pt idx="535">
                  <c:v>1.6541765418779606</c:v>
                </c:pt>
                <c:pt idx="536">
                  <c:v>1.8709888137605752</c:v>
                </c:pt>
                <c:pt idx="537">
                  <c:v>1.904715545278681</c:v>
                </c:pt>
                <c:pt idx="538">
                  <c:v>1.9827233876685453</c:v>
                </c:pt>
                <c:pt idx="539">
                  <c:v>2.1763806922432702</c:v>
                </c:pt>
                <c:pt idx="540">
                  <c:v>2.2027606873931997</c:v>
                </c:pt>
                <c:pt idx="541">
                  <c:v>1.9484129657786009</c:v>
                </c:pt>
                <c:pt idx="542">
                  <c:v>2.2588766293721312</c:v>
                </c:pt>
                <c:pt idx="543">
                  <c:v>1.9951962915971795</c:v>
                </c:pt>
                <c:pt idx="544">
                  <c:v>2.2671717284030137</c:v>
                </c:pt>
                <c:pt idx="545">
                  <c:v>1.5378190950732742</c:v>
                </c:pt>
                <c:pt idx="546">
                  <c:v>1.3873898263387294</c:v>
                </c:pt>
                <c:pt idx="547">
                  <c:v>1.9609461957338314</c:v>
                </c:pt>
                <c:pt idx="548">
                  <c:v>1.7788744720027396</c:v>
                </c:pt>
                <c:pt idx="549">
                  <c:v>1.8904210188009143</c:v>
                </c:pt>
                <c:pt idx="550">
                  <c:v>1.6304278750250238</c:v>
                </c:pt>
                <c:pt idx="551">
                  <c:v>1.4638929889859074</c:v>
                </c:pt>
                <c:pt idx="552">
                  <c:v>1.5263392773898441</c:v>
                </c:pt>
                <c:pt idx="553">
                  <c:v>1.6972293427597176</c:v>
                </c:pt>
                <c:pt idx="554">
                  <c:v>1.3502480183341627</c:v>
                </c:pt>
                <c:pt idx="555">
                  <c:v>1.6580113966571124</c:v>
                </c:pt>
                <c:pt idx="556">
                  <c:v>1.885361220031512</c:v>
                </c:pt>
                <c:pt idx="557">
                  <c:v>1.6180480967120927</c:v>
                </c:pt>
                <c:pt idx="558">
                  <c:v>1.6344772701607315</c:v>
                </c:pt>
                <c:pt idx="559">
                  <c:v>1.6324572921847242</c:v>
                </c:pt>
                <c:pt idx="560">
                  <c:v>1.8615344108590379</c:v>
                </c:pt>
                <c:pt idx="561">
                  <c:v>1.5118833609788744</c:v>
                </c:pt>
                <c:pt idx="562">
                  <c:v>1.3979400086720377</c:v>
                </c:pt>
                <c:pt idx="563">
                  <c:v>1.9079485216122722</c:v>
                </c:pt>
                <c:pt idx="564">
                  <c:v>1.5965970956264601</c:v>
                </c:pt>
                <c:pt idx="565">
                  <c:v>1.61066016308988</c:v>
                </c:pt>
                <c:pt idx="566">
                  <c:v>1.9041743682841634</c:v>
                </c:pt>
                <c:pt idx="567">
                  <c:v>1.6972293427597176</c:v>
                </c:pt>
                <c:pt idx="568">
                  <c:v>1.7058637122839193</c:v>
                </c:pt>
                <c:pt idx="569">
                  <c:v>1.6434526764861874</c:v>
                </c:pt>
                <c:pt idx="570">
                  <c:v>1.9106244048892012</c:v>
                </c:pt>
                <c:pt idx="571">
                  <c:v>1.9395192526186185</c:v>
                </c:pt>
                <c:pt idx="572">
                  <c:v>1.5390760987927767</c:v>
                </c:pt>
                <c:pt idx="573">
                  <c:v>1.5538830266438743</c:v>
                </c:pt>
                <c:pt idx="574">
                  <c:v>1.6866362692622934</c:v>
                </c:pt>
                <c:pt idx="575">
                  <c:v>1.667452952889954</c:v>
                </c:pt>
                <c:pt idx="576">
                  <c:v>1.3820170425748683</c:v>
                </c:pt>
                <c:pt idx="577">
                  <c:v>1.6127838567197355</c:v>
                </c:pt>
                <c:pt idx="578">
                  <c:v>1.6138418218760693</c:v>
                </c:pt>
                <c:pt idx="579">
                  <c:v>1.6830470382388496</c:v>
                </c:pt>
                <c:pt idx="580">
                  <c:v>1.5198279937757189</c:v>
                </c:pt>
                <c:pt idx="581">
                  <c:v>1.6304278750250238</c:v>
                </c:pt>
                <c:pt idx="582">
                  <c:v>1.7041505168397992</c:v>
                </c:pt>
                <c:pt idx="583">
                  <c:v>1.6720978579357175</c:v>
                </c:pt>
                <c:pt idx="584">
                  <c:v>1.6803355134145632</c:v>
                </c:pt>
                <c:pt idx="585">
                  <c:v>1.651278013998144</c:v>
                </c:pt>
                <c:pt idx="586">
                  <c:v>1.6739419986340878</c:v>
                </c:pt>
                <c:pt idx="587">
                  <c:v>1.6532125137753437</c:v>
                </c:pt>
                <c:pt idx="588">
                  <c:v>1.904715545278681</c:v>
                </c:pt>
                <c:pt idx="589">
                  <c:v>1.9395192526186185</c:v>
                </c:pt>
                <c:pt idx="590">
                  <c:v>1.505149978319906</c:v>
                </c:pt>
                <c:pt idx="591">
                  <c:v>1.4014005407815442</c:v>
                </c:pt>
                <c:pt idx="592">
                  <c:v>1.916453948549925</c:v>
                </c:pt>
                <c:pt idx="593">
                  <c:v>1.6095944092252201</c:v>
                </c:pt>
                <c:pt idx="594">
                  <c:v>1.4440447959180762</c:v>
                </c:pt>
                <c:pt idx="595">
                  <c:v>1.3617278360175928</c:v>
                </c:pt>
                <c:pt idx="596">
                  <c:v>1.5888317255942073</c:v>
                </c:pt>
                <c:pt idx="597">
                  <c:v>1.4913616938342726</c:v>
                </c:pt>
                <c:pt idx="598">
                  <c:v>1.4683473304121573</c:v>
                </c:pt>
                <c:pt idx="599">
                  <c:v>1.5289167002776547</c:v>
                </c:pt>
                <c:pt idx="600">
                  <c:v>1.8543060418010806</c:v>
                </c:pt>
                <c:pt idx="601">
                  <c:v>1.8639173769578605</c:v>
                </c:pt>
                <c:pt idx="602">
                  <c:v>1.8819549713396004</c:v>
                </c:pt>
                <c:pt idx="603">
                  <c:v>1.5390760987927767</c:v>
                </c:pt>
                <c:pt idx="604">
                  <c:v>1.5943925503754266</c:v>
                </c:pt>
                <c:pt idx="605">
                  <c:v>1.4712917110589385</c:v>
                </c:pt>
                <c:pt idx="606">
                  <c:v>1.6127838567197355</c:v>
                </c:pt>
                <c:pt idx="607">
                  <c:v>1.6334684555795864</c:v>
                </c:pt>
                <c:pt idx="608">
                  <c:v>1.5599066250361124</c:v>
                </c:pt>
                <c:pt idx="609">
                  <c:v>1.4871383754771865</c:v>
                </c:pt>
                <c:pt idx="610">
                  <c:v>1.5921767573958667</c:v>
                </c:pt>
                <c:pt idx="611">
                  <c:v>1.8639173769578605</c:v>
                </c:pt>
                <c:pt idx="612">
                  <c:v>1.5526682161121932</c:v>
                </c:pt>
                <c:pt idx="613">
                  <c:v>1.5575072019056579</c:v>
                </c:pt>
                <c:pt idx="614">
                  <c:v>1.4983105537896004</c:v>
                </c:pt>
                <c:pt idx="615">
                  <c:v>1.5634810853944108</c:v>
                </c:pt>
                <c:pt idx="616">
                  <c:v>1.6424645202421213</c:v>
                </c:pt>
                <c:pt idx="617">
                  <c:v>1.568201724066995</c:v>
                </c:pt>
                <c:pt idx="618">
                  <c:v>1.550228353055094</c:v>
                </c:pt>
                <c:pt idx="619">
                  <c:v>1.5065050324048721</c:v>
                </c:pt>
                <c:pt idx="620">
                  <c:v>1.5599066250361124</c:v>
                </c:pt>
                <c:pt idx="621">
                  <c:v>1.5453071164658241</c:v>
                </c:pt>
                <c:pt idx="622">
                  <c:v>1.670245853074124</c:v>
                </c:pt>
                <c:pt idx="623">
                  <c:v>1.3424226808222062</c:v>
                </c:pt>
                <c:pt idx="624">
                  <c:v>1.5693739096150459</c:v>
                </c:pt>
                <c:pt idx="625">
                  <c:v>1.5145477526602862</c:v>
                </c:pt>
                <c:pt idx="626">
                  <c:v>1.4913616938342726</c:v>
                </c:pt>
                <c:pt idx="627">
                  <c:v>1.7075701760979363</c:v>
                </c:pt>
                <c:pt idx="628">
                  <c:v>1.5877109650189114</c:v>
                </c:pt>
                <c:pt idx="629">
                  <c:v>1.6830470382388496</c:v>
                </c:pt>
                <c:pt idx="630">
                  <c:v>1.6683859166900001</c:v>
                </c:pt>
                <c:pt idx="631">
                  <c:v>1.5751878449276611</c:v>
                </c:pt>
                <c:pt idx="632">
                  <c:v>1.8609366207000937</c:v>
                </c:pt>
                <c:pt idx="633">
                  <c:v>1.7323937598229686</c:v>
                </c:pt>
                <c:pt idx="634">
                  <c:v>1.6812412373755872</c:v>
                </c:pt>
                <c:pt idx="635">
                  <c:v>1.7860412102425542</c:v>
                </c:pt>
                <c:pt idx="636">
                  <c:v>1.4983105537896004</c:v>
                </c:pt>
                <c:pt idx="637">
                  <c:v>1.5224442335063197</c:v>
                </c:pt>
                <c:pt idx="638">
                  <c:v>1.5428254269591799</c:v>
                </c:pt>
                <c:pt idx="639">
                  <c:v>1.5440680443502757</c:v>
                </c:pt>
                <c:pt idx="640">
                  <c:v>1.4132997640812519</c:v>
                </c:pt>
                <c:pt idx="641">
                  <c:v>1.3909351071033791</c:v>
                </c:pt>
                <c:pt idx="642">
                  <c:v>1.8561244442423004</c:v>
                </c:pt>
                <c:pt idx="643">
                  <c:v>1.8543060418010806</c:v>
                </c:pt>
                <c:pt idx="644">
                  <c:v>1.8122446968003694</c:v>
                </c:pt>
                <c:pt idx="645">
                  <c:v>1.801403710017355</c:v>
                </c:pt>
                <c:pt idx="646">
                  <c:v>1.3031960574204888</c:v>
                </c:pt>
                <c:pt idx="647">
                  <c:v>1.8603380065709938</c:v>
                </c:pt>
                <c:pt idx="648">
                  <c:v>1.8744818176994664</c:v>
                </c:pt>
                <c:pt idx="649">
                  <c:v>1.8561244442423004</c:v>
                </c:pt>
                <c:pt idx="650">
                  <c:v>1.8061799739838871</c:v>
                </c:pt>
                <c:pt idx="651">
                  <c:v>1.8061799739838871</c:v>
                </c:pt>
                <c:pt idx="652">
                  <c:v>1.6884198220027107</c:v>
                </c:pt>
                <c:pt idx="653">
                  <c:v>1.5786392099680724</c:v>
                </c:pt>
                <c:pt idx="654">
                  <c:v>1.6283889300503116</c:v>
                </c:pt>
                <c:pt idx="655">
                  <c:v>1.8007170782823851</c:v>
                </c:pt>
                <c:pt idx="656">
                  <c:v>1.8976270912904414</c:v>
                </c:pt>
                <c:pt idx="657">
                  <c:v>1.5587085705331658</c:v>
                </c:pt>
                <c:pt idx="658">
                  <c:v>1.6031443726201824</c:v>
                </c:pt>
                <c:pt idx="659">
                  <c:v>1.5954962218255742</c:v>
                </c:pt>
                <c:pt idx="660">
                  <c:v>1.6053050461411094</c:v>
                </c:pt>
                <c:pt idx="661">
                  <c:v>1.6532125137753437</c:v>
                </c:pt>
                <c:pt idx="662">
                  <c:v>1.6324572921847242</c:v>
                </c:pt>
                <c:pt idx="663">
                  <c:v>1.6637009253896482</c:v>
                </c:pt>
                <c:pt idx="664">
                  <c:v>1.550228353055094</c:v>
                </c:pt>
                <c:pt idx="665">
                  <c:v>1.5301996982030821</c:v>
                </c:pt>
                <c:pt idx="666">
                  <c:v>1.5693739096150459</c:v>
                </c:pt>
                <c:pt idx="667">
                  <c:v>1.505149978319906</c:v>
                </c:pt>
                <c:pt idx="668">
                  <c:v>1.8388490907372552</c:v>
                </c:pt>
                <c:pt idx="669">
                  <c:v>1.6063813651106049</c:v>
                </c:pt>
                <c:pt idx="670">
                  <c:v>1.4828735836087537</c:v>
                </c:pt>
                <c:pt idx="671">
                  <c:v>1.6522463410033232</c:v>
                </c:pt>
                <c:pt idx="672">
                  <c:v>1.6127838567197355</c:v>
                </c:pt>
                <c:pt idx="673">
                  <c:v>1.5185139398778875</c:v>
                </c:pt>
                <c:pt idx="674">
                  <c:v>1.5622928644564746</c:v>
                </c:pt>
                <c:pt idx="675">
                  <c:v>1.4913616938342726</c:v>
                </c:pt>
                <c:pt idx="676">
                  <c:v>1.5575072019056579</c:v>
                </c:pt>
                <c:pt idx="677">
                  <c:v>1.5010592622177514</c:v>
                </c:pt>
                <c:pt idx="678">
                  <c:v>1.8155777483242672</c:v>
                </c:pt>
                <c:pt idx="679">
                  <c:v>1.7715874808812553</c:v>
                </c:pt>
                <c:pt idx="680">
                  <c:v>1.8027737252919758</c:v>
                </c:pt>
                <c:pt idx="681">
                  <c:v>1.7299742856995557</c:v>
                </c:pt>
                <c:pt idx="682">
                  <c:v>1.8887409606828927</c:v>
                </c:pt>
                <c:pt idx="683">
                  <c:v>1.7860412102425542</c:v>
                </c:pt>
                <c:pt idx="684">
                  <c:v>1.4471580313422192</c:v>
                </c:pt>
                <c:pt idx="685">
                  <c:v>1.4345689040341987</c:v>
                </c:pt>
                <c:pt idx="686">
                  <c:v>1.5693739096150459</c:v>
                </c:pt>
                <c:pt idx="687">
                  <c:v>1.5538830266438743</c:v>
                </c:pt>
                <c:pt idx="688">
                  <c:v>1.7209857441537391</c:v>
                </c:pt>
                <c:pt idx="689">
                  <c:v>1.7611758131557314</c:v>
                </c:pt>
                <c:pt idx="690">
                  <c:v>1.4913616938342726</c:v>
                </c:pt>
                <c:pt idx="691">
                  <c:v>1.5211380837040362</c:v>
                </c:pt>
                <c:pt idx="692">
                  <c:v>1.3838153659804313</c:v>
                </c:pt>
                <c:pt idx="693">
                  <c:v>1.5185139398778875</c:v>
                </c:pt>
                <c:pt idx="694">
                  <c:v>1.550228353055094</c:v>
                </c:pt>
                <c:pt idx="695">
                  <c:v>1.5831987739686226</c:v>
                </c:pt>
                <c:pt idx="696">
                  <c:v>1.4842998393467859</c:v>
                </c:pt>
                <c:pt idx="697">
                  <c:v>1.5263392773898441</c:v>
                </c:pt>
                <c:pt idx="698">
                  <c:v>1.6532125137753437</c:v>
                </c:pt>
                <c:pt idx="699">
                  <c:v>1.5526682161121932</c:v>
                </c:pt>
                <c:pt idx="700">
                  <c:v>1.5301996982030821</c:v>
                </c:pt>
                <c:pt idx="701">
                  <c:v>1.5797835966168101</c:v>
                </c:pt>
                <c:pt idx="702">
                  <c:v>1.7803173121401512</c:v>
                </c:pt>
                <c:pt idx="703">
                  <c:v>1.7649229846498886</c:v>
                </c:pt>
                <c:pt idx="704">
                  <c:v>1.8260748027008264</c:v>
                </c:pt>
                <c:pt idx="705">
                  <c:v>1.8567288903828827</c:v>
                </c:pt>
                <c:pt idx="706">
                  <c:v>1.5820633629117087</c:v>
                </c:pt>
                <c:pt idx="707">
                  <c:v>1.8898617212581883</c:v>
                </c:pt>
                <c:pt idx="708">
                  <c:v>1.8068580295188175</c:v>
                </c:pt>
                <c:pt idx="709">
                  <c:v>1.8970770032094204</c:v>
                </c:pt>
                <c:pt idx="710">
                  <c:v>1.8627275283179747</c:v>
                </c:pt>
                <c:pt idx="711">
                  <c:v>1.8524799936368563</c:v>
                </c:pt>
                <c:pt idx="712">
                  <c:v>1.8432327780980093</c:v>
                </c:pt>
                <c:pt idx="713">
                  <c:v>1.8135809885681919</c:v>
                </c:pt>
                <c:pt idx="714">
                  <c:v>1.8419848045901139</c:v>
                </c:pt>
                <c:pt idx="715">
                  <c:v>1.8122446968003694</c:v>
                </c:pt>
                <c:pt idx="716">
                  <c:v>1.7902851640332418</c:v>
                </c:pt>
                <c:pt idx="717">
                  <c:v>1.4216039268698311</c:v>
                </c:pt>
                <c:pt idx="718">
                  <c:v>1.2966651902615312</c:v>
                </c:pt>
                <c:pt idx="719">
                  <c:v>1.7573960287930241</c:v>
                </c:pt>
                <c:pt idx="720">
                  <c:v>2.2227164711475833</c:v>
                </c:pt>
                <c:pt idx="721">
                  <c:v>2.220108088040055</c:v>
                </c:pt>
                <c:pt idx="722">
                  <c:v>1.8998205024270962</c:v>
                </c:pt>
                <c:pt idx="723">
                  <c:v>1.9339931638312424</c:v>
                </c:pt>
                <c:pt idx="724">
                  <c:v>2.2430380486862944</c:v>
                </c:pt>
                <c:pt idx="725">
                  <c:v>2.2278867046136734</c:v>
                </c:pt>
                <c:pt idx="726">
                  <c:v>2.1818435879447726</c:v>
                </c:pt>
                <c:pt idx="727">
                  <c:v>1.9973863843973134</c:v>
                </c:pt>
                <c:pt idx="728">
                  <c:v>1.9585638832219674</c:v>
                </c:pt>
                <c:pt idx="729">
                  <c:v>1.9484129657786009</c:v>
                </c:pt>
                <c:pt idx="730">
                  <c:v>1.9795483747040952</c:v>
                </c:pt>
                <c:pt idx="731">
                  <c:v>2.2455126678141499</c:v>
                </c:pt>
                <c:pt idx="732">
                  <c:v>2.1332194567324945</c:v>
                </c:pt>
                <c:pt idx="733">
                  <c:v>1.7626785637274363</c:v>
                </c:pt>
                <c:pt idx="734">
                  <c:v>1.8893017025063104</c:v>
                </c:pt>
                <c:pt idx="735">
                  <c:v>1.8356905714924256</c:v>
                </c:pt>
                <c:pt idx="736">
                  <c:v>1.7839035792727349</c:v>
                </c:pt>
                <c:pt idx="737">
                  <c:v>1.810232517995084</c:v>
                </c:pt>
                <c:pt idx="738">
                  <c:v>1.6454222693490919</c:v>
                </c:pt>
                <c:pt idx="739">
                  <c:v>1.8188854145940099</c:v>
                </c:pt>
                <c:pt idx="740">
                  <c:v>1.6998377258672457</c:v>
                </c:pt>
                <c:pt idx="741">
                  <c:v>1.6522463410033232</c:v>
                </c:pt>
                <c:pt idx="742">
                  <c:v>1.705007959333336</c:v>
                </c:pt>
                <c:pt idx="743">
                  <c:v>1.670245853074124</c:v>
                </c:pt>
                <c:pt idx="744">
                  <c:v>1.7283537820212285</c:v>
                </c:pt>
                <c:pt idx="745">
                  <c:v>1.4941545940184429</c:v>
                </c:pt>
                <c:pt idx="746">
                  <c:v>1.6483600109809315</c:v>
                </c:pt>
                <c:pt idx="747">
                  <c:v>1.5658478186735176</c:v>
                </c:pt>
                <c:pt idx="748">
                  <c:v>1.4742162640762553</c:v>
                </c:pt>
                <c:pt idx="749">
                  <c:v>1.7671558660821804</c:v>
                </c:pt>
                <c:pt idx="750">
                  <c:v>1.651278013998144</c:v>
                </c:pt>
                <c:pt idx="751">
                  <c:v>1.7323937598229686</c:v>
                </c:pt>
                <c:pt idx="752">
                  <c:v>1.6599162000698502</c:v>
                </c:pt>
                <c:pt idx="753">
                  <c:v>1.6693168805661123</c:v>
                </c:pt>
                <c:pt idx="754">
                  <c:v>1.5976951859255124</c:v>
                </c:pt>
                <c:pt idx="755">
                  <c:v>1.7466341989375787</c:v>
                </c:pt>
                <c:pt idx="756">
                  <c:v>1.8369567370595505</c:v>
                </c:pt>
                <c:pt idx="757">
                  <c:v>1.7767011839884108</c:v>
                </c:pt>
                <c:pt idx="758">
                  <c:v>1.8312296938670634</c:v>
                </c:pt>
                <c:pt idx="759">
                  <c:v>1.6180480967120927</c:v>
                </c:pt>
                <c:pt idx="760">
                  <c:v>1.6503075231319364</c:v>
                </c:pt>
                <c:pt idx="761">
                  <c:v>1.8438554226231612</c:v>
                </c:pt>
                <c:pt idx="762">
                  <c:v>1.7916906490201179</c:v>
                </c:pt>
                <c:pt idx="763">
                  <c:v>1.61066016308988</c:v>
                </c:pt>
                <c:pt idx="764">
                  <c:v>1.6720978579357175</c:v>
                </c:pt>
                <c:pt idx="765">
                  <c:v>1.7218106152125465</c:v>
                </c:pt>
                <c:pt idx="766">
                  <c:v>1.6180480967120927</c:v>
                </c:pt>
                <c:pt idx="767">
                  <c:v>1.7015679850559273</c:v>
                </c:pt>
                <c:pt idx="768">
                  <c:v>1.8280150642239767</c:v>
                </c:pt>
                <c:pt idx="769">
                  <c:v>1.8591382972945307</c:v>
                </c:pt>
                <c:pt idx="770">
                  <c:v>1.7481880270062005</c:v>
                </c:pt>
                <c:pt idx="771">
                  <c:v>1.6444385894678386</c:v>
                </c:pt>
                <c:pt idx="772">
                  <c:v>1.6324572921847242</c:v>
                </c:pt>
                <c:pt idx="773">
                  <c:v>1.7505083948513462</c:v>
                </c:pt>
                <c:pt idx="774">
                  <c:v>1.7143297597452329</c:v>
                </c:pt>
                <c:pt idx="775">
                  <c:v>1.9283958522567137</c:v>
                </c:pt>
                <c:pt idx="776">
                  <c:v>1.9425041061680808</c:v>
                </c:pt>
                <c:pt idx="777">
                  <c:v>1.9503648543761232</c:v>
                </c:pt>
                <c:pt idx="778">
                  <c:v>1.9912260756924949</c:v>
                </c:pt>
                <c:pt idx="779">
                  <c:v>1.8970770032094204</c:v>
                </c:pt>
                <c:pt idx="780">
                  <c:v>1.8122446968003694</c:v>
                </c:pt>
                <c:pt idx="781">
                  <c:v>1.8926510338773004</c:v>
                </c:pt>
                <c:pt idx="782">
                  <c:v>1.8633228601204559</c:v>
                </c:pt>
                <c:pt idx="783">
                  <c:v>1.8893017025063104</c:v>
                </c:pt>
                <c:pt idx="784">
                  <c:v>1.8401060944567578</c:v>
                </c:pt>
                <c:pt idx="785">
                  <c:v>1.7331972651065695</c:v>
                </c:pt>
                <c:pt idx="786">
                  <c:v>1.8267225201689921</c:v>
                </c:pt>
                <c:pt idx="787">
                  <c:v>1.833784374656479</c:v>
                </c:pt>
                <c:pt idx="788">
                  <c:v>1.8432327780980093</c:v>
                </c:pt>
                <c:pt idx="789">
                  <c:v>1.8512583487190752</c:v>
                </c:pt>
                <c:pt idx="790">
                  <c:v>1.8656960599160706</c:v>
                </c:pt>
                <c:pt idx="791">
                  <c:v>1.8388490907372552</c:v>
                </c:pt>
                <c:pt idx="792">
                  <c:v>1.8680563618230415</c:v>
                </c:pt>
                <c:pt idx="793">
                  <c:v>1.8182258936139555</c:v>
                </c:pt>
                <c:pt idx="794">
                  <c:v>1.4533183400470377</c:v>
                </c:pt>
                <c:pt idx="795">
                  <c:v>1.2922560713564761</c:v>
                </c:pt>
                <c:pt idx="796">
                  <c:v>1.2121876044039579</c:v>
                </c:pt>
                <c:pt idx="797">
                  <c:v>1.507855871695831</c:v>
                </c:pt>
                <c:pt idx="798">
                  <c:v>1.515873843711679</c:v>
                </c:pt>
                <c:pt idx="799">
                  <c:v>1.5024271199844328</c:v>
                </c:pt>
                <c:pt idx="800">
                  <c:v>1.5250448070368452</c:v>
                </c:pt>
                <c:pt idx="801">
                  <c:v>1.4116197059632303</c:v>
                </c:pt>
                <c:pt idx="802">
                  <c:v>1.9127533036713229</c:v>
                </c:pt>
                <c:pt idx="803">
                  <c:v>1.7656685547590141</c:v>
                </c:pt>
                <c:pt idx="804">
                  <c:v>1.725094521081469</c:v>
                </c:pt>
                <c:pt idx="805">
                  <c:v>1.8247764624755456</c:v>
                </c:pt>
                <c:pt idx="806">
                  <c:v>1.9185545305502736</c:v>
                </c:pt>
                <c:pt idx="807">
                  <c:v>1.5118833609788744</c:v>
                </c:pt>
                <c:pt idx="808">
                  <c:v>1.3838153659804313</c:v>
                </c:pt>
                <c:pt idx="809">
                  <c:v>1.8692317197309762</c:v>
                </c:pt>
                <c:pt idx="810">
                  <c:v>1.725094521081469</c:v>
                </c:pt>
                <c:pt idx="811">
                  <c:v>1.8068580295188175</c:v>
                </c:pt>
                <c:pt idx="812">
                  <c:v>1.9304395947667001</c:v>
                </c:pt>
                <c:pt idx="813">
                  <c:v>1.9232440186302764</c:v>
                </c:pt>
                <c:pt idx="814">
                  <c:v>1.9138138523837167</c:v>
                </c:pt>
                <c:pt idx="815">
                  <c:v>1.546542663478131</c:v>
                </c:pt>
                <c:pt idx="816">
                  <c:v>2.1044871113123951</c:v>
                </c:pt>
                <c:pt idx="817">
                  <c:v>2.1126050015345745</c:v>
                </c:pt>
                <c:pt idx="818">
                  <c:v>1.9772662124272926</c:v>
                </c:pt>
                <c:pt idx="819">
                  <c:v>1.9479236198317265</c:v>
                </c:pt>
                <c:pt idx="820">
                  <c:v>1.9956351945975499</c:v>
                </c:pt>
                <c:pt idx="821">
                  <c:v>1.9995654882259823</c:v>
                </c:pt>
                <c:pt idx="822">
                  <c:v>2.1610683854711747</c:v>
                </c:pt>
                <c:pt idx="823">
                  <c:v>2.0729847446279304</c:v>
                </c:pt>
              </c:numCache>
            </c:numRef>
          </c:xVal>
          <c:yVal>
            <c:numRef>
              <c:f>'H or R'!$H$5:$H$930</c:f>
              <c:numCache>
                <c:formatCode>General</c:formatCode>
                <c:ptCount val="926"/>
                <c:pt idx="0">
                  <c:v>0.21748394421390627</c:v>
                </c:pt>
                <c:pt idx="1">
                  <c:v>0</c:v>
                </c:pt>
                <c:pt idx="2">
                  <c:v>0.17609125905568124</c:v>
                </c:pt>
                <c:pt idx="3">
                  <c:v>0.47712125471966244</c:v>
                </c:pt>
                <c:pt idx="4">
                  <c:v>0.3010299956639812</c:v>
                </c:pt>
                <c:pt idx="5">
                  <c:v>0.23044892137827391</c:v>
                </c:pt>
                <c:pt idx="6">
                  <c:v>0.44715803134221921</c:v>
                </c:pt>
                <c:pt idx="7">
                  <c:v>0.20411998265592479</c:v>
                </c:pt>
                <c:pt idx="8">
                  <c:v>0.44715803134221921</c:v>
                </c:pt>
                <c:pt idx="9">
                  <c:v>0.3010299956639812</c:v>
                </c:pt>
                <c:pt idx="10">
                  <c:v>0.41497334797081797</c:v>
                </c:pt>
                <c:pt idx="11">
                  <c:v>0.34242268082220628</c:v>
                </c:pt>
                <c:pt idx="12">
                  <c:v>0.3222192947339193</c:v>
                </c:pt>
                <c:pt idx="13">
                  <c:v>0.23044892137827391</c:v>
                </c:pt>
                <c:pt idx="14">
                  <c:v>0.53147891704225514</c:v>
                </c:pt>
                <c:pt idx="15">
                  <c:v>0.47712125471966244</c:v>
                </c:pt>
                <c:pt idx="16">
                  <c:v>0.17609125905568124</c:v>
                </c:pt>
                <c:pt idx="17">
                  <c:v>0.6020599913279624</c:v>
                </c:pt>
                <c:pt idx="18">
                  <c:v>0.34242268082220628</c:v>
                </c:pt>
                <c:pt idx="19">
                  <c:v>0.3010299956639812</c:v>
                </c:pt>
                <c:pt idx="20">
                  <c:v>0.34242268082220628</c:v>
                </c:pt>
                <c:pt idx="21">
                  <c:v>0.44715803134221921</c:v>
                </c:pt>
                <c:pt idx="22">
                  <c:v>0.34242268082220628</c:v>
                </c:pt>
                <c:pt idx="23">
                  <c:v>0.3979400086720376</c:v>
                </c:pt>
                <c:pt idx="24">
                  <c:v>-0.15490195998574319</c:v>
                </c:pt>
                <c:pt idx="25">
                  <c:v>0.34242268082220628</c:v>
                </c:pt>
                <c:pt idx="26">
                  <c:v>-9.6910013008056392E-2</c:v>
                </c:pt>
                <c:pt idx="27">
                  <c:v>0.20411998265592479</c:v>
                </c:pt>
                <c:pt idx="28">
                  <c:v>0</c:v>
                </c:pt>
                <c:pt idx="29">
                  <c:v>0.27875360095282892</c:v>
                </c:pt>
                <c:pt idx="30">
                  <c:v>0.38021124171160603</c:v>
                </c:pt>
                <c:pt idx="31">
                  <c:v>0.57978359661681012</c:v>
                </c:pt>
                <c:pt idx="32">
                  <c:v>7.9181246047624818E-2</c:v>
                </c:pt>
                <c:pt idx="33">
                  <c:v>0.51851393987788741</c:v>
                </c:pt>
                <c:pt idx="34">
                  <c:v>0.68124123737558717</c:v>
                </c:pt>
                <c:pt idx="35">
                  <c:v>0.3979400086720376</c:v>
                </c:pt>
                <c:pt idx="36">
                  <c:v>0.43136376415898736</c:v>
                </c:pt>
                <c:pt idx="37">
                  <c:v>0.36172783601759284</c:v>
                </c:pt>
                <c:pt idx="38">
                  <c:v>0.62324929039790045</c:v>
                </c:pt>
                <c:pt idx="39">
                  <c:v>0.50514997831990605</c:v>
                </c:pt>
                <c:pt idx="40">
                  <c:v>0.56820172406699498</c:v>
                </c:pt>
                <c:pt idx="41">
                  <c:v>0.6020599913279624</c:v>
                </c:pt>
                <c:pt idx="42">
                  <c:v>0.54406804435027567</c:v>
                </c:pt>
                <c:pt idx="43">
                  <c:v>0.53147891704225514</c:v>
                </c:pt>
                <c:pt idx="44">
                  <c:v>0.38021124171160603</c:v>
                </c:pt>
                <c:pt idx="45">
                  <c:v>0.74818802700620035</c:v>
                </c:pt>
                <c:pt idx="46">
                  <c:v>0.69897000433601886</c:v>
                </c:pt>
                <c:pt idx="47">
                  <c:v>0.69897000433601886</c:v>
                </c:pt>
                <c:pt idx="48">
                  <c:v>0.63346845557958653</c:v>
                </c:pt>
                <c:pt idx="49">
                  <c:v>0.68124123737558717</c:v>
                </c:pt>
                <c:pt idx="50">
                  <c:v>0.72427586960078905</c:v>
                </c:pt>
                <c:pt idx="51">
                  <c:v>0.66275783168157409</c:v>
                </c:pt>
                <c:pt idx="52">
                  <c:v>0.57978359661681012</c:v>
                </c:pt>
                <c:pt idx="53">
                  <c:v>0.84509804001425681</c:v>
                </c:pt>
                <c:pt idx="54">
                  <c:v>0.65321251377534373</c:v>
                </c:pt>
                <c:pt idx="55">
                  <c:v>0.14612803567823801</c:v>
                </c:pt>
                <c:pt idx="56">
                  <c:v>0.53147891704225514</c:v>
                </c:pt>
                <c:pt idx="57">
                  <c:v>0.76342799356293722</c:v>
                </c:pt>
                <c:pt idx="58">
                  <c:v>0.66275783168157409</c:v>
                </c:pt>
                <c:pt idx="59">
                  <c:v>0.84509804001425681</c:v>
                </c:pt>
                <c:pt idx="60">
                  <c:v>0.50514997831990605</c:v>
                </c:pt>
                <c:pt idx="61">
                  <c:v>0.64345267648618742</c:v>
                </c:pt>
                <c:pt idx="62">
                  <c:v>0.69897000433601886</c:v>
                </c:pt>
                <c:pt idx="63">
                  <c:v>0.84509804001425681</c:v>
                </c:pt>
                <c:pt idx="64">
                  <c:v>0.78532983501076703</c:v>
                </c:pt>
                <c:pt idx="65">
                  <c:v>0.77815125038364363</c:v>
                </c:pt>
                <c:pt idx="66">
                  <c:v>0.77815125038364363</c:v>
                </c:pt>
                <c:pt idx="67">
                  <c:v>0.71600334363479923</c:v>
                </c:pt>
                <c:pt idx="68">
                  <c:v>0.74818802700620035</c:v>
                </c:pt>
                <c:pt idx="69">
                  <c:v>0.66275783168157409</c:v>
                </c:pt>
                <c:pt idx="70">
                  <c:v>0.87506126339170009</c:v>
                </c:pt>
                <c:pt idx="71">
                  <c:v>0.79588001734407521</c:v>
                </c:pt>
                <c:pt idx="72">
                  <c:v>0.6020599913279624</c:v>
                </c:pt>
                <c:pt idx="73">
                  <c:v>1</c:v>
                </c:pt>
                <c:pt idx="74">
                  <c:v>0.23044892137827391</c:v>
                </c:pt>
                <c:pt idx="75">
                  <c:v>0.3222192947339193</c:v>
                </c:pt>
                <c:pt idx="76">
                  <c:v>0.53147891704225514</c:v>
                </c:pt>
                <c:pt idx="77">
                  <c:v>0.3222192947339193</c:v>
                </c:pt>
                <c:pt idx="78">
                  <c:v>0.23044892137827391</c:v>
                </c:pt>
                <c:pt idx="79">
                  <c:v>1.546542663478131</c:v>
                </c:pt>
                <c:pt idx="80">
                  <c:v>1.271841606536499</c:v>
                </c:pt>
                <c:pt idx="81">
                  <c:v>0.38021124171160603</c:v>
                </c:pt>
                <c:pt idx="82">
                  <c:v>0.49136169383427269</c:v>
                </c:pt>
                <c:pt idx="83">
                  <c:v>0.3979400086720376</c:v>
                </c:pt>
                <c:pt idx="84">
                  <c:v>0.44715803134221921</c:v>
                </c:pt>
                <c:pt idx="85">
                  <c:v>0.50514997831990605</c:v>
                </c:pt>
                <c:pt idx="86">
                  <c:v>0.57978359661681012</c:v>
                </c:pt>
                <c:pt idx="87">
                  <c:v>0.55630250076728727</c:v>
                </c:pt>
                <c:pt idx="88">
                  <c:v>0.59106460702649921</c:v>
                </c:pt>
                <c:pt idx="89">
                  <c:v>1.4996870826184039</c:v>
                </c:pt>
                <c:pt idx="90">
                  <c:v>0.41497334797081797</c:v>
                </c:pt>
                <c:pt idx="91">
                  <c:v>0.38021124171160603</c:v>
                </c:pt>
                <c:pt idx="92">
                  <c:v>0.43136376415898736</c:v>
                </c:pt>
                <c:pt idx="93">
                  <c:v>0.43136376415898736</c:v>
                </c:pt>
                <c:pt idx="94">
                  <c:v>0.54406804435027567</c:v>
                </c:pt>
                <c:pt idx="95">
                  <c:v>0.49136169383427269</c:v>
                </c:pt>
                <c:pt idx="96">
                  <c:v>0.54406804435027567</c:v>
                </c:pt>
                <c:pt idx="97">
                  <c:v>0.49136169383427269</c:v>
                </c:pt>
                <c:pt idx="98">
                  <c:v>0.67209785793571752</c:v>
                </c:pt>
                <c:pt idx="99">
                  <c:v>0.56820172406699498</c:v>
                </c:pt>
                <c:pt idx="100">
                  <c:v>0.54406804435027567</c:v>
                </c:pt>
                <c:pt idx="101">
                  <c:v>0.57978359661681012</c:v>
                </c:pt>
                <c:pt idx="102">
                  <c:v>0.6020599913279624</c:v>
                </c:pt>
                <c:pt idx="103">
                  <c:v>0.55630250076728727</c:v>
                </c:pt>
                <c:pt idx="104">
                  <c:v>0.3010299956639812</c:v>
                </c:pt>
                <c:pt idx="105">
                  <c:v>0.51851393987788741</c:v>
                </c:pt>
                <c:pt idx="106">
                  <c:v>0.23044892137827391</c:v>
                </c:pt>
                <c:pt idx="107">
                  <c:v>0.69019608002851374</c:v>
                </c:pt>
                <c:pt idx="108">
                  <c:v>0.64345267648618742</c:v>
                </c:pt>
                <c:pt idx="109">
                  <c:v>0.55630250076728727</c:v>
                </c:pt>
                <c:pt idx="110">
                  <c:v>0.50514997831990605</c:v>
                </c:pt>
                <c:pt idx="111">
                  <c:v>0.56820172406699498</c:v>
                </c:pt>
                <c:pt idx="112">
                  <c:v>1.3961993470957363</c:v>
                </c:pt>
                <c:pt idx="113">
                  <c:v>0.53147891704225514</c:v>
                </c:pt>
                <c:pt idx="114">
                  <c:v>0.69897000433601886</c:v>
                </c:pt>
                <c:pt idx="115">
                  <c:v>0.46239799789895608</c:v>
                </c:pt>
                <c:pt idx="116">
                  <c:v>0.49136169383427269</c:v>
                </c:pt>
                <c:pt idx="117">
                  <c:v>0.44715803134221921</c:v>
                </c:pt>
                <c:pt idx="118">
                  <c:v>0.59106460702649921</c:v>
                </c:pt>
                <c:pt idx="119">
                  <c:v>0.3222192947339193</c:v>
                </c:pt>
                <c:pt idx="120">
                  <c:v>0.3979400086720376</c:v>
                </c:pt>
                <c:pt idx="121">
                  <c:v>0.25527250510330607</c:v>
                </c:pt>
                <c:pt idx="122">
                  <c:v>0.56820172406699498</c:v>
                </c:pt>
                <c:pt idx="123">
                  <c:v>0.63346845557958653</c:v>
                </c:pt>
                <c:pt idx="124">
                  <c:v>0.79239168949825389</c:v>
                </c:pt>
                <c:pt idx="125">
                  <c:v>0.44715803134221921</c:v>
                </c:pt>
                <c:pt idx="126">
                  <c:v>0.43136376415898736</c:v>
                </c:pt>
                <c:pt idx="127">
                  <c:v>0.67209785793571752</c:v>
                </c:pt>
                <c:pt idx="128">
                  <c:v>0.81954393554186866</c:v>
                </c:pt>
                <c:pt idx="129">
                  <c:v>0.50514997831990605</c:v>
                </c:pt>
                <c:pt idx="130">
                  <c:v>0.46239799789895608</c:v>
                </c:pt>
                <c:pt idx="131">
                  <c:v>0.74036268949424389</c:v>
                </c:pt>
                <c:pt idx="132">
                  <c:v>0.17609125905568124</c:v>
                </c:pt>
                <c:pt idx="133">
                  <c:v>0.41497334797081797</c:v>
                </c:pt>
                <c:pt idx="134">
                  <c:v>0.20411998265592479</c:v>
                </c:pt>
                <c:pt idx="135">
                  <c:v>0.3222192947339193</c:v>
                </c:pt>
                <c:pt idx="136">
                  <c:v>0.72427586960078905</c:v>
                </c:pt>
                <c:pt idx="137">
                  <c:v>1.0718820073061255</c:v>
                </c:pt>
                <c:pt idx="138">
                  <c:v>0.3979400086720376</c:v>
                </c:pt>
                <c:pt idx="139">
                  <c:v>0.50514997831990605</c:v>
                </c:pt>
                <c:pt idx="140">
                  <c:v>1.1875207208364631</c:v>
                </c:pt>
                <c:pt idx="141">
                  <c:v>-9.6910013008056392E-2</c:v>
                </c:pt>
                <c:pt idx="142">
                  <c:v>0.25527250510330607</c:v>
                </c:pt>
                <c:pt idx="143">
                  <c:v>0.47712125471966244</c:v>
                </c:pt>
                <c:pt idx="144">
                  <c:v>0.79934054945358168</c:v>
                </c:pt>
                <c:pt idx="145">
                  <c:v>1.3304137733491908</c:v>
                </c:pt>
                <c:pt idx="146">
                  <c:v>1.146128035678238</c:v>
                </c:pt>
                <c:pt idx="147">
                  <c:v>0.11394335230683679</c:v>
                </c:pt>
                <c:pt idx="148">
                  <c:v>0.25527250510330607</c:v>
                </c:pt>
                <c:pt idx="149">
                  <c:v>0.3222192947339193</c:v>
                </c:pt>
                <c:pt idx="150">
                  <c:v>0.20411998265592479</c:v>
                </c:pt>
                <c:pt idx="151">
                  <c:v>0.3010299956639812</c:v>
                </c:pt>
                <c:pt idx="152">
                  <c:v>0.3010299956639812</c:v>
                </c:pt>
                <c:pt idx="153">
                  <c:v>0.53147891704225514</c:v>
                </c:pt>
                <c:pt idx="154">
                  <c:v>0.55630250076728727</c:v>
                </c:pt>
                <c:pt idx="155">
                  <c:v>-4.5757490560675115E-2</c:v>
                </c:pt>
                <c:pt idx="156">
                  <c:v>1.2810333672477277</c:v>
                </c:pt>
                <c:pt idx="157">
                  <c:v>0.56820172406699498</c:v>
                </c:pt>
                <c:pt idx="158">
                  <c:v>0.43136376415898736</c:v>
                </c:pt>
                <c:pt idx="159">
                  <c:v>0.55630250076728727</c:v>
                </c:pt>
                <c:pt idx="160">
                  <c:v>0.41497334797081797</c:v>
                </c:pt>
                <c:pt idx="161">
                  <c:v>0.64345267648618742</c:v>
                </c:pt>
                <c:pt idx="162">
                  <c:v>0.77085201164214423</c:v>
                </c:pt>
                <c:pt idx="163">
                  <c:v>-0.22184874961635639</c:v>
                </c:pt>
                <c:pt idx="164">
                  <c:v>-0.3010299956639812</c:v>
                </c:pt>
                <c:pt idx="165">
                  <c:v>-0.3010299956639812</c:v>
                </c:pt>
                <c:pt idx="166">
                  <c:v>-0.15490195998574319</c:v>
                </c:pt>
                <c:pt idx="167">
                  <c:v>0.17609125905568124</c:v>
                </c:pt>
                <c:pt idx="168">
                  <c:v>0.23044892137827391</c:v>
                </c:pt>
                <c:pt idx="169">
                  <c:v>0</c:v>
                </c:pt>
                <c:pt idx="170">
                  <c:v>1.3802112417116059</c:v>
                </c:pt>
                <c:pt idx="171">
                  <c:v>0.53147891704225514</c:v>
                </c:pt>
                <c:pt idx="172">
                  <c:v>0.3222192947339193</c:v>
                </c:pt>
                <c:pt idx="173">
                  <c:v>0.36172783601759284</c:v>
                </c:pt>
                <c:pt idx="174">
                  <c:v>7.9181246047624818E-2</c:v>
                </c:pt>
                <c:pt idx="175">
                  <c:v>0.57978359661681012</c:v>
                </c:pt>
                <c:pt idx="176">
                  <c:v>0</c:v>
                </c:pt>
                <c:pt idx="177">
                  <c:v>0.41497334797081797</c:v>
                </c:pt>
                <c:pt idx="178">
                  <c:v>0</c:v>
                </c:pt>
                <c:pt idx="179">
                  <c:v>0.3010299956639812</c:v>
                </c:pt>
                <c:pt idx="180">
                  <c:v>0.17609125905568124</c:v>
                </c:pt>
                <c:pt idx="181">
                  <c:v>0.23044892137827391</c:v>
                </c:pt>
                <c:pt idx="182">
                  <c:v>0.17609125905568124</c:v>
                </c:pt>
                <c:pt idx="183">
                  <c:v>0.20411998265592479</c:v>
                </c:pt>
                <c:pt idx="184">
                  <c:v>0</c:v>
                </c:pt>
                <c:pt idx="185">
                  <c:v>0.69897000433601886</c:v>
                </c:pt>
                <c:pt idx="186">
                  <c:v>1.0644579892269184</c:v>
                </c:pt>
                <c:pt idx="187">
                  <c:v>-9.6910013008056392E-2</c:v>
                </c:pt>
                <c:pt idx="188">
                  <c:v>0.3979400086720376</c:v>
                </c:pt>
                <c:pt idx="189">
                  <c:v>0.3222192947339193</c:v>
                </c:pt>
                <c:pt idx="190">
                  <c:v>1.0530784434834197</c:v>
                </c:pt>
                <c:pt idx="191">
                  <c:v>-0.3979400086720376</c:v>
                </c:pt>
                <c:pt idx="192">
                  <c:v>0.27875360095282892</c:v>
                </c:pt>
                <c:pt idx="193">
                  <c:v>0.25527250510330607</c:v>
                </c:pt>
                <c:pt idx="194">
                  <c:v>0.55630250076728727</c:v>
                </c:pt>
                <c:pt idx="195">
                  <c:v>0.88081359228079137</c:v>
                </c:pt>
                <c:pt idx="196">
                  <c:v>0.3222192947339193</c:v>
                </c:pt>
                <c:pt idx="197">
                  <c:v>0.44715803134221921</c:v>
                </c:pt>
                <c:pt idx="198">
                  <c:v>0.34242268082220628</c:v>
                </c:pt>
                <c:pt idx="199">
                  <c:v>0.41497334797081797</c:v>
                </c:pt>
                <c:pt idx="200">
                  <c:v>0.36172783601759284</c:v>
                </c:pt>
                <c:pt idx="201">
                  <c:v>0.36172783601759284</c:v>
                </c:pt>
                <c:pt idx="202">
                  <c:v>0.81954393554186866</c:v>
                </c:pt>
                <c:pt idx="203">
                  <c:v>0.7323937598229685</c:v>
                </c:pt>
                <c:pt idx="204">
                  <c:v>0.81291335664285558</c:v>
                </c:pt>
                <c:pt idx="205">
                  <c:v>-9.6910013008056392E-2</c:v>
                </c:pt>
                <c:pt idx="206">
                  <c:v>0.66275783168157409</c:v>
                </c:pt>
                <c:pt idx="207">
                  <c:v>0.64345267648618742</c:v>
                </c:pt>
                <c:pt idx="208">
                  <c:v>0.6020599913279624</c:v>
                </c:pt>
                <c:pt idx="209">
                  <c:v>1.0211892990699381</c:v>
                </c:pt>
                <c:pt idx="210">
                  <c:v>0.14612803567823801</c:v>
                </c:pt>
                <c:pt idx="211">
                  <c:v>-0.15490195998574319</c:v>
                </c:pt>
                <c:pt idx="212">
                  <c:v>0.20411998265592479</c:v>
                </c:pt>
                <c:pt idx="213">
                  <c:v>0.14612803567823801</c:v>
                </c:pt>
                <c:pt idx="214">
                  <c:v>-9.6910013008056392E-2</c:v>
                </c:pt>
                <c:pt idx="215">
                  <c:v>0.25527250510330607</c:v>
                </c:pt>
                <c:pt idx="216">
                  <c:v>0.34242268082220628</c:v>
                </c:pt>
                <c:pt idx="217">
                  <c:v>0.3010299956639812</c:v>
                </c:pt>
                <c:pt idx="218">
                  <c:v>0.11394335230683679</c:v>
                </c:pt>
                <c:pt idx="219">
                  <c:v>0.3010299956639812</c:v>
                </c:pt>
                <c:pt idx="220">
                  <c:v>0.3979400086720376</c:v>
                </c:pt>
                <c:pt idx="221">
                  <c:v>0.25527250510330607</c:v>
                </c:pt>
                <c:pt idx="222">
                  <c:v>0.36172783601759284</c:v>
                </c:pt>
                <c:pt idx="223">
                  <c:v>0.55630250076728727</c:v>
                </c:pt>
                <c:pt idx="224">
                  <c:v>0.6020599913279624</c:v>
                </c:pt>
                <c:pt idx="225">
                  <c:v>0.3010299956639812</c:v>
                </c:pt>
                <c:pt idx="226">
                  <c:v>0.17609125905568124</c:v>
                </c:pt>
                <c:pt idx="227">
                  <c:v>0.43136376415898736</c:v>
                </c:pt>
                <c:pt idx="228">
                  <c:v>7.9181246047624818E-2</c:v>
                </c:pt>
                <c:pt idx="229">
                  <c:v>0.46239799789895608</c:v>
                </c:pt>
                <c:pt idx="230">
                  <c:v>0.27875360095282892</c:v>
                </c:pt>
                <c:pt idx="231">
                  <c:v>0.41497334797081797</c:v>
                </c:pt>
                <c:pt idx="232">
                  <c:v>0.43136376415898736</c:v>
                </c:pt>
                <c:pt idx="233">
                  <c:v>0.34242268082220628</c:v>
                </c:pt>
                <c:pt idx="234">
                  <c:v>0.91381385238371671</c:v>
                </c:pt>
                <c:pt idx="235">
                  <c:v>0.43136376415898736</c:v>
                </c:pt>
                <c:pt idx="236">
                  <c:v>0</c:v>
                </c:pt>
                <c:pt idx="237">
                  <c:v>0.64345267648618742</c:v>
                </c:pt>
                <c:pt idx="238">
                  <c:v>-9.6910013008056392E-2</c:v>
                </c:pt>
                <c:pt idx="239">
                  <c:v>0</c:v>
                </c:pt>
                <c:pt idx="240">
                  <c:v>0.47712125471966244</c:v>
                </c:pt>
                <c:pt idx="241">
                  <c:v>0.3010299956639812</c:v>
                </c:pt>
                <c:pt idx="242">
                  <c:v>0.50514997831990605</c:v>
                </c:pt>
                <c:pt idx="243">
                  <c:v>0.56820172406699498</c:v>
                </c:pt>
                <c:pt idx="244">
                  <c:v>0.3222192947339193</c:v>
                </c:pt>
                <c:pt idx="245">
                  <c:v>0.43136376415898736</c:v>
                </c:pt>
                <c:pt idx="246">
                  <c:v>7.9181246047624818E-2</c:v>
                </c:pt>
                <c:pt idx="247">
                  <c:v>0.20411998265592479</c:v>
                </c:pt>
                <c:pt idx="248">
                  <c:v>0.46239799789895608</c:v>
                </c:pt>
                <c:pt idx="249">
                  <c:v>0.36172783601759284</c:v>
                </c:pt>
                <c:pt idx="250">
                  <c:v>0.3979400086720376</c:v>
                </c:pt>
                <c:pt idx="251">
                  <c:v>0.36172783601759284</c:v>
                </c:pt>
                <c:pt idx="252">
                  <c:v>0.41497334797081797</c:v>
                </c:pt>
                <c:pt idx="253">
                  <c:v>0.50514997831990605</c:v>
                </c:pt>
                <c:pt idx="254">
                  <c:v>0.7323937598229685</c:v>
                </c:pt>
                <c:pt idx="255">
                  <c:v>0.47712125471966244</c:v>
                </c:pt>
                <c:pt idx="256">
                  <c:v>0.69019608002851374</c:v>
                </c:pt>
                <c:pt idx="257">
                  <c:v>0.54406804435027567</c:v>
                </c:pt>
                <c:pt idx="258">
                  <c:v>0.72427586960078905</c:v>
                </c:pt>
                <c:pt idx="259">
                  <c:v>0.69897000433601886</c:v>
                </c:pt>
                <c:pt idx="260">
                  <c:v>0.57978359661681012</c:v>
                </c:pt>
                <c:pt idx="261">
                  <c:v>0.49136169383427269</c:v>
                </c:pt>
                <c:pt idx="262">
                  <c:v>0.66275783168157409</c:v>
                </c:pt>
                <c:pt idx="263">
                  <c:v>0.41497334797081797</c:v>
                </c:pt>
                <c:pt idx="264">
                  <c:v>0.59106460702649921</c:v>
                </c:pt>
                <c:pt idx="265">
                  <c:v>0.68124123737558717</c:v>
                </c:pt>
                <c:pt idx="266">
                  <c:v>0.7323937598229685</c:v>
                </c:pt>
                <c:pt idx="267">
                  <c:v>0.6020599913279624</c:v>
                </c:pt>
                <c:pt idx="268">
                  <c:v>0.74036268949424389</c:v>
                </c:pt>
                <c:pt idx="269">
                  <c:v>0.79239168949825389</c:v>
                </c:pt>
                <c:pt idx="270">
                  <c:v>0.95424250943932487</c:v>
                </c:pt>
                <c:pt idx="271">
                  <c:v>0.77815125038364363</c:v>
                </c:pt>
                <c:pt idx="272">
                  <c:v>0.89762709129044149</c:v>
                </c:pt>
                <c:pt idx="273">
                  <c:v>0.89209460269048035</c:v>
                </c:pt>
                <c:pt idx="274">
                  <c:v>0.89762709129044149</c:v>
                </c:pt>
                <c:pt idx="275">
                  <c:v>0.6020599913279624</c:v>
                </c:pt>
                <c:pt idx="276">
                  <c:v>1.4116197059632303</c:v>
                </c:pt>
                <c:pt idx="277">
                  <c:v>0.11394335230683679</c:v>
                </c:pt>
                <c:pt idx="278">
                  <c:v>1.2988530764097066</c:v>
                </c:pt>
                <c:pt idx="279">
                  <c:v>7.9181246047624818E-2</c:v>
                </c:pt>
                <c:pt idx="280">
                  <c:v>0.34242268082220628</c:v>
                </c:pt>
                <c:pt idx="281">
                  <c:v>-0.69897000433601875</c:v>
                </c:pt>
                <c:pt idx="282">
                  <c:v>-0.22184874961635639</c:v>
                </c:pt>
                <c:pt idx="283">
                  <c:v>-0.69897000433601875</c:v>
                </c:pt>
                <c:pt idx="284">
                  <c:v>-0.69897000433601875</c:v>
                </c:pt>
                <c:pt idx="285">
                  <c:v>-0.52287874528033762</c:v>
                </c:pt>
                <c:pt idx="286">
                  <c:v>-0.3979400086720376</c:v>
                </c:pt>
                <c:pt idx="287">
                  <c:v>0</c:v>
                </c:pt>
                <c:pt idx="288">
                  <c:v>0.38021124171160603</c:v>
                </c:pt>
                <c:pt idx="289">
                  <c:v>0.25527250510330607</c:v>
                </c:pt>
                <c:pt idx="290">
                  <c:v>0.20411998265592479</c:v>
                </c:pt>
                <c:pt idx="291">
                  <c:v>0.23044892137827391</c:v>
                </c:pt>
                <c:pt idx="292">
                  <c:v>-0.22184874961635639</c:v>
                </c:pt>
                <c:pt idx="293">
                  <c:v>-0.3010299956639812</c:v>
                </c:pt>
                <c:pt idx="294">
                  <c:v>4.1392685158225077E-2</c:v>
                </c:pt>
                <c:pt idx="295">
                  <c:v>0.20411998265592479</c:v>
                </c:pt>
                <c:pt idx="296">
                  <c:v>-0.15490195998574319</c:v>
                </c:pt>
                <c:pt idx="297">
                  <c:v>0.20411998265592479</c:v>
                </c:pt>
                <c:pt idx="298">
                  <c:v>7.9181246047624818E-2</c:v>
                </c:pt>
                <c:pt idx="299">
                  <c:v>0.11394335230683679</c:v>
                </c:pt>
                <c:pt idx="300">
                  <c:v>7.9181246047624818E-2</c:v>
                </c:pt>
                <c:pt idx="301">
                  <c:v>0.3010299956639812</c:v>
                </c:pt>
                <c:pt idx="302">
                  <c:v>0.27875360095282892</c:v>
                </c:pt>
                <c:pt idx="303">
                  <c:v>0.6020599913279624</c:v>
                </c:pt>
                <c:pt idx="304">
                  <c:v>0</c:v>
                </c:pt>
                <c:pt idx="305">
                  <c:v>0.3222192947339193</c:v>
                </c:pt>
                <c:pt idx="306">
                  <c:v>-0.3010299956639812</c:v>
                </c:pt>
                <c:pt idx="307">
                  <c:v>-0.69897000433601875</c:v>
                </c:pt>
                <c:pt idx="308">
                  <c:v>1.5250448070368452</c:v>
                </c:pt>
                <c:pt idx="309">
                  <c:v>1.2329961103921538</c:v>
                </c:pt>
                <c:pt idx="310">
                  <c:v>-0.3010299956639812</c:v>
                </c:pt>
                <c:pt idx="311">
                  <c:v>-0.3010299956639812</c:v>
                </c:pt>
                <c:pt idx="312">
                  <c:v>0.20411998265592479</c:v>
                </c:pt>
                <c:pt idx="313">
                  <c:v>0.3979400086720376</c:v>
                </c:pt>
                <c:pt idx="314">
                  <c:v>-0.69897000433601875</c:v>
                </c:pt>
                <c:pt idx="315">
                  <c:v>-0.52287874528033762</c:v>
                </c:pt>
                <c:pt idx="316">
                  <c:v>-0.3010299956639812</c:v>
                </c:pt>
                <c:pt idx="317">
                  <c:v>-0.69897000433601875</c:v>
                </c:pt>
                <c:pt idx="318">
                  <c:v>-1</c:v>
                </c:pt>
                <c:pt idx="319">
                  <c:v>-0.3979400086720376</c:v>
                </c:pt>
                <c:pt idx="320">
                  <c:v>0.3222192947339193</c:v>
                </c:pt>
                <c:pt idx="321">
                  <c:v>0.38021124171160603</c:v>
                </c:pt>
                <c:pt idx="322">
                  <c:v>-0.3979400086720376</c:v>
                </c:pt>
                <c:pt idx="323">
                  <c:v>0.75587485567249146</c:v>
                </c:pt>
                <c:pt idx="324">
                  <c:v>0.41497334797081797</c:v>
                </c:pt>
                <c:pt idx="325">
                  <c:v>0.25527250510330607</c:v>
                </c:pt>
                <c:pt idx="326">
                  <c:v>-9.6910013008056392E-2</c:v>
                </c:pt>
                <c:pt idx="327">
                  <c:v>-0.52287874528033762</c:v>
                </c:pt>
                <c:pt idx="328">
                  <c:v>0.57978359661681012</c:v>
                </c:pt>
                <c:pt idx="329">
                  <c:v>-0.52287874528033762</c:v>
                </c:pt>
                <c:pt idx="330">
                  <c:v>-0.3979400086720376</c:v>
                </c:pt>
                <c:pt idx="331">
                  <c:v>-0.22184874961635639</c:v>
                </c:pt>
                <c:pt idx="332">
                  <c:v>-0.3010299956639812</c:v>
                </c:pt>
                <c:pt idx="333">
                  <c:v>-0.22184874961635639</c:v>
                </c:pt>
                <c:pt idx="334">
                  <c:v>-0.3979400086720376</c:v>
                </c:pt>
                <c:pt idx="335">
                  <c:v>-0.3010299956639812</c:v>
                </c:pt>
                <c:pt idx="336">
                  <c:v>-0.15490195998574319</c:v>
                </c:pt>
                <c:pt idx="337">
                  <c:v>-0.22184874961635639</c:v>
                </c:pt>
                <c:pt idx="338">
                  <c:v>0.44715803134221921</c:v>
                </c:pt>
                <c:pt idx="339">
                  <c:v>-0.52287874528033762</c:v>
                </c:pt>
                <c:pt idx="340">
                  <c:v>-0.15490195998574319</c:v>
                </c:pt>
                <c:pt idx="341">
                  <c:v>-0.22184874961635639</c:v>
                </c:pt>
                <c:pt idx="342">
                  <c:v>-0.52287874528033762</c:v>
                </c:pt>
                <c:pt idx="343">
                  <c:v>-0.52287874528033762</c:v>
                </c:pt>
                <c:pt idx="344">
                  <c:v>-0.3010299956639812</c:v>
                </c:pt>
                <c:pt idx="345">
                  <c:v>-4.5757490560675115E-2</c:v>
                </c:pt>
                <c:pt idx="346">
                  <c:v>0.14612803567823801</c:v>
                </c:pt>
                <c:pt idx="347">
                  <c:v>-0.22184874961635639</c:v>
                </c:pt>
                <c:pt idx="348">
                  <c:v>-4.5757490560675115E-2</c:v>
                </c:pt>
                <c:pt idx="349">
                  <c:v>-0.15490195998574319</c:v>
                </c:pt>
                <c:pt idx="350">
                  <c:v>0.44715803134221921</c:v>
                </c:pt>
                <c:pt idx="351">
                  <c:v>0.47712125471966244</c:v>
                </c:pt>
                <c:pt idx="352">
                  <c:v>0.56820172406699498</c:v>
                </c:pt>
                <c:pt idx="353">
                  <c:v>0.34242268082220628</c:v>
                </c:pt>
                <c:pt idx="354">
                  <c:v>0.51851393987788741</c:v>
                </c:pt>
                <c:pt idx="355">
                  <c:v>-0.3979400086720376</c:v>
                </c:pt>
                <c:pt idx="356">
                  <c:v>-0.69897000433601875</c:v>
                </c:pt>
                <c:pt idx="357">
                  <c:v>0</c:v>
                </c:pt>
                <c:pt idx="358">
                  <c:v>-0.3010299956639812</c:v>
                </c:pt>
                <c:pt idx="359">
                  <c:v>0</c:v>
                </c:pt>
                <c:pt idx="360">
                  <c:v>0</c:v>
                </c:pt>
                <c:pt idx="361">
                  <c:v>0.11394335230683679</c:v>
                </c:pt>
                <c:pt idx="362">
                  <c:v>7.9181246047624818E-2</c:v>
                </c:pt>
                <c:pt idx="363">
                  <c:v>0.14612803567823801</c:v>
                </c:pt>
                <c:pt idx="364">
                  <c:v>4.1392685158225077E-2</c:v>
                </c:pt>
                <c:pt idx="365">
                  <c:v>0.11394335230683679</c:v>
                </c:pt>
                <c:pt idx="366">
                  <c:v>-4.5757490560675115E-2</c:v>
                </c:pt>
                <c:pt idx="367">
                  <c:v>0.17609125905568124</c:v>
                </c:pt>
                <c:pt idx="368">
                  <c:v>-4.5757490560675115E-2</c:v>
                </c:pt>
                <c:pt idx="369">
                  <c:v>-9.6910013008056392E-2</c:v>
                </c:pt>
                <c:pt idx="370">
                  <c:v>-0.3010299956639812</c:v>
                </c:pt>
                <c:pt idx="371">
                  <c:v>-9.6910013008056392E-2</c:v>
                </c:pt>
                <c:pt idx="372">
                  <c:v>-0.52287874528033762</c:v>
                </c:pt>
                <c:pt idx="373">
                  <c:v>7.9181246047624818E-2</c:v>
                </c:pt>
                <c:pt idx="374">
                  <c:v>-0.22184874961635639</c:v>
                </c:pt>
                <c:pt idx="375">
                  <c:v>-0.3979400086720376</c:v>
                </c:pt>
                <c:pt idx="376">
                  <c:v>-0.3010299956639812</c:v>
                </c:pt>
                <c:pt idx="377">
                  <c:v>0.23044892137827391</c:v>
                </c:pt>
                <c:pt idx="378">
                  <c:v>0.34242268082220628</c:v>
                </c:pt>
                <c:pt idx="379">
                  <c:v>0.17609125905568124</c:v>
                </c:pt>
                <c:pt idx="380">
                  <c:v>0.38021124171160603</c:v>
                </c:pt>
                <c:pt idx="381">
                  <c:v>0.74818802700620035</c:v>
                </c:pt>
                <c:pt idx="382">
                  <c:v>0.93449845124356767</c:v>
                </c:pt>
                <c:pt idx="383">
                  <c:v>0.17609125905568124</c:v>
                </c:pt>
                <c:pt idx="384">
                  <c:v>0.20411998265592479</c:v>
                </c:pt>
                <c:pt idx="385">
                  <c:v>-1</c:v>
                </c:pt>
                <c:pt idx="386">
                  <c:v>-1</c:v>
                </c:pt>
                <c:pt idx="387">
                  <c:v>-0.69897000433601875</c:v>
                </c:pt>
                <c:pt idx="388">
                  <c:v>-0.22184874961635639</c:v>
                </c:pt>
                <c:pt idx="389">
                  <c:v>0.38021124171160603</c:v>
                </c:pt>
                <c:pt idx="390">
                  <c:v>0.14612803567823801</c:v>
                </c:pt>
                <c:pt idx="391">
                  <c:v>0.11394335230683679</c:v>
                </c:pt>
                <c:pt idx="392">
                  <c:v>0.46239799789895608</c:v>
                </c:pt>
                <c:pt idx="393">
                  <c:v>-0.15490195998574319</c:v>
                </c:pt>
                <c:pt idx="394">
                  <c:v>4.1392685158225077E-2</c:v>
                </c:pt>
                <c:pt idx="395">
                  <c:v>0.11394335230683679</c:v>
                </c:pt>
                <c:pt idx="396">
                  <c:v>0</c:v>
                </c:pt>
                <c:pt idx="397">
                  <c:v>0.17609125905568124</c:v>
                </c:pt>
                <c:pt idx="398">
                  <c:v>7.9181246047624818E-2</c:v>
                </c:pt>
                <c:pt idx="399">
                  <c:v>-0.22184874961635639</c:v>
                </c:pt>
                <c:pt idx="400">
                  <c:v>-9.6910013008056392E-2</c:v>
                </c:pt>
                <c:pt idx="401">
                  <c:v>-0.3979400086720376</c:v>
                </c:pt>
                <c:pt idx="402">
                  <c:v>-0.3010299956639812</c:v>
                </c:pt>
                <c:pt idx="403">
                  <c:v>0.17609125905568124</c:v>
                </c:pt>
                <c:pt idx="404">
                  <c:v>0.23044892137827391</c:v>
                </c:pt>
                <c:pt idx="405">
                  <c:v>4.1392685158225077E-2</c:v>
                </c:pt>
                <c:pt idx="406">
                  <c:v>0.23044892137827391</c:v>
                </c:pt>
                <c:pt idx="407">
                  <c:v>0.11394335230683679</c:v>
                </c:pt>
                <c:pt idx="408">
                  <c:v>0.20411998265592479</c:v>
                </c:pt>
                <c:pt idx="409">
                  <c:v>0</c:v>
                </c:pt>
                <c:pt idx="410">
                  <c:v>0.17609125905568124</c:v>
                </c:pt>
                <c:pt idx="411">
                  <c:v>7.9181246047624818E-2</c:v>
                </c:pt>
                <c:pt idx="412">
                  <c:v>0.14612803567823801</c:v>
                </c:pt>
                <c:pt idx="413">
                  <c:v>0.17609125905568124</c:v>
                </c:pt>
                <c:pt idx="414">
                  <c:v>0.67209785793571752</c:v>
                </c:pt>
                <c:pt idx="415">
                  <c:v>0.89209460269048035</c:v>
                </c:pt>
                <c:pt idx="416">
                  <c:v>0.81291335664285558</c:v>
                </c:pt>
                <c:pt idx="417">
                  <c:v>0.17609125905568124</c:v>
                </c:pt>
                <c:pt idx="418">
                  <c:v>0</c:v>
                </c:pt>
                <c:pt idx="419">
                  <c:v>0.3010299956639812</c:v>
                </c:pt>
                <c:pt idx="420">
                  <c:v>0.25527250510330607</c:v>
                </c:pt>
                <c:pt idx="421">
                  <c:v>-0.15490195998574319</c:v>
                </c:pt>
                <c:pt idx="422">
                  <c:v>0.3222192947339193</c:v>
                </c:pt>
                <c:pt idx="423">
                  <c:v>0.38021124171160603</c:v>
                </c:pt>
                <c:pt idx="424">
                  <c:v>0.23044892137827391</c:v>
                </c:pt>
                <c:pt idx="425">
                  <c:v>0.14612803567823801</c:v>
                </c:pt>
                <c:pt idx="426">
                  <c:v>0.27875360095282892</c:v>
                </c:pt>
                <c:pt idx="427">
                  <c:v>0.34242268082220628</c:v>
                </c:pt>
                <c:pt idx="428">
                  <c:v>0.38021124171160603</c:v>
                </c:pt>
                <c:pt idx="429">
                  <c:v>0.3222192947339193</c:v>
                </c:pt>
                <c:pt idx="430">
                  <c:v>7.9181246047624818E-2</c:v>
                </c:pt>
                <c:pt idx="431">
                  <c:v>0.51851393987788741</c:v>
                </c:pt>
                <c:pt idx="432">
                  <c:v>0.51851393987788741</c:v>
                </c:pt>
                <c:pt idx="433">
                  <c:v>0.34242268082220628</c:v>
                </c:pt>
                <c:pt idx="434">
                  <c:v>0.25527250510330607</c:v>
                </c:pt>
                <c:pt idx="435">
                  <c:v>0.3979400086720376</c:v>
                </c:pt>
                <c:pt idx="436">
                  <c:v>0.61278385671973545</c:v>
                </c:pt>
                <c:pt idx="437">
                  <c:v>0.62324929039790045</c:v>
                </c:pt>
                <c:pt idx="438">
                  <c:v>1.5965970956264601</c:v>
                </c:pt>
                <c:pt idx="439">
                  <c:v>2.1528995963937474</c:v>
                </c:pt>
                <c:pt idx="440">
                  <c:v>0.99122607569249488</c:v>
                </c:pt>
                <c:pt idx="441">
                  <c:v>1.510545010206612</c:v>
                </c:pt>
                <c:pt idx="442">
                  <c:v>2.2509076997008561</c:v>
                </c:pt>
                <c:pt idx="443">
                  <c:v>1.1038037209559568</c:v>
                </c:pt>
                <c:pt idx="444">
                  <c:v>1.3838153659804313</c:v>
                </c:pt>
                <c:pt idx="445">
                  <c:v>0.90848501887864974</c:v>
                </c:pt>
                <c:pt idx="446">
                  <c:v>1.1583624920952498</c:v>
                </c:pt>
                <c:pt idx="447">
                  <c:v>0.83884909073725533</c:v>
                </c:pt>
                <c:pt idx="448">
                  <c:v>0.77085201164214423</c:v>
                </c:pt>
                <c:pt idx="449">
                  <c:v>0.77815125038364363</c:v>
                </c:pt>
                <c:pt idx="450">
                  <c:v>0.75587485567249146</c:v>
                </c:pt>
                <c:pt idx="451">
                  <c:v>0.81954393554186866</c:v>
                </c:pt>
                <c:pt idx="452">
                  <c:v>1.167317334748176</c:v>
                </c:pt>
                <c:pt idx="453">
                  <c:v>1.1789769472931695</c:v>
                </c:pt>
                <c:pt idx="454">
                  <c:v>1</c:v>
                </c:pt>
                <c:pt idx="455">
                  <c:v>1.0211892990699381</c:v>
                </c:pt>
                <c:pt idx="456">
                  <c:v>-9.6910013008056392E-2</c:v>
                </c:pt>
                <c:pt idx="457">
                  <c:v>0.34242268082220628</c:v>
                </c:pt>
                <c:pt idx="458">
                  <c:v>0.3979400086720376</c:v>
                </c:pt>
                <c:pt idx="459">
                  <c:v>-0.52287874528033762</c:v>
                </c:pt>
                <c:pt idx="460">
                  <c:v>-9.6910013008056392E-2</c:v>
                </c:pt>
                <c:pt idx="461">
                  <c:v>0.43136376415898736</c:v>
                </c:pt>
                <c:pt idx="462">
                  <c:v>0.66275783168157409</c:v>
                </c:pt>
                <c:pt idx="463">
                  <c:v>-0.69897000433601875</c:v>
                </c:pt>
                <c:pt idx="464">
                  <c:v>-0.52287874528033762</c:v>
                </c:pt>
                <c:pt idx="465">
                  <c:v>-0.69897000433601875</c:v>
                </c:pt>
                <c:pt idx="466">
                  <c:v>0.17609125905568124</c:v>
                </c:pt>
                <c:pt idx="467">
                  <c:v>0.23044892137827391</c:v>
                </c:pt>
                <c:pt idx="468">
                  <c:v>-0.52287874528033762</c:v>
                </c:pt>
                <c:pt idx="469">
                  <c:v>0.57978359661681012</c:v>
                </c:pt>
                <c:pt idx="470">
                  <c:v>-0.3979400086720376</c:v>
                </c:pt>
                <c:pt idx="471">
                  <c:v>0.25527250510330607</c:v>
                </c:pt>
                <c:pt idx="472">
                  <c:v>-0.3979400086720376</c:v>
                </c:pt>
                <c:pt idx="473">
                  <c:v>-0.22184874961635639</c:v>
                </c:pt>
                <c:pt idx="474">
                  <c:v>7.9181246047624818E-2</c:v>
                </c:pt>
                <c:pt idx="475">
                  <c:v>-4.5757490560675115E-2</c:v>
                </c:pt>
                <c:pt idx="476">
                  <c:v>-1</c:v>
                </c:pt>
                <c:pt idx="477">
                  <c:v>-0.3979400086720376</c:v>
                </c:pt>
                <c:pt idx="478">
                  <c:v>-1</c:v>
                </c:pt>
                <c:pt idx="479">
                  <c:v>-0.52287874528033762</c:v>
                </c:pt>
                <c:pt idx="480">
                  <c:v>-0.52287874528033762</c:v>
                </c:pt>
                <c:pt idx="481">
                  <c:v>-0.69897000433601875</c:v>
                </c:pt>
                <c:pt idx="482">
                  <c:v>-4.5757490560675115E-2</c:v>
                </c:pt>
                <c:pt idx="483">
                  <c:v>-0.52287874528033762</c:v>
                </c:pt>
                <c:pt idx="484">
                  <c:v>0.41497334797081797</c:v>
                </c:pt>
                <c:pt idx="485">
                  <c:v>-0.22184874961635639</c:v>
                </c:pt>
                <c:pt idx="486">
                  <c:v>-0.52287874528033762</c:v>
                </c:pt>
                <c:pt idx="487">
                  <c:v>0.69897000433601886</c:v>
                </c:pt>
                <c:pt idx="488">
                  <c:v>0.57978359661681012</c:v>
                </c:pt>
                <c:pt idx="489">
                  <c:v>-0.69897000433601875</c:v>
                </c:pt>
                <c:pt idx="490">
                  <c:v>-0.52287874528033762</c:v>
                </c:pt>
                <c:pt idx="491">
                  <c:v>-0.52287874528033762</c:v>
                </c:pt>
                <c:pt idx="492">
                  <c:v>0</c:v>
                </c:pt>
                <c:pt idx="493">
                  <c:v>0.63346845557958653</c:v>
                </c:pt>
                <c:pt idx="494">
                  <c:v>0.69019608002851374</c:v>
                </c:pt>
                <c:pt idx="495">
                  <c:v>-9.6910013008056392E-2</c:v>
                </c:pt>
                <c:pt idx="496">
                  <c:v>-0.15490195998574319</c:v>
                </c:pt>
                <c:pt idx="497">
                  <c:v>-0.3010299956639812</c:v>
                </c:pt>
                <c:pt idx="498">
                  <c:v>-0.3010299956639812</c:v>
                </c:pt>
                <c:pt idx="499">
                  <c:v>-0.69897000433601875</c:v>
                </c:pt>
                <c:pt idx="500">
                  <c:v>-0.69897000433601875</c:v>
                </c:pt>
                <c:pt idx="501">
                  <c:v>-0.69897000433601875</c:v>
                </c:pt>
                <c:pt idx="502">
                  <c:v>-1</c:v>
                </c:pt>
                <c:pt idx="503">
                  <c:v>0.54406804435027567</c:v>
                </c:pt>
                <c:pt idx="504">
                  <c:v>-0.15490195998574319</c:v>
                </c:pt>
                <c:pt idx="505">
                  <c:v>-0.52287874528033762</c:v>
                </c:pt>
                <c:pt idx="506">
                  <c:v>-0.69897000433601875</c:v>
                </c:pt>
                <c:pt idx="507">
                  <c:v>-0.69897000433601875</c:v>
                </c:pt>
                <c:pt idx="508">
                  <c:v>-0.52287874528033762</c:v>
                </c:pt>
                <c:pt idx="509">
                  <c:v>-0.3979400086720376</c:v>
                </c:pt>
                <c:pt idx="510">
                  <c:v>-0.69897000433601875</c:v>
                </c:pt>
                <c:pt idx="511">
                  <c:v>-1</c:v>
                </c:pt>
                <c:pt idx="512">
                  <c:v>-1</c:v>
                </c:pt>
                <c:pt idx="513">
                  <c:v>-0.22184874961635639</c:v>
                </c:pt>
                <c:pt idx="514">
                  <c:v>-0.3010299956639812</c:v>
                </c:pt>
                <c:pt idx="515">
                  <c:v>7.9181246047624818E-2</c:v>
                </c:pt>
                <c:pt idx="516">
                  <c:v>0.44715803134221921</c:v>
                </c:pt>
                <c:pt idx="517">
                  <c:v>-0.69897000433601875</c:v>
                </c:pt>
                <c:pt idx="518">
                  <c:v>0.54406804435027567</c:v>
                </c:pt>
                <c:pt idx="519">
                  <c:v>0.27875360095282892</c:v>
                </c:pt>
                <c:pt idx="520">
                  <c:v>0.36172783601759284</c:v>
                </c:pt>
                <c:pt idx="521">
                  <c:v>0.53147891704225514</c:v>
                </c:pt>
                <c:pt idx="522">
                  <c:v>-0.3010299956639812</c:v>
                </c:pt>
                <c:pt idx="523">
                  <c:v>4.1392685158225077E-2</c:v>
                </c:pt>
                <c:pt idx="524">
                  <c:v>0.41497334797081797</c:v>
                </c:pt>
                <c:pt idx="525">
                  <c:v>0.77815125038364363</c:v>
                </c:pt>
                <c:pt idx="526">
                  <c:v>1.3617278360175928</c:v>
                </c:pt>
                <c:pt idx="527">
                  <c:v>0.84509804001425681</c:v>
                </c:pt>
                <c:pt idx="528">
                  <c:v>0.77815125038364363</c:v>
                </c:pt>
                <c:pt idx="529">
                  <c:v>-0.3010299956639812</c:v>
                </c:pt>
                <c:pt idx="530">
                  <c:v>0.3979400086720376</c:v>
                </c:pt>
                <c:pt idx="531">
                  <c:v>0.17609125905568124</c:v>
                </c:pt>
                <c:pt idx="532">
                  <c:v>0.3222192947339193</c:v>
                </c:pt>
                <c:pt idx="533">
                  <c:v>0.43136376415898736</c:v>
                </c:pt>
                <c:pt idx="534">
                  <c:v>0.66275783168157409</c:v>
                </c:pt>
                <c:pt idx="535">
                  <c:v>-0.3010299956639812</c:v>
                </c:pt>
                <c:pt idx="536">
                  <c:v>0.49136169383427269</c:v>
                </c:pt>
                <c:pt idx="537">
                  <c:v>0.55630250076728727</c:v>
                </c:pt>
                <c:pt idx="538">
                  <c:v>0.78532983501076703</c:v>
                </c:pt>
                <c:pt idx="539">
                  <c:v>1.3838153659804313</c:v>
                </c:pt>
                <c:pt idx="540">
                  <c:v>1.4440447959180762</c:v>
                </c:pt>
                <c:pt idx="541">
                  <c:v>0.66275783168157409</c:v>
                </c:pt>
                <c:pt idx="542">
                  <c:v>1.6812412373755872</c:v>
                </c:pt>
                <c:pt idx="543">
                  <c:v>0.83250891270623628</c:v>
                </c:pt>
                <c:pt idx="544">
                  <c:v>1.5965970956264601</c:v>
                </c:pt>
                <c:pt idx="545">
                  <c:v>-0.69897000433601875</c:v>
                </c:pt>
                <c:pt idx="546">
                  <c:v>-1</c:v>
                </c:pt>
                <c:pt idx="547">
                  <c:v>0.68124123737558717</c:v>
                </c:pt>
                <c:pt idx="548">
                  <c:v>0.14612803567823801</c:v>
                </c:pt>
                <c:pt idx="549">
                  <c:v>0.50514997831990605</c:v>
                </c:pt>
                <c:pt idx="550">
                  <c:v>-0.3010299956639812</c:v>
                </c:pt>
                <c:pt idx="551">
                  <c:v>-1</c:v>
                </c:pt>
                <c:pt idx="552">
                  <c:v>-0.69897000433601875</c:v>
                </c:pt>
                <c:pt idx="553">
                  <c:v>-9.6910013008056392E-2</c:v>
                </c:pt>
                <c:pt idx="554">
                  <c:v>-1</c:v>
                </c:pt>
                <c:pt idx="555">
                  <c:v>-0.3979400086720376</c:v>
                </c:pt>
                <c:pt idx="556">
                  <c:v>0.50514997831990605</c:v>
                </c:pt>
                <c:pt idx="557">
                  <c:v>-0.3979400086720376</c:v>
                </c:pt>
                <c:pt idx="558">
                  <c:v>-0.3010299956639812</c:v>
                </c:pt>
                <c:pt idx="559">
                  <c:v>-0.22184874961635639</c:v>
                </c:pt>
                <c:pt idx="560">
                  <c:v>0.41497334797081797</c:v>
                </c:pt>
                <c:pt idx="561">
                  <c:v>-0.69897000433601875</c:v>
                </c:pt>
                <c:pt idx="562">
                  <c:v>-1</c:v>
                </c:pt>
                <c:pt idx="563">
                  <c:v>0.57978359661681012</c:v>
                </c:pt>
                <c:pt idx="564">
                  <c:v>-0.52287874528033762</c:v>
                </c:pt>
                <c:pt idx="565">
                  <c:v>-0.52287874528033762</c:v>
                </c:pt>
                <c:pt idx="566">
                  <c:v>0.54406804435027567</c:v>
                </c:pt>
                <c:pt idx="567">
                  <c:v>-0.3010299956639812</c:v>
                </c:pt>
                <c:pt idx="568">
                  <c:v>-0.15490195998574319</c:v>
                </c:pt>
                <c:pt idx="569">
                  <c:v>-0.3010299956639812</c:v>
                </c:pt>
                <c:pt idx="570">
                  <c:v>0.6020599913279624</c:v>
                </c:pt>
                <c:pt idx="571">
                  <c:v>0.69897000433601886</c:v>
                </c:pt>
                <c:pt idx="572">
                  <c:v>-0.69897000433601875</c:v>
                </c:pt>
                <c:pt idx="573">
                  <c:v>-0.69897000433601875</c:v>
                </c:pt>
                <c:pt idx="574">
                  <c:v>-0.52287874528033762</c:v>
                </c:pt>
                <c:pt idx="575">
                  <c:v>-0.22184874961635639</c:v>
                </c:pt>
                <c:pt idx="576">
                  <c:v>-1.3010299956639813</c:v>
                </c:pt>
                <c:pt idx="577">
                  <c:v>-0.3979400086720376</c:v>
                </c:pt>
                <c:pt idx="578">
                  <c:v>-0.3979400086720376</c:v>
                </c:pt>
                <c:pt idx="579">
                  <c:v>-0.22184874961635639</c:v>
                </c:pt>
                <c:pt idx="580">
                  <c:v>-0.69897000433601875</c:v>
                </c:pt>
                <c:pt idx="581">
                  <c:v>-0.3979400086720376</c:v>
                </c:pt>
                <c:pt idx="582">
                  <c:v>-9.6910013008056392E-2</c:v>
                </c:pt>
                <c:pt idx="583">
                  <c:v>-0.22184874961635639</c:v>
                </c:pt>
                <c:pt idx="584">
                  <c:v>-0.22184874961635639</c:v>
                </c:pt>
                <c:pt idx="585">
                  <c:v>-0.3979400086720376</c:v>
                </c:pt>
                <c:pt idx="586">
                  <c:v>-0.22184874961635639</c:v>
                </c:pt>
                <c:pt idx="587">
                  <c:v>-0.3010299956639812</c:v>
                </c:pt>
                <c:pt idx="588">
                  <c:v>0.47712125471966244</c:v>
                </c:pt>
                <c:pt idx="589">
                  <c:v>0.57978359661681012</c:v>
                </c:pt>
                <c:pt idx="590">
                  <c:v>-1.3010299956639813</c:v>
                </c:pt>
                <c:pt idx="591">
                  <c:v>-1.3010299956639813</c:v>
                </c:pt>
                <c:pt idx="592">
                  <c:v>0.43136376415898736</c:v>
                </c:pt>
                <c:pt idx="593">
                  <c:v>-1</c:v>
                </c:pt>
                <c:pt idx="594">
                  <c:v>-1</c:v>
                </c:pt>
                <c:pt idx="595">
                  <c:v>-1.3010299956639813</c:v>
                </c:pt>
                <c:pt idx="596">
                  <c:v>-1</c:v>
                </c:pt>
                <c:pt idx="597">
                  <c:v>-1.3010299956639813</c:v>
                </c:pt>
                <c:pt idx="598">
                  <c:v>-1.3010299956639813</c:v>
                </c:pt>
                <c:pt idx="599">
                  <c:v>-1</c:v>
                </c:pt>
                <c:pt idx="600">
                  <c:v>-0.52287874528033762</c:v>
                </c:pt>
                <c:pt idx="601">
                  <c:v>0.36172783601759284</c:v>
                </c:pt>
                <c:pt idx="602">
                  <c:v>0.47712125471966244</c:v>
                </c:pt>
                <c:pt idx="603">
                  <c:v>-1.3010299956639813</c:v>
                </c:pt>
                <c:pt idx="604">
                  <c:v>-0.52287874528033762</c:v>
                </c:pt>
                <c:pt idx="605">
                  <c:v>-1</c:v>
                </c:pt>
                <c:pt idx="606">
                  <c:v>-0.3979400086720376</c:v>
                </c:pt>
                <c:pt idx="607">
                  <c:v>-0.3979400086720376</c:v>
                </c:pt>
                <c:pt idx="608">
                  <c:v>-0.69897000433601875</c:v>
                </c:pt>
                <c:pt idx="609">
                  <c:v>-1</c:v>
                </c:pt>
                <c:pt idx="610">
                  <c:v>-1</c:v>
                </c:pt>
                <c:pt idx="611">
                  <c:v>0.43136376415898736</c:v>
                </c:pt>
                <c:pt idx="612">
                  <c:v>-0.69897000433601875</c:v>
                </c:pt>
                <c:pt idx="613">
                  <c:v>-0.69897000433601875</c:v>
                </c:pt>
                <c:pt idx="614">
                  <c:v>-0.69897000433601875</c:v>
                </c:pt>
                <c:pt idx="615">
                  <c:v>-0.69897000433601875</c:v>
                </c:pt>
                <c:pt idx="616">
                  <c:v>-0.3010299956639812</c:v>
                </c:pt>
                <c:pt idx="617">
                  <c:v>-0.52287874528033762</c:v>
                </c:pt>
                <c:pt idx="618">
                  <c:v>-0.69897000433601875</c:v>
                </c:pt>
                <c:pt idx="619">
                  <c:v>-0.69897000433601875</c:v>
                </c:pt>
                <c:pt idx="620">
                  <c:v>-0.69897000433601875</c:v>
                </c:pt>
                <c:pt idx="621">
                  <c:v>-0.69897000433601875</c:v>
                </c:pt>
                <c:pt idx="622">
                  <c:v>-0.22184874961635639</c:v>
                </c:pt>
                <c:pt idx="623">
                  <c:v>-1</c:v>
                </c:pt>
                <c:pt idx="624">
                  <c:v>-0.69897000433601875</c:v>
                </c:pt>
                <c:pt idx="625">
                  <c:v>-1</c:v>
                </c:pt>
                <c:pt idx="626">
                  <c:v>-1</c:v>
                </c:pt>
                <c:pt idx="627">
                  <c:v>-4.5757490560675115E-2</c:v>
                </c:pt>
                <c:pt idx="628">
                  <c:v>-0.52287874528033762</c:v>
                </c:pt>
                <c:pt idx="629">
                  <c:v>-0.3010299956639812</c:v>
                </c:pt>
                <c:pt idx="630">
                  <c:v>-0.3979400086720376</c:v>
                </c:pt>
                <c:pt idx="631">
                  <c:v>-0.69897000433601875</c:v>
                </c:pt>
                <c:pt idx="632">
                  <c:v>0.3979400086720376</c:v>
                </c:pt>
                <c:pt idx="633">
                  <c:v>-4.5757490560675115E-2</c:v>
                </c:pt>
                <c:pt idx="634">
                  <c:v>-0.22184874961635639</c:v>
                </c:pt>
                <c:pt idx="635">
                  <c:v>0.11394335230683679</c:v>
                </c:pt>
                <c:pt idx="636">
                  <c:v>-0.69897000433601886</c:v>
                </c:pt>
                <c:pt idx="637">
                  <c:v>-0.69897000433601886</c:v>
                </c:pt>
                <c:pt idx="638">
                  <c:v>-0.69897000433601886</c:v>
                </c:pt>
                <c:pt idx="639">
                  <c:v>-0.69897000433601886</c:v>
                </c:pt>
                <c:pt idx="640">
                  <c:v>-0.69897000433601886</c:v>
                </c:pt>
                <c:pt idx="641">
                  <c:v>-0.69897000433601886</c:v>
                </c:pt>
                <c:pt idx="642">
                  <c:v>0.34242268082220628</c:v>
                </c:pt>
                <c:pt idx="643">
                  <c:v>0.3222192947339193</c:v>
                </c:pt>
                <c:pt idx="644">
                  <c:v>0.27875360095282892</c:v>
                </c:pt>
                <c:pt idx="645">
                  <c:v>0.23044892137827391</c:v>
                </c:pt>
                <c:pt idx="646">
                  <c:v>-1.3010299956639813</c:v>
                </c:pt>
                <c:pt idx="647">
                  <c:v>0.3222192947339193</c:v>
                </c:pt>
                <c:pt idx="648">
                  <c:v>0.49136169383427269</c:v>
                </c:pt>
                <c:pt idx="649">
                  <c:v>0.3979400086720376</c:v>
                </c:pt>
                <c:pt idx="650">
                  <c:v>0.20411998265592479</c:v>
                </c:pt>
                <c:pt idx="651">
                  <c:v>0.20411998265592479</c:v>
                </c:pt>
                <c:pt idx="652">
                  <c:v>-9.6910013008056392E-2</c:v>
                </c:pt>
                <c:pt idx="653">
                  <c:v>-0.69897000433601875</c:v>
                </c:pt>
                <c:pt idx="654">
                  <c:v>-0.52287874528033762</c:v>
                </c:pt>
                <c:pt idx="655">
                  <c:v>0.23044892137827391</c:v>
                </c:pt>
                <c:pt idx="656">
                  <c:v>0.56820172406699498</c:v>
                </c:pt>
                <c:pt idx="657">
                  <c:v>-0.69897000433601875</c:v>
                </c:pt>
                <c:pt idx="658">
                  <c:v>-0.52287874528033762</c:v>
                </c:pt>
                <c:pt idx="659">
                  <c:v>-0.69897000433601875</c:v>
                </c:pt>
                <c:pt idx="660">
                  <c:v>-0.3979400086720376</c:v>
                </c:pt>
                <c:pt idx="661">
                  <c:v>-0.3010299956639812</c:v>
                </c:pt>
                <c:pt idx="662">
                  <c:v>-0.3979400086720376</c:v>
                </c:pt>
                <c:pt idx="663">
                  <c:v>-0.3010299956639812</c:v>
                </c:pt>
                <c:pt idx="664">
                  <c:v>-0.69897000433601875</c:v>
                </c:pt>
                <c:pt idx="665">
                  <c:v>-0.69897000433601875</c:v>
                </c:pt>
                <c:pt idx="666">
                  <c:v>-0.69897000433601875</c:v>
                </c:pt>
                <c:pt idx="667">
                  <c:v>-1</c:v>
                </c:pt>
                <c:pt idx="668">
                  <c:v>0.34242268082220628</c:v>
                </c:pt>
                <c:pt idx="669">
                  <c:v>-0.3979400086720376</c:v>
                </c:pt>
                <c:pt idx="670">
                  <c:v>-1</c:v>
                </c:pt>
                <c:pt idx="671">
                  <c:v>-0.3979400086720376</c:v>
                </c:pt>
                <c:pt idx="672">
                  <c:v>-0.52287874528033762</c:v>
                </c:pt>
                <c:pt idx="673">
                  <c:v>-1</c:v>
                </c:pt>
                <c:pt idx="674">
                  <c:v>-0.69897000433601875</c:v>
                </c:pt>
                <c:pt idx="675">
                  <c:v>-1</c:v>
                </c:pt>
                <c:pt idx="676">
                  <c:v>-0.69897000433601875</c:v>
                </c:pt>
                <c:pt idx="677">
                  <c:v>-1</c:v>
                </c:pt>
                <c:pt idx="678">
                  <c:v>0.27875360095282892</c:v>
                </c:pt>
                <c:pt idx="679">
                  <c:v>0.14612803567823801</c:v>
                </c:pt>
                <c:pt idx="680">
                  <c:v>0.25527250510330607</c:v>
                </c:pt>
                <c:pt idx="681">
                  <c:v>4.1392685158225077E-2</c:v>
                </c:pt>
                <c:pt idx="682">
                  <c:v>0.47712125471966244</c:v>
                </c:pt>
                <c:pt idx="683">
                  <c:v>0.20411998265592479</c:v>
                </c:pt>
                <c:pt idx="684">
                  <c:v>-1.3010299956639813</c:v>
                </c:pt>
                <c:pt idx="685">
                  <c:v>-1</c:v>
                </c:pt>
                <c:pt idx="686">
                  <c:v>-0.69897000433601875</c:v>
                </c:pt>
                <c:pt idx="687">
                  <c:v>-0.69897000433601875</c:v>
                </c:pt>
                <c:pt idx="688">
                  <c:v>-4.5757490560675115E-2</c:v>
                </c:pt>
                <c:pt idx="689">
                  <c:v>7.9181246047624818E-2</c:v>
                </c:pt>
                <c:pt idx="690">
                  <c:v>-0.69897000433601875</c:v>
                </c:pt>
                <c:pt idx="691">
                  <c:v>-0.69897000433601875</c:v>
                </c:pt>
                <c:pt idx="692">
                  <c:v>-1</c:v>
                </c:pt>
                <c:pt idx="693">
                  <c:v>-0.69897000433601875</c:v>
                </c:pt>
                <c:pt idx="694">
                  <c:v>-0.69897000433601875</c:v>
                </c:pt>
                <c:pt idx="695">
                  <c:v>-0.69897000433601875</c:v>
                </c:pt>
                <c:pt idx="696">
                  <c:v>-1</c:v>
                </c:pt>
                <c:pt idx="697">
                  <c:v>-0.69897000433601875</c:v>
                </c:pt>
                <c:pt idx="698">
                  <c:v>-0.3010299956639812</c:v>
                </c:pt>
                <c:pt idx="699">
                  <c:v>-0.69897000433601875</c:v>
                </c:pt>
                <c:pt idx="700">
                  <c:v>-0.69897000433601875</c:v>
                </c:pt>
                <c:pt idx="701">
                  <c:v>-0.52287874528033762</c:v>
                </c:pt>
                <c:pt idx="702">
                  <c:v>7.9181246047624818E-2</c:v>
                </c:pt>
                <c:pt idx="703">
                  <c:v>4.1392685158225077E-2</c:v>
                </c:pt>
                <c:pt idx="704">
                  <c:v>0.23044892137827391</c:v>
                </c:pt>
                <c:pt idx="705">
                  <c:v>0.3979400086720376</c:v>
                </c:pt>
                <c:pt idx="706">
                  <c:v>-0.69897000433601875</c:v>
                </c:pt>
                <c:pt idx="707">
                  <c:v>0.43136376415898736</c:v>
                </c:pt>
                <c:pt idx="708">
                  <c:v>0.23044892137827391</c:v>
                </c:pt>
                <c:pt idx="709">
                  <c:v>0.47712125471966244</c:v>
                </c:pt>
                <c:pt idx="710">
                  <c:v>0.49136169383427269</c:v>
                </c:pt>
                <c:pt idx="711">
                  <c:v>0.41497334797081797</c:v>
                </c:pt>
                <c:pt idx="712">
                  <c:v>0.38021124171160603</c:v>
                </c:pt>
                <c:pt idx="713">
                  <c:v>0.11394335230683679</c:v>
                </c:pt>
                <c:pt idx="714">
                  <c:v>0.36172783601759284</c:v>
                </c:pt>
                <c:pt idx="715">
                  <c:v>0.23044892137827391</c:v>
                </c:pt>
                <c:pt idx="716">
                  <c:v>0.14612803567823801</c:v>
                </c:pt>
                <c:pt idx="717">
                  <c:v>-1</c:v>
                </c:pt>
                <c:pt idx="718">
                  <c:v>-1.3010299956639813</c:v>
                </c:pt>
                <c:pt idx="719">
                  <c:v>0.14612803567823801</c:v>
                </c:pt>
                <c:pt idx="720">
                  <c:v>1.4502491083193612</c:v>
                </c:pt>
                <c:pt idx="721">
                  <c:v>1.4548448600085102</c:v>
                </c:pt>
                <c:pt idx="722">
                  <c:v>0.55630250076728727</c:v>
                </c:pt>
                <c:pt idx="723">
                  <c:v>0.57978359661681012</c:v>
                </c:pt>
                <c:pt idx="724">
                  <c:v>1.4996870826184039</c:v>
                </c:pt>
                <c:pt idx="725">
                  <c:v>1.4014005407815442</c:v>
                </c:pt>
                <c:pt idx="726">
                  <c:v>1.3483048630481607</c:v>
                </c:pt>
                <c:pt idx="727">
                  <c:v>0.69019608002851374</c:v>
                </c:pt>
                <c:pt idx="728">
                  <c:v>0.65321251377534373</c:v>
                </c:pt>
                <c:pt idx="729">
                  <c:v>0.59106460702649921</c:v>
                </c:pt>
                <c:pt idx="730">
                  <c:v>0.76342799356293722</c:v>
                </c:pt>
                <c:pt idx="731">
                  <c:v>1.5490032620257879</c:v>
                </c:pt>
                <c:pt idx="732">
                  <c:v>1.1643528557844371</c:v>
                </c:pt>
                <c:pt idx="733">
                  <c:v>0</c:v>
                </c:pt>
                <c:pt idx="734">
                  <c:v>0.38021124171160603</c:v>
                </c:pt>
                <c:pt idx="735">
                  <c:v>0.3010299956639812</c:v>
                </c:pt>
                <c:pt idx="736">
                  <c:v>0.14612803567823801</c:v>
                </c:pt>
                <c:pt idx="737">
                  <c:v>0.27875360095282892</c:v>
                </c:pt>
                <c:pt idx="738">
                  <c:v>-0.15490195998574319</c:v>
                </c:pt>
                <c:pt idx="739">
                  <c:v>0.3010299956639812</c:v>
                </c:pt>
                <c:pt idx="740">
                  <c:v>-9.6910013008056392E-2</c:v>
                </c:pt>
                <c:pt idx="741">
                  <c:v>-0.22184874961635639</c:v>
                </c:pt>
                <c:pt idx="742">
                  <c:v>-4.5757490560675115E-2</c:v>
                </c:pt>
                <c:pt idx="743">
                  <c:v>-0.22184874961635639</c:v>
                </c:pt>
                <c:pt idx="744">
                  <c:v>0</c:v>
                </c:pt>
                <c:pt idx="745">
                  <c:v>-0.52287874528033762</c:v>
                </c:pt>
                <c:pt idx="746">
                  <c:v>-0.3010299956639812</c:v>
                </c:pt>
                <c:pt idx="747">
                  <c:v>-0.52287874528033762</c:v>
                </c:pt>
                <c:pt idx="748">
                  <c:v>-0.52287874528033762</c:v>
                </c:pt>
                <c:pt idx="749">
                  <c:v>0.14612803567823801</c:v>
                </c:pt>
                <c:pt idx="750">
                  <c:v>-0.3010299956639812</c:v>
                </c:pt>
                <c:pt idx="751">
                  <c:v>0</c:v>
                </c:pt>
                <c:pt idx="752">
                  <c:v>-0.15490195998574319</c:v>
                </c:pt>
                <c:pt idx="753">
                  <c:v>-0.15490195998574319</c:v>
                </c:pt>
                <c:pt idx="754">
                  <c:v>-0.3010299956639812</c:v>
                </c:pt>
                <c:pt idx="755">
                  <c:v>7.9181246047624818E-2</c:v>
                </c:pt>
                <c:pt idx="756">
                  <c:v>0.17609125905568124</c:v>
                </c:pt>
                <c:pt idx="757">
                  <c:v>0.11394335230683679</c:v>
                </c:pt>
                <c:pt idx="758">
                  <c:v>0.3222192947339193</c:v>
                </c:pt>
                <c:pt idx="759">
                  <c:v>-0.3979400086720376</c:v>
                </c:pt>
                <c:pt idx="760">
                  <c:v>-0.22184874961635639</c:v>
                </c:pt>
                <c:pt idx="761">
                  <c:v>0.3010299956639812</c:v>
                </c:pt>
                <c:pt idx="762">
                  <c:v>0.17609125905568124</c:v>
                </c:pt>
                <c:pt idx="763">
                  <c:v>-0.3010299956639812</c:v>
                </c:pt>
                <c:pt idx="764">
                  <c:v>-0.3010299956639812</c:v>
                </c:pt>
                <c:pt idx="765">
                  <c:v>0</c:v>
                </c:pt>
                <c:pt idx="766">
                  <c:v>-0.3010299956639812</c:v>
                </c:pt>
                <c:pt idx="767">
                  <c:v>0</c:v>
                </c:pt>
                <c:pt idx="768">
                  <c:v>0.27875360095282892</c:v>
                </c:pt>
                <c:pt idx="769">
                  <c:v>0.41497334797081797</c:v>
                </c:pt>
                <c:pt idx="770">
                  <c:v>4.1392685158225077E-2</c:v>
                </c:pt>
                <c:pt idx="771">
                  <c:v>-0.3010299956639812</c:v>
                </c:pt>
                <c:pt idx="772">
                  <c:v>-0.3010299956639812</c:v>
                </c:pt>
                <c:pt idx="773">
                  <c:v>4.1392685158225077E-2</c:v>
                </c:pt>
                <c:pt idx="774">
                  <c:v>-4.5757490560675115E-2</c:v>
                </c:pt>
                <c:pt idx="775">
                  <c:v>0.64345267648618742</c:v>
                </c:pt>
                <c:pt idx="776">
                  <c:v>0.69897000433601886</c:v>
                </c:pt>
                <c:pt idx="777">
                  <c:v>0.74036268949424389</c:v>
                </c:pt>
                <c:pt idx="778">
                  <c:v>0.85125834871907524</c:v>
                </c:pt>
                <c:pt idx="779">
                  <c:v>0.47712125471966244</c:v>
                </c:pt>
                <c:pt idx="780">
                  <c:v>0.23044892137827391</c:v>
                </c:pt>
                <c:pt idx="781">
                  <c:v>0.53147891704225514</c:v>
                </c:pt>
                <c:pt idx="782">
                  <c:v>0.41497334797081797</c:v>
                </c:pt>
                <c:pt idx="783">
                  <c:v>0.27875360095282892</c:v>
                </c:pt>
                <c:pt idx="784">
                  <c:v>0.25527250510330607</c:v>
                </c:pt>
                <c:pt idx="785">
                  <c:v>-0.22184874961635639</c:v>
                </c:pt>
                <c:pt idx="786">
                  <c:v>0.3010299956639812</c:v>
                </c:pt>
                <c:pt idx="787">
                  <c:v>0.38021124171160603</c:v>
                </c:pt>
                <c:pt idx="788">
                  <c:v>0.3222192947339193</c:v>
                </c:pt>
                <c:pt idx="789">
                  <c:v>0.41497334797081797</c:v>
                </c:pt>
                <c:pt idx="790">
                  <c:v>0.41497334797081797</c:v>
                </c:pt>
                <c:pt idx="791">
                  <c:v>0.3010299956639812</c:v>
                </c:pt>
                <c:pt idx="792">
                  <c:v>0.36172783601759284</c:v>
                </c:pt>
                <c:pt idx="793">
                  <c:v>0.20411998265592479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-0.75696195131370558</c:v>
                </c:pt>
                <c:pt idx="799">
                  <c:v>-0.75696195131370558</c:v>
                </c:pt>
                <c:pt idx="800">
                  <c:v>-0.75696195131370558</c:v>
                </c:pt>
                <c:pt idx="801">
                  <c:v>-0.75696195131370558</c:v>
                </c:pt>
                <c:pt idx="802">
                  <c:v>0.55630250076728727</c:v>
                </c:pt>
                <c:pt idx="803">
                  <c:v>4.1392685158225077E-2</c:v>
                </c:pt>
                <c:pt idx="804">
                  <c:v>0</c:v>
                </c:pt>
                <c:pt idx="805">
                  <c:v>0.20411998265592479</c:v>
                </c:pt>
                <c:pt idx="806">
                  <c:v>0.57978359661681012</c:v>
                </c:pt>
                <c:pt idx="807">
                  <c:v>-0.77815125038364363</c:v>
                </c:pt>
                <c:pt idx="808">
                  <c:v>-0.77815125038364363</c:v>
                </c:pt>
                <c:pt idx="809">
                  <c:v>0.43136376415898736</c:v>
                </c:pt>
                <c:pt idx="810">
                  <c:v>0</c:v>
                </c:pt>
                <c:pt idx="811">
                  <c:v>0.25527250510330607</c:v>
                </c:pt>
                <c:pt idx="812">
                  <c:v>0.63346845557958653</c:v>
                </c:pt>
                <c:pt idx="813">
                  <c:v>0.43136376415898736</c:v>
                </c:pt>
                <c:pt idx="814">
                  <c:v>0.63346845557958653</c:v>
                </c:pt>
                <c:pt idx="815">
                  <c:v>-1</c:v>
                </c:pt>
                <c:pt idx="816">
                  <c:v>0.89762709129044149</c:v>
                </c:pt>
                <c:pt idx="817">
                  <c:v>1.0211892990699381</c:v>
                </c:pt>
                <c:pt idx="818">
                  <c:v>0.79934054945358168</c:v>
                </c:pt>
                <c:pt idx="819">
                  <c:v>0.70757017609793638</c:v>
                </c:pt>
                <c:pt idx="820">
                  <c:v>0.78532983501076703</c:v>
                </c:pt>
                <c:pt idx="821">
                  <c:v>0.69897000433601886</c:v>
                </c:pt>
                <c:pt idx="822">
                  <c:v>0.86332286012045589</c:v>
                </c:pt>
                <c:pt idx="823">
                  <c:v>0.80617997398388719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4-4E95-B12F-C855A665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4896"/>
        <c:axId val="207990784"/>
      </c:scatterChart>
      <c:valAx>
        <c:axId val="2079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90784"/>
        <c:crosses val="autoZero"/>
        <c:crossBetween val="midCat"/>
      </c:valAx>
      <c:valAx>
        <c:axId val="2079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84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Larvals!$G$2:$G$3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375415573053367"/>
                  <c:y val="-0.31829286964129488"/>
                </c:manualLayout>
              </c:layout>
              <c:numFmt formatCode="General" sourceLinked="0"/>
            </c:trendlineLbl>
          </c:trendline>
          <c:xVal>
            <c:numRef>
              <c:f>Larvals!$F$5:$F$232</c:f>
              <c:numCache>
                <c:formatCode>General</c:formatCode>
                <c:ptCount val="228"/>
                <c:pt idx="0">
                  <c:v>1.6444385894678386</c:v>
                </c:pt>
                <c:pt idx="1">
                  <c:v>1.6919651027673603</c:v>
                </c:pt>
                <c:pt idx="2">
                  <c:v>1.6532125137753437</c:v>
                </c:pt>
                <c:pt idx="3">
                  <c:v>1.6720978579357175</c:v>
                </c:pt>
                <c:pt idx="4">
                  <c:v>1.6812412373755872</c:v>
                </c:pt>
                <c:pt idx="5">
                  <c:v>1.6483600109809315</c:v>
                </c:pt>
                <c:pt idx="6">
                  <c:v>1.5390760987927767</c:v>
                </c:pt>
                <c:pt idx="7">
                  <c:v>1.5340261060561351</c:v>
                </c:pt>
                <c:pt idx="8">
                  <c:v>1.6414741105040995</c:v>
                </c:pt>
                <c:pt idx="9">
                  <c:v>1.6434526764861874</c:v>
                </c:pt>
                <c:pt idx="10">
                  <c:v>1.6334684555795864</c:v>
                </c:pt>
                <c:pt idx="11">
                  <c:v>1.6866362692622934</c:v>
                </c:pt>
                <c:pt idx="12">
                  <c:v>1.6711728427150832</c:v>
                </c:pt>
                <c:pt idx="13">
                  <c:v>1.4313637641589874</c:v>
                </c:pt>
                <c:pt idx="14">
                  <c:v>1.4377505628203879</c:v>
                </c:pt>
                <c:pt idx="15">
                  <c:v>1.8633228601204559</c:v>
                </c:pt>
                <c:pt idx="16">
                  <c:v>1.7474118078864234</c:v>
                </c:pt>
                <c:pt idx="17">
                  <c:v>1.7379873263334309</c:v>
                </c:pt>
                <c:pt idx="18">
                  <c:v>1.6665179805548809</c:v>
                </c:pt>
                <c:pt idx="19">
                  <c:v>1.5809249756756194</c:v>
                </c:pt>
                <c:pt idx="20">
                  <c:v>1.8767949762007006</c:v>
                </c:pt>
                <c:pt idx="21">
                  <c:v>1.8698182079793282</c:v>
                </c:pt>
                <c:pt idx="22">
                  <c:v>1.7965743332104296</c:v>
                </c:pt>
                <c:pt idx="23">
                  <c:v>1.9079485216122722</c:v>
                </c:pt>
                <c:pt idx="24">
                  <c:v>1.8407332346118068</c:v>
                </c:pt>
                <c:pt idx="25">
                  <c:v>1.8645110810583918</c:v>
                </c:pt>
                <c:pt idx="26">
                  <c:v>1.8727388274726688</c:v>
                </c:pt>
                <c:pt idx="27">
                  <c:v>1.7656685547590141</c:v>
                </c:pt>
                <c:pt idx="28">
                  <c:v>1.8656960599160706</c:v>
                </c:pt>
                <c:pt idx="29">
                  <c:v>1.842609239610562</c:v>
                </c:pt>
                <c:pt idx="30">
                  <c:v>1.8331471119127851</c:v>
                </c:pt>
                <c:pt idx="31">
                  <c:v>1.8680563618230415</c:v>
                </c:pt>
                <c:pt idx="32">
                  <c:v>1.7489628612561614</c:v>
                </c:pt>
                <c:pt idx="33">
                  <c:v>1.8375884382355112</c:v>
                </c:pt>
                <c:pt idx="34">
                  <c:v>1.9052560487484513</c:v>
                </c:pt>
                <c:pt idx="35">
                  <c:v>1.4885507165004443</c:v>
                </c:pt>
                <c:pt idx="36">
                  <c:v>1.4800069429571505</c:v>
                </c:pt>
                <c:pt idx="37">
                  <c:v>1.424881636631067</c:v>
                </c:pt>
                <c:pt idx="38">
                  <c:v>1.4800069429571505</c:v>
                </c:pt>
                <c:pt idx="39">
                  <c:v>1.7176705030022621</c:v>
                </c:pt>
                <c:pt idx="40">
                  <c:v>1.8506462351830666</c:v>
                </c:pt>
                <c:pt idx="41">
                  <c:v>1.741939077729199</c:v>
                </c:pt>
                <c:pt idx="42">
                  <c:v>1.4771212547196624</c:v>
                </c:pt>
                <c:pt idx="43">
                  <c:v>1.4913616938342726</c:v>
                </c:pt>
                <c:pt idx="44">
                  <c:v>1.5185139398778875</c:v>
                </c:pt>
                <c:pt idx="45">
                  <c:v>1.6232492903979006</c:v>
                </c:pt>
                <c:pt idx="46">
                  <c:v>1.5921767573958667</c:v>
                </c:pt>
                <c:pt idx="47">
                  <c:v>1.6127838567197355</c:v>
                </c:pt>
                <c:pt idx="48">
                  <c:v>1.8325089127062364</c:v>
                </c:pt>
                <c:pt idx="49">
                  <c:v>1.7176705030022621</c:v>
                </c:pt>
                <c:pt idx="50">
                  <c:v>1.6954816764901974</c:v>
                </c:pt>
                <c:pt idx="51">
                  <c:v>1.6989700043360187</c:v>
                </c:pt>
                <c:pt idx="52">
                  <c:v>1.7323937598229686</c:v>
                </c:pt>
                <c:pt idx="53">
                  <c:v>1.7512791039833422</c:v>
                </c:pt>
                <c:pt idx="54">
                  <c:v>1.9111576087399766</c:v>
                </c:pt>
                <c:pt idx="55">
                  <c:v>1.9009130677376691</c:v>
                </c:pt>
                <c:pt idx="56">
                  <c:v>1.9025467793139914</c:v>
                </c:pt>
                <c:pt idx="57">
                  <c:v>1.8633228601204559</c:v>
                </c:pt>
                <c:pt idx="58">
                  <c:v>1.6963563887333322</c:v>
                </c:pt>
                <c:pt idx="59">
                  <c:v>1.801403710017355</c:v>
                </c:pt>
                <c:pt idx="60">
                  <c:v>1.9395192526186185</c:v>
                </c:pt>
                <c:pt idx="61">
                  <c:v>1.8331471119127851</c:v>
                </c:pt>
                <c:pt idx="62">
                  <c:v>1.8000293592441343</c:v>
                </c:pt>
                <c:pt idx="63">
                  <c:v>1.7505083948513462</c:v>
                </c:pt>
                <c:pt idx="64">
                  <c:v>1.8375884382355112</c:v>
                </c:pt>
                <c:pt idx="65">
                  <c:v>1.7686381012476144</c:v>
                </c:pt>
                <c:pt idx="66">
                  <c:v>1.7558748556724915</c:v>
                </c:pt>
                <c:pt idx="67">
                  <c:v>1.890979596989689</c:v>
                </c:pt>
                <c:pt idx="68">
                  <c:v>1.8500332576897689</c:v>
                </c:pt>
                <c:pt idx="69">
                  <c:v>1.8318697742805017</c:v>
                </c:pt>
                <c:pt idx="70">
                  <c:v>1.8061799739838871</c:v>
                </c:pt>
                <c:pt idx="71">
                  <c:v>1.8061799739838871</c:v>
                </c:pt>
                <c:pt idx="72">
                  <c:v>1.919601023784111</c:v>
                </c:pt>
                <c:pt idx="73">
                  <c:v>1.8394780473741983</c:v>
                </c:pt>
                <c:pt idx="74">
                  <c:v>1.7671558660821804</c:v>
                </c:pt>
                <c:pt idx="75">
                  <c:v>1.4785664955938433</c:v>
                </c:pt>
                <c:pt idx="76">
                  <c:v>1.7395723444500919</c:v>
                </c:pt>
                <c:pt idx="77">
                  <c:v>1.7604224834232121</c:v>
                </c:pt>
                <c:pt idx="78">
                  <c:v>1.7201593034059568</c:v>
                </c:pt>
                <c:pt idx="79">
                  <c:v>1.8621313793130372</c:v>
                </c:pt>
                <c:pt idx="80">
                  <c:v>1.8463371121298053</c:v>
                </c:pt>
                <c:pt idx="81">
                  <c:v>1.7450747915820575</c:v>
                </c:pt>
                <c:pt idx="82">
                  <c:v>1.8419848045901139</c:v>
                </c:pt>
                <c:pt idx="83">
                  <c:v>1.7979596437371961</c:v>
                </c:pt>
                <c:pt idx="84">
                  <c:v>1.7347998295888469</c:v>
                </c:pt>
                <c:pt idx="85">
                  <c:v>1.7573960287930241</c:v>
                </c:pt>
                <c:pt idx="86">
                  <c:v>1.7481880270062005</c:v>
                </c:pt>
                <c:pt idx="87">
                  <c:v>1.7442929831226763</c:v>
                </c:pt>
                <c:pt idx="88">
                  <c:v>1.7267272090265722</c:v>
                </c:pt>
                <c:pt idx="89">
                  <c:v>1.8175653695597809</c:v>
                </c:pt>
                <c:pt idx="90">
                  <c:v>1.6766936096248666</c:v>
                </c:pt>
                <c:pt idx="91">
                  <c:v>1.6608654780038692</c:v>
                </c:pt>
                <c:pt idx="92">
                  <c:v>1.6954816764901974</c:v>
                </c:pt>
                <c:pt idx="93">
                  <c:v>1.6646419755561255</c:v>
                </c:pt>
                <c:pt idx="94">
                  <c:v>1.7551122663950711</c:v>
                </c:pt>
                <c:pt idx="95">
                  <c:v>1.7671558660821804</c:v>
                </c:pt>
                <c:pt idx="96">
                  <c:v>1.8457180179666586</c:v>
                </c:pt>
                <c:pt idx="97">
                  <c:v>1.8680563618230415</c:v>
                </c:pt>
                <c:pt idx="98">
                  <c:v>1.9068735347220704</c:v>
                </c:pt>
                <c:pt idx="99">
                  <c:v>1.8970770032094204</c:v>
                </c:pt>
                <c:pt idx="100">
                  <c:v>1.8830933585756899</c:v>
                </c:pt>
                <c:pt idx="101">
                  <c:v>1.8785217955012066</c:v>
                </c:pt>
                <c:pt idx="102">
                  <c:v>1.6937269489236468</c:v>
                </c:pt>
                <c:pt idx="103">
                  <c:v>1.8627275283179747</c:v>
                </c:pt>
                <c:pt idx="104">
                  <c:v>1.8041394323353503</c:v>
                </c:pt>
                <c:pt idx="105">
                  <c:v>1.7737864449811935</c:v>
                </c:pt>
                <c:pt idx="106">
                  <c:v>1.7795964912578246</c:v>
                </c:pt>
                <c:pt idx="107">
                  <c:v>1.7589118923979734</c:v>
                </c:pt>
                <c:pt idx="108">
                  <c:v>1.7824726241662863</c:v>
                </c:pt>
                <c:pt idx="109">
                  <c:v>1.7930916001765802</c:v>
                </c:pt>
                <c:pt idx="110">
                  <c:v>1.7151673578484579</c:v>
                </c:pt>
                <c:pt idx="111">
                  <c:v>1.8312296938670634</c:v>
                </c:pt>
                <c:pt idx="112">
                  <c:v>1.7168377232995244</c:v>
                </c:pt>
                <c:pt idx="113">
                  <c:v>1.8202014594856402</c:v>
                </c:pt>
                <c:pt idx="114">
                  <c:v>1.7242758696007889</c:v>
                </c:pt>
                <c:pt idx="115">
                  <c:v>1.9079485216122722</c:v>
                </c:pt>
                <c:pt idx="116">
                  <c:v>1.6821450763738317</c:v>
                </c:pt>
                <c:pt idx="117">
                  <c:v>1.675778341674085</c:v>
                </c:pt>
                <c:pt idx="118">
                  <c:v>1.8202014594856402</c:v>
                </c:pt>
                <c:pt idx="119">
                  <c:v>1.8149131812750738</c:v>
                </c:pt>
                <c:pt idx="120">
                  <c:v>1.7168377232995244</c:v>
                </c:pt>
                <c:pt idx="121">
                  <c:v>1.7604224834232121</c:v>
                </c:pt>
                <c:pt idx="122">
                  <c:v>1.7678976160180906</c:v>
                </c:pt>
                <c:pt idx="123">
                  <c:v>1.7930916001765802</c:v>
                </c:pt>
                <c:pt idx="124">
                  <c:v>1.4871383754771865</c:v>
                </c:pt>
                <c:pt idx="125">
                  <c:v>1.5171958979499742</c:v>
                </c:pt>
                <c:pt idx="126">
                  <c:v>1.5976951859255124</c:v>
                </c:pt>
                <c:pt idx="127">
                  <c:v>1.7411515988517852</c:v>
                </c:pt>
                <c:pt idx="128">
                  <c:v>1.7678976160180906</c:v>
                </c:pt>
                <c:pt idx="129">
                  <c:v>1.7323937598229686</c:v>
                </c:pt>
                <c:pt idx="130">
                  <c:v>1.7435097647284297</c:v>
                </c:pt>
                <c:pt idx="131">
                  <c:v>1.7589118923979734</c:v>
                </c:pt>
                <c:pt idx="132">
                  <c:v>1.7781512503836436</c:v>
                </c:pt>
                <c:pt idx="133">
                  <c:v>1.7888751157754168</c:v>
                </c:pt>
                <c:pt idx="134">
                  <c:v>1.7986506454452689</c:v>
                </c:pt>
                <c:pt idx="135">
                  <c:v>1.307496037913213</c:v>
                </c:pt>
                <c:pt idx="136">
                  <c:v>1.3096301674258988</c:v>
                </c:pt>
                <c:pt idx="137">
                  <c:v>1.2855573090077739</c:v>
                </c:pt>
                <c:pt idx="138">
                  <c:v>1.307496037913213</c:v>
                </c:pt>
                <c:pt idx="139">
                  <c:v>1.4712917110589385</c:v>
                </c:pt>
                <c:pt idx="140">
                  <c:v>1.2833012287035497</c:v>
                </c:pt>
                <c:pt idx="141">
                  <c:v>1.7634279935629373</c:v>
                </c:pt>
                <c:pt idx="142">
                  <c:v>1.8779469516291882</c:v>
                </c:pt>
                <c:pt idx="143">
                  <c:v>1.7395723444500919</c:v>
                </c:pt>
                <c:pt idx="144">
                  <c:v>1.8188854145940099</c:v>
                </c:pt>
                <c:pt idx="145">
                  <c:v>1.8188854145940099</c:v>
                </c:pt>
                <c:pt idx="146">
                  <c:v>1.8169038393756602</c:v>
                </c:pt>
                <c:pt idx="147">
                  <c:v>1.8331471119127851</c:v>
                </c:pt>
                <c:pt idx="148">
                  <c:v>1.8202014594856402</c:v>
                </c:pt>
                <c:pt idx="149">
                  <c:v>1.7824726241662863</c:v>
                </c:pt>
                <c:pt idx="150">
                  <c:v>1.7824726241662863</c:v>
                </c:pt>
                <c:pt idx="151">
                  <c:v>1.7824726241662863</c:v>
                </c:pt>
                <c:pt idx="152">
                  <c:v>1.890979596989689</c:v>
                </c:pt>
                <c:pt idx="153">
                  <c:v>1.9222062774390163</c:v>
                </c:pt>
                <c:pt idx="154">
                  <c:v>1.7745169657285496</c:v>
                </c:pt>
                <c:pt idx="155">
                  <c:v>1.7745169657285496</c:v>
                </c:pt>
                <c:pt idx="156">
                  <c:v>1.7745169657285496</c:v>
                </c:pt>
                <c:pt idx="157">
                  <c:v>1.7745169657285496</c:v>
                </c:pt>
                <c:pt idx="158">
                  <c:v>1.7993405494535817</c:v>
                </c:pt>
                <c:pt idx="159">
                  <c:v>1.8450980400142569</c:v>
                </c:pt>
                <c:pt idx="160">
                  <c:v>1.8450980400142569</c:v>
                </c:pt>
                <c:pt idx="161">
                  <c:v>1.8524799936368563</c:v>
                </c:pt>
                <c:pt idx="162">
                  <c:v>1.8095597146352678</c:v>
                </c:pt>
                <c:pt idx="163">
                  <c:v>1.7708520116421442</c:v>
                </c:pt>
                <c:pt idx="164">
                  <c:v>1.7535830588929067</c:v>
                </c:pt>
                <c:pt idx="165">
                  <c:v>1.7535830588929067</c:v>
                </c:pt>
                <c:pt idx="166">
                  <c:v>1.7649229846498886</c:v>
                </c:pt>
                <c:pt idx="167">
                  <c:v>1.7649229846498886</c:v>
                </c:pt>
                <c:pt idx="168">
                  <c:v>1.8000293592441343</c:v>
                </c:pt>
                <c:pt idx="169">
                  <c:v>1.8000293592441343</c:v>
                </c:pt>
                <c:pt idx="170">
                  <c:v>1.8000293592441343</c:v>
                </c:pt>
                <c:pt idx="171">
                  <c:v>1.8155777483242672</c:v>
                </c:pt>
                <c:pt idx="172">
                  <c:v>1.7916906490201179</c:v>
                </c:pt>
                <c:pt idx="173">
                  <c:v>1.7888751157754168</c:v>
                </c:pt>
                <c:pt idx="174">
                  <c:v>1.8142475957319202</c:v>
                </c:pt>
                <c:pt idx="175">
                  <c:v>1.7824726241662863</c:v>
                </c:pt>
                <c:pt idx="176">
                  <c:v>1.816241299991783</c:v>
                </c:pt>
                <c:pt idx="177">
                  <c:v>1.5428254269591799</c:v>
                </c:pt>
                <c:pt idx="178">
                  <c:v>1.6618126855372612</c:v>
                </c:pt>
                <c:pt idx="179">
                  <c:v>1.7134905430939424</c:v>
                </c:pt>
                <c:pt idx="180">
                  <c:v>1.7686381012476144</c:v>
                </c:pt>
                <c:pt idx="181">
                  <c:v>1.7058637122839193</c:v>
                </c:pt>
                <c:pt idx="182">
                  <c:v>1.7466341989375787</c:v>
                </c:pt>
                <c:pt idx="183">
                  <c:v>1.7143297597452329</c:v>
                </c:pt>
                <c:pt idx="184">
                  <c:v>1.5575072019056579</c:v>
                </c:pt>
                <c:pt idx="185">
                  <c:v>1.6273658565927327</c:v>
                </c:pt>
                <c:pt idx="186">
                  <c:v>1.5786392099680724</c:v>
                </c:pt>
                <c:pt idx="187">
                  <c:v>1.6138418218760693</c:v>
                </c:pt>
                <c:pt idx="188">
                  <c:v>1.667452952889954</c:v>
                </c:pt>
                <c:pt idx="189">
                  <c:v>1.6812412373755872</c:v>
                </c:pt>
                <c:pt idx="190">
                  <c:v>1.5118833609788744</c:v>
                </c:pt>
              </c:numCache>
            </c:numRef>
          </c:xVal>
          <c:yVal>
            <c:numRef>
              <c:f>Larvals!$G$5:$G$232</c:f>
              <c:numCache>
                <c:formatCode>General</c:formatCode>
                <c:ptCount val="228"/>
                <c:pt idx="0">
                  <c:v>-1</c:v>
                </c:pt>
                <c:pt idx="1">
                  <c:v>-0.3010299956639812</c:v>
                </c:pt>
                <c:pt idx="2">
                  <c:v>-0.69897000433601875</c:v>
                </c:pt>
                <c:pt idx="3">
                  <c:v>-0.3010299956639812</c:v>
                </c:pt>
                <c:pt idx="4">
                  <c:v>-0.69897000433601875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-0.69897000433601875</c:v>
                </c:pt>
                <c:pt idx="9">
                  <c:v>-0.69897000433601875</c:v>
                </c:pt>
                <c:pt idx="10">
                  <c:v>-0.69897000433601875</c:v>
                </c:pt>
                <c:pt idx="11">
                  <c:v>-0.3979400086720376</c:v>
                </c:pt>
                <c:pt idx="12">
                  <c:v>4.1392685158225077E-2</c:v>
                </c:pt>
                <c:pt idx="13">
                  <c:v>-1.3010299956639813</c:v>
                </c:pt>
                <c:pt idx="14">
                  <c:v>-1.3010299956639813</c:v>
                </c:pt>
                <c:pt idx="15">
                  <c:v>-0.15490195998574319</c:v>
                </c:pt>
                <c:pt idx="16">
                  <c:v>-0.52287874528033762</c:v>
                </c:pt>
                <c:pt idx="17">
                  <c:v>0</c:v>
                </c:pt>
                <c:pt idx="18">
                  <c:v>-0.3010299956639812</c:v>
                </c:pt>
                <c:pt idx="19">
                  <c:v>-1</c:v>
                </c:pt>
                <c:pt idx="20">
                  <c:v>-9.6910013008056392E-2</c:v>
                </c:pt>
                <c:pt idx="21">
                  <c:v>-0.22184874961635639</c:v>
                </c:pt>
                <c:pt idx="22">
                  <c:v>-0.15490195998574319</c:v>
                </c:pt>
                <c:pt idx="23">
                  <c:v>4.1392685158225077E-2</c:v>
                </c:pt>
                <c:pt idx="24">
                  <c:v>-0.22184874961635639</c:v>
                </c:pt>
                <c:pt idx="25">
                  <c:v>0</c:v>
                </c:pt>
                <c:pt idx="26">
                  <c:v>0</c:v>
                </c:pt>
                <c:pt idx="27">
                  <c:v>-0.52287874528033762</c:v>
                </c:pt>
                <c:pt idx="28">
                  <c:v>-9.6910013008056392E-2</c:v>
                </c:pt>
                <c:pt idx="29">
                  <c:v>-0.15490195998574319</c:v>
                </c:pt>
                <c:pt idx="30">
                  <c:v>-0.15490195998574319</c:v>
                </c:pt>
                <c:pt idx="31">
                  <c:v>-9.6910013008056392E-2</c:v>
                </c:pt>
                <c:pt idx="32">
                  <c:v>-0.52287874528033762</c:v>
                </c:pt>
                <c:pt idx="33">
                  <c:v>-0.22184874961635639</c:v>
                </c:pt>
                <c:pt idx="34">
                  <c:v>-9.6910013008056392E-2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-9.6910013008056392E-2</c:v>
                </c:pt>
                <c:pt idx="40">
                  <c:v>4.1392685158225077E-2</c:v>
                </c:pt>
                <c:pt idx="41">
                  <c:v>-0.3979400086720376</c:v>
                </c:pt>
                <c:pt idx="42">
                  <c:v>-1</c:v>
                </c:pt>
                <c:pt idx="43">
                  <c:v>-1</c:v>
                </c:pt>
                <c:pt idx="44">
                  <c:v>-0.69897000433601875</c:v>
                </c:pt>
                <c:pt idx="45">
                  <c:v>-0.22184874961635639</c:v>
                </c:pt>
                <c:pt idx="46">
                  <c:v>-0.3979400086720376</c:v>
                </c:pt>
                <c:pt idx="47">
                  <c:v>-1</c:v>
                </c:pt>
                <c:pt idx="48">
                  <c:v>-0.22184874961635639</c:v>
                </c:pt>
                <c:pt idx="49">
                  <c:v>-0.22184874961635639</c:v>
                </c:pt>
                <c:pt idx="50">
                  <c:v>-0.3010299956639812</c:v>
                </c:pt>
                <c:pt idx="51">
                  <c:v>-0.3010299956639812</c:v>
                </c:pt>
                <c:pt idx="52">
                  <c:v>-0.69897000433601875</c:v>
                </c:pt>
                <c:pt idx="53">
                  <c:v>-0.52287874528033762</c:v>
                </c:pt>
                <c:pt idx="54">
                  <c:v>0</c:v>
                </c:pt>
                <c:pt idx="55">
                  <c:v>7.9181246047624818E-2</c:v>
                </c:pt>
                <c:pt idx="56">
                  <c:v>4.1392685158225077E-2</c:v>
                </c:pt>
                <c:pt idx="57">
                  <c:v>0</c:v>
                </c:pt>
                <c:pt idx="58">
                  <c:v>-4.5757490560675115E-2</c:v>
                </c:pt>
                <c:pt idx="59">
                  <c:v>-0.3010299956639812</c:v>
                </c:pt>
                <c:pt idx="60">
                  <c:v>0.20411998265592479</c:v>
                </c:pt>
                <c:pt idx="61">
                  <c:v>-0.22184874961635639</c:v>
                </c:pt>
                <c:pt idx="62">
                  <c:v>-0.3010299956639812</c:v>
                </c:pt>
                <c:pt idx="63">
                  <c:v>-0.69897000433601875</c:v>
                </c:pt>
                <c:pt idx="64">
                  <c:v>-0.3010299956639812</c:v>
                </c:pt>
                <c:pt idx="65">
                  <c:v>-0.52287874528033762</c:v>
                </c:pt>
                <c:pt idx="66">
                  <c:v>-0.52287874528033762</c:v>
                </c:pt>
                <c:pt idx="67">
                  <c:v>4.1392685158225077E-2</c:v>
                </c:pt>
                <c:pt idx="68">
                  <c:v>-0.22184874961635639</c:v>
                </c:pt>
                <c:pt idx="69">
                  <c:v>-0.22184874961635639</c:v>
                </c:pt>
                <c:pt idx="70">
                  <c:v>-0.3010299956639812</c:v>
                </c:pt>
                <c:pt idx="71">
                  <c:v>-0.3010299956639812</c:v>
                </c:pt>
                <c:pt idx="72">
                  <c:v>0.11394335230683679</c:v>
                </c:pt>
                <c:pt idx="73">
                  <c:v>-9.6910013008056392E-2</c:v>
                </c:pt>
                <c:pt idx="74">
                  <c:v>-0.3979400086720376</c:v>
                </c:pt>
                <c:pt idx="75">
                  <c:v>-0.69897000433601875</c:v>
                </c:pt>
                <c:pt idx="76">
                  <c:v>-0.52287874528033762</c:v>
                </c:pt>
                <c:pt idx="77">
                  <c:v>-0.52287874528033762</c:v>
                </c:pt>
                <c:pt idx="78">
                  <c:v>-0.52287874528033762</c:v>
                </c:pt>
                <c:pt idx="79">
                  <c:v>-0.15490195998574319</c:v>
                </c:pt>
                <c:pt idx="80">
                  <c:v>-0.22184874961635639</c:v>
                </c:pt>
                <c:pt idx="81">
                  <c:v>-0.52287874528033762</c:v>
                </c:pt>
                <c:pt idx="82">
                  <c:v>-0.22184874961635639</c:v>
                </c:pt>
                <c:pt idx="83">
                  <c:v>-0.3979400086720376</c:v>
                </c:pt>
                <c:pt idx="84">
                  <c:v>-0.3979400086720376</c:v>
                </c:pt>
                <c:pt idx="85">
                  <c:v>-4.5757490560675115E-2</c:v>
                </c:pt>
                <c:pt idx="86">
                  <c:v>-1</c:v>
                </c:pt>
                <c:pt idx="87">
                  <c:v>-0.52287874528033762</c:v>
                </c:pt>
                <c:pt idx="88">
                  <c:v>-0.69897000433601875</c:v>
                </c:pt>
                <c:pt idx="89">
                  <c:v>-0.3010299956639812</c:v>
                </c:pt>
                <c:pt idx="90">
                  <c:v>-0.69897000433601875</c:v>
                </c:pt>
                <c:pt idx="91">
                  <c:v>-1</c:v>
                </c:pt>
                <c:pt idx="92">
                  <c:v>-0.69897000433601875</c:v>
                </c:pt>
                <c:pt idx="93">
                  <c:v>-1</c:v>
                </c:pt>
                <c:pt idx="94">
                  <c:v>-0.69897000433601875</c:v>
                </c:pt>
                <c:pt idx="95">
                  <c:v>-0.52287874528033762</c:v>
                </c:pt>
                <c:pt idx="96">
                  <c:v>-0.15490195998574319</c:v>
                </c:pt>
                <c:pt idx="97">
                  <c:v>-4.5757490560675115E-2</c:v>
                </c:pt>
                <c:pt idx="98">
                  <c:v>4.1392685158225077E-2</c:v>
                </c:pt>
                <c:pt idx="99">
                  <c:v>7.9181246047624818E-2</c:v>
                </c:pt>
                <c:pt idx="100">
                  <c:v>0</c:v>
                </c:pt>
                <c:pt idx="101">
                  <c:v>4.1392685158225077E-2</c:v>
                </c:pt>
                <c:pt idx="102">
                  <c:v>-0.3010299956639812</c:v>
                </c:pt>
                <c:pt idx="103">
                  <c:v>-4.5757490560675115E-2</c:v>
                </c:pt>
                <c:pt idx="104">
                  <c:v>-0.3979400086720376</c:v>
                </c:pt>
                <c:pt idx="105">
                  <c:v>-0.52287874528033762</c:v>
                </c:pt>
                <c:pt idx="106">
                  <c:v>-0.3979400086720376</c:v>
                </c:pt>
                <c:pt idx="107">
                  <c:v>-0.52287874528033762</c:v>
                </c:pt>
                <c:pt idx="108">
                  <c:v>-0.3010299956639812</c:v>
                </c:pt>
                <c:pt idx="109">
                  <c:v>-0.3979400086720376</c:v>
                </c:pt>
                <c:pt idx="110">
                  <c:v>-0.52287874528033762</c:v>
                </c:pt>
                <c:pt idx="111">
                  <c:v>-0.22184874961635639</c:v>
                </c:pt>
                <c:pt idx="112">
                  <c:v>-0.52287874528033762</c:v>
                </c:pt>
                <c:pt idx="113">
                  <c:v>-0.22184874961635639</c:v>
                </c:pt>
                <c:pt idx="114">
                  <c:v>-0.69897000433601875</c:v>
                </c:pt>
                <c:pt idx="115">
                  <c:v>0</c:v>
                </c:pt>
                <c:pt idx="116">
                  <c:v>-0.3010299956639812</c:v>
                </c:pt>
                <c:pt idx="117">
                  <c:v>-1</c:v>
                </c:pt>
                <c:pt idx="118">
                  <c:v>-0.3010299956639812</c:v>
                </c:pt>
                <c:pt idx="119">
                  <c:v>-0.3010299956639812</c:v>
                </c:pt>
                <c:pt idx="120">
                  <c:v>-0.69897000433601875</c:v>
                </c:pt>
                <c:pt idx="121">
                  <c:v>-0.52287874528033762</c:v>
                </c:pt>
                <c:pt idx="122">
                  <c:v>-0.3979400086720376</c:v>
                </c:pt>
                <c:pt idx="123">
                  <c:v>0.3010299956639812</c:v>
                </c:pt>
                <c:pt idx="124">
                  <c:v>-0.3979400086720376</c:v>
                </c:pt>
                <c:pt idx="125">
                  <c:v>-0.52287874528033762</c:v>
                </c:pt>
                <c:pt idx="126">
                  <c:v>-0.22184874961635639</c:v>
                </c:pt>
                <c:pt idx="127">
                  <c:v>-0.69897000433601875</c:v>
                </c:pt>
                <c:pt idx="128">
                  <c:v>-0.3979400086720376</c:v>
                </c:pt>
                <c:pt idx="129">
                  <c:v>-0.69897000433601875</c:v>
                </c:pt>
                <c:pt idx="130">
                  <c:v>-0.52287874528033762</c:v>
                </c:pt>
                <c:pt idx="131">
                  <c:v>-0.69897000433601875</c:v>
                </c:pt>
                <c:pt idx="132">
                  <c:v>-0.52287874528033762</c:v>
                </c:pt>
                <c:pt idx="133">
                  <c:v>-0.3010299956639812</c:v>
                </c:pt>
                <c:pt idx="134">
                  <c:v>-0.3979400086720376</c:v>
                </c:pt>
                <c:pt idx="135">
                  <c:v>-1</c:v>
                </c:pt>
                <c:pt idx="136">
                  <c:v>-1.3010299956639813</c:v>
                </c:pt>
                <c:pt idx="137">
                  <c:v>-1.3010299956639813</c:v>
                </c:pt>
                <c:pt idx="138">
                  <c:v>-1.3010299956639813</c:v>
                </c:pt>
                <c:pt idx="139">
                  <c:v>-0.69897000433601875</c:v>
                </c:pt>
                <c:pt idx="140">
                  <c:v>-1.3010299956639813</c:v>
                </c:pt>
                <c:pt idx="141">
                  <c:v>-0.3979400086720376</c:v>
                </c:pt>
                <c:pt idx="142">
                  <c:v>-4.5757490560675115E-2</c:v>
                </c:pt>
                <c:pt idx="143">
                  <c:v>-0.52287874528033762</c:v>
                </c:pt>
                <c:pt idx="144">
                  <c:v>-0.3010299956639812</c:v>
                </c:pt>
                <c:pt idx="145">
                  <c:v>-0.3010299956639812</c:v>
                </c:pt>
                <c:pt idx="146">
                  <c:v>-0.3010299956639812</c:v>
                </c:pt>
                <c:pt idx="147">
                  <c:v>-0.22184874961635639</c:v>
                </c:pt>
                <c:pt idx="148">
                  <c:v>-0.3010299956639812</c:v>
                </c:pt>
                <c:pt idx="149">
                  <c:v>-0.3010299956639812</c:v>
                </c:pt>
                <c:pt idx="150">
                  <c:v>-0.3010299956639812</c:v>
                </c:pt>
                <c:pt idx="151">
                  <c:v>-0.3010299956639812</c:v>
                </c:pt>
                <c:pt idx="152">
                  <c:v>4.1392685158225077E-2</c:v>
                </c:pt>
                <c:pt idx="153">
                  <c:v>7.9181246047624818E-2</c:v>
                </c:pt>
                <c:pt idx="154">
                  <c:v>-0.3010299956639812</c:v>
                </c:pt>
                <c:pt idx="155">
                  <c:v>-0.3010299956639812</c:v>
                </c:pt>
                <c:pt idx="156">
                  <c:v>-0.3010299956639812</c:v>
                </c:pt>
                <c:pt idx="157">
                  <c:v>-0.3010299956639812</c:v>
                </c:pt>
                <c:pt idx="158">
                  <c:v>-0.3979400086720376</c:v>
                </c:pt>
                <c:pt idx="159">
                  <c:v>-0.22184874961635639</c:v>
                </c:pt>
                <c:pt idx="160">
                  <c:v>-0.22184874961635639</c:v>
                </c:pt>
                <c:pt idx="161">
                  <c:v>-0.15490195998574319</c:v>
                </c:pt>
                <c:pt idx="162">
                  <c:v>-0.3010299956639812</c:v>
                </c:pt>
                <c:pt idx="163">
                  <c:v>-0.3979400086720376</c:v>
                </c:pt>
                <c:pt idx="164">
                  <c:v>-0.52287874528033762</c:v>
                </c:pt>
                <c:pt idx="165">
                  <c:v>-0.52287874528033762</c:v>
                </c:pt>
                <c:pt idx="166">
                  <c:v>-0.3979400086720376</c:v>
                </c:pt>
                <c:pt idx="167">
                  <c:v>-0.3979400086720376</c:v>
                </c:pt>
                <c:pt idx="168">
                  <c:v>-0.3010299956639812</c:v>
                </c:pt>
                <c:pt idx="169">
                  <c:v>-0.3010299956639812</c:v>
                </c:pt>
                <c:pt idx="170">
                  <c:v>-0.3010299956639812</c:v>
                </c:pt>
                <c:pt idx="171">
                  <c:v>-0.3010299956639812</c:v>
                </c:pt>
                <c:pt idx="172">
                  <c:v>-0.3010299956639812</c:v>
                </c:pt>
                <c:pt idx="173">
                  <c:v>-0.3010299956639812</c:v>
                </c:pt>
                <c:pt idx="174">
                  <c:v>-0.3010299956639812</c:v>
                </c:pt>
                <c:pt idx="175">
                  <c:v>-0.52287874528033762</c:v>
                </c:pt>
                <c:pt idx="176">
                  <c:v>-0.3010299956639812</c:v>
                </c:pt>
                <c:pt idx="177">
                  <c:v>-0.3979400086720376</c:v>
                </c:pt>
                <c:pt idx="178">
                  <c:v>-1</c:v>
                </c:pt>
                <c:pt idx="179">
                  <c:v>-0.52287874528033762</c:v>
                </c:pt>
                <c:pt idx="180">
                  <c:v>-0.3979400086720376</c:v>
                </c:pt>
                <c:pt idx="181">
                  <c:v>-0.52287874528033762</c:v>
                </c:pt>
                <c:pt idx="182">
                  <c:v>-0.52287874528033762</c:v>
                </c:pt>
                <c:pt idx="183">
                  <c:v>-1</c:v>
                </c:pt>
                <c:pt idx="184">
                  <c:v>-0.52287874528033762</c:v>
                </c:pt>
                <c:pt idx="185">
                  <c:v>-0.52287874528033762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4-4972-9817-27D967BB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4672"/>
        <c:axId val="208366208"/>
      </c:scatterChart>
      <c:valAx>
        <c:axId val="2083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66208"/>
        <c:crosses val="autoZero"/>
        <c:crossBetween val="midCat"/>
      </c:valAx>
      <c:valAx>
        <c:axId val="2083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6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'Polychaete (P)'!$G$1:$G$2</c:f>
              <c:strCache>
                <c:ptCount val="2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560258092738457"/>
                  <c:y val="-9.6183289588801339E-3"/>
                </c:manualLayout>
              </c:layout>
              <c:numFmt formatCode="General" sourceLinked="0"/>
            </c:trendlineLbl>
          </c:trendline>
          <c:xVal>
            <c:numRef>
              <c:f>'Polychaete (P)'!$F$4:$F$78</c:f>
              <c:numCache>
                <c:formatCode>General</c:formatCode>
                <c:ptCount val="75"/>
                <c:pt idx="0">
                  <c:v>1.7923916894982539</c:v>
                </c:pt>
                <c:pt idx="1">
                  <c:v>1.6532125137753437</c:v>
                </c:pt>
                <c:pt idx="2">
                  <c:v>1.7242758696007889</c:v>
                </c:pt>
                <c:pt idx="3">
                  <c:v>1.6020599913279623</c:v>
                </c:pt>
                <c:pt idx="4">
                  <c:v>1.6720978579357175</c:v>
                </c:pt>
                <c:pt idx="5">
                  <c:v>1.6434526764861874</c:v>
                </c:pt>
                <c:pt idx="6">
                  <c:v>1.7403626894942439</c:v>
                </c:pt>
                <c:pt idx="7">
                  <c:v>1.9084850188786497</c:v>
                </c:pt>
                <c:pt idx="8">
                  <c:v>1.5910646070264991</c:v>
                </c:pt>
                <c:pt idx="9">
                  <c:v>1.505149978319906</c:v>
                </c:pt>
                <c:pt idx="10">
                  <c:v>1.8573324964312685</c:v>
                </c:pt>
                <c:pt idx="11">
                  <c:v>1.6232492903979006</c:v>
                </c:pt>
                <c:pt idx="12">
                  <c:v>1.6454222693490919</c:v>
                </c:pt>
                <c:pt idx="13">
                  <c:v>1.4608978427565478</c:v>
                </c:pt>
                <c:pt idx="14">
                  <c:v>1.6748611407378116</c:v>
                </c:pt>
                <c:pt idx="15">
                  <c:v>1.5224442335063197</c:v>
                </c:pt>
                <c:pt idx="16">
                  <c:v>1.515873843711679</c:v>
                </c:pt>
                <c:pt idx="17">
                  <c:v>1.5390760987927767</c:v>
                </c:pt>
                <c:pt idx="18">
                  <c:v>1.5340261060561351</c:v>
                </c:pt>
                <c:pt idx="19">
                  <c:v>1.7315887651867388</c:v>
                </c:pt>
                <c:pt idx="20">
                  <c:v>1.6541765418779606</c:v>
                </c:pt>
                <c:pt idx="21">
                  <c:v>1.6334684555795864</c:v>
                </c:pt>
                <c:pt idx="22">
                  <c:v>1.6201360549737576</c:v>
                </c:pt>
                <c:pt idx="23">
                  <c:v>1.4969296480732148</c:v>
                </c:pt>
                <c:pt idx="24">
                  <c:v>1.5314789170422551</c:v>
                </c:pt>
                <c:pt idx="25">
                  <c:v>1.5717088318086876</c:v>
                </c:pt>
                <c:pt idx="26">
                  <c:v>1.6821450763738317</c:v>
                </c:pt>
                <c:pt idx="27">
                  <c:v>1.3926969532596658</c:v>
                </c:pt>
                <c:pt idx="28">
                  <c:v>1.930949031167523</c:v>
                </c:pt>
                <c:pt idx="29">
                  <c:v>1.8280150642239767</c:v>
                </c:pt>
                <c:pt idx="30">
                  <c:v>1.3617278360175928</c:v>
                </c:pt>
                <c:pt idx="31">
                  <c:v>1.5809249756756194</c:v>
                </c:pt>
              </c:numCache>
            </c:numRef>
          </c:xVal>
          <c:yVal>
            <c:numRef>
              <c:f>'Polychaete (P)'!$G$4:$G$78</c:f>
              <c:numCache>
                <c:formatCode>General</c:formatCode>
                <c:ptCount val="75"/>
                <c:pt idx="0">
                  <c:v>-0.69897000433601875</c:v>
                </c:pt>
                <c:pt idx="1">
                  <c:v>-0.69897000433601875</c:v>
                </c:pt>
                <c:pt idx="2">
                  <c:v>-0.3010299956639812</c:v>
                </c:pt>
                <c:pt idx="3">
                  <c:v>-1</c:v>
                </c:pt>
                <c:pt idx="4">
                  <c:v>-1</c:v>
                </c:pt>
                <c:pt idx="5">
                  <c:v>-0.52287874528033762</c:v>
                </c:pt>
                <c:pt idx="6">
                  <c:v>-0.3010299956639812</c:v>
                </c:pt>
                <c:pt idx="7">
                  <c:v>-0.22184874961635639</c:v>
                </c:pt>
                <c:pt idx="8">
                  <c:v>-0.3010299956639812</c:v>
                </c:pt>
                <c:pt idx="9">
                  <c:v>-0.69897000433601875</c:v>
                </c:pt>
                <c:pt idx="10">
                  <c:v>-0.3979400086720376</c:v>
                </c:pt>
                <c:pt idx="11">
                  <c:v>-0.69897000433601875</c:v>
                </c:pt>
                <c:pt idx="12">
                  <c:v>-0.69897000433601875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-0.69897000433601875</c:v>
                </c:pt>
                <c:pt idx="16">
                  <c:v>-0.69897000433601875</c:v>
                </c:pt>
                <c:pt idx="17">
                  <c:v>-0.69897000433601875</c:v>
                </c:pt>
                <c:pt idx="18">
                  <c:v>-0.69897000433601875</c:v>
                </c:pt>
                <c:pt idx="19">
                  <c:v>-0.3979400086720376</c:v>
                </c:pt>
                <c:pt idx="20">
                  <c:v>-0.3979400086720376</c:v>
                </c:pt>
                <c:pt idx="21">
                  <c:v>-0.3979400086720376</c:v>
                </c:pt>
                <c:pt idx="22">
                  <c:v>-0.52287874528033762</c:v>
                </c:pt>
                <c:pt idx="23">
                  <c:v>-1</c:v>
                </c:pt>
                <c:pt idx="24">
                  <c:v>-0.69897000433601875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-0.3979400086720376</c:v>
                </c:pt>
                <c:pt idx="30">
                  <c:v>-1</c:v>
                </c:pt>
                <c:pt idx="31">
                  <c:v>-0.77815125038364363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3-47D1-91FB-595777FC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6272"/>
        <c:axId val="142188544"/>
      </c:scatterChart>
      <c:valAx>
        <c:axId val="1421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188544"/>
        <c:crosses val="autoZero"/>
        <c:crossBetween val="midCat"/>
      </c:valAx>
      <c:valAx>
        <c:axId val="1421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66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95250</xdr:rowOff>
    </xdr:from>
    <xdr:to>
      <xdr:col>17</xdr:col>
      <xdr:colOff>50800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95250</xdr:rowOff>
    </xdr:from>
    <xdr:to>
      <xdr:col>15</xdr:col>
      <xdr:colOff>57150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890C1-2E02-4DF6-B56E-100318A9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95250</xdr:rowOff>
    </xdr:from>
    <xdr:to>
      <xdr:col>15</xdr:col>
      <xdr:colOff>57150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7</xdr:row>
      <xdr:rowOff>104775</xdr:rowOff>
    </xdr:from>
    <xdr:to>
      <xdr:col>20</xdr:col>
      <xdr:colOff>520699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95250</xdr:rowOff>
    </xdr:from>
    <xdr:to>
      <xdr:col>17</xdr:col>
      <xdr:colOff>14941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95250</xdr:rowOff>
    </xdr:from>
    <xdr:to>
      <xdr:col>15</xdr:col>
      <xdr:colOff>57150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14</xdr:row>
      <xdr:rowOff>57150</xdr:rowOff>
    </xdr:from>
    <xdr:to>
      <xdr:col>19</xdr:col>
      <xdr:colOff>431800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95250</xdr:rowOff>
    </xdr:from>
    <xdr:to>
      <xdr:col>18</xdr:col>
      <xdr:colOff>165100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95250</xdr:rowOff>
    </xdr:from>
    <xdr:to>
      <xdr:col>18</xdr:col>
      <xdr:colOff>571500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7</xdr:row>
      <xdr:rowOff>155575</xdr:rowOff>
    </xdr:from>
    <xdr:to>
      <xdr:col>19</xdr:col>
      <xdr:colOff>228600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8</xdr:row>
      <xdr:rowOff>66674</xdr:rowOff>
    </xdr:from>
    <xdr:to>
      <xdr:col>18</xdr:col>
      <xdr:colOff>590549</xdr:colOff>
      <xdr:row>36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8</xdr:row>
      <xdr:rowOff>66674</xdr:rowOff>
    </xdr:from>
    <xdr:to>
      <xdr:col>18</xdr:col>
      <xdr:colOff>590549</xdr:colOff>
      <xdr:row>39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136525</xdr:colOff>
      <xdr:row>6</xdr:row>
      <xdr:rowOff>168275</xdr:rowOff>
    </xdr:from>
    <xdr:to>
      <xdr:col>18</xdr:col>
      <xdr:colOff>266700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95250</xdr:rowOff>
    </xdr:from>
    <xdr:to>
      <xdr:col>17</xdr:col>
      <xdr:colOff>393700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126"/>
  <sheetViews>
    <sheetView workbookViewId="0">
      <pane ySplit="1" topLeftCell="A834" activePane="bottomLeft" state="frozen"/>
      <selection pane="bottomLeft" activeCell="D122" sqref="D122"/>
    </sheetView>
  </sheetViews>
  <sheetFormatPr baseColWidth="10" defaultColWidth="6.5" defaultRowHeight="13" x14ac:dyDescent="0.15"/>
  <cols>
    <col min="1" max="1" width="4" customWidth="1"/>
    <col min="2" max="2" width="11.83203125" bestFit="1" customWidth="1"/>
    <col min="3" max="3" width="10.1640625" bestFit="1" customWidth="1"/>
    <col min="4" max="4" width="10.5" bestFit="1" customWidth="1"/>
    <col min="5" max="5" width="9.5" bestFit="1" customWidth="1"/>
    <col min="6" max="6" width="23" customWidth="1"/>
    <col min="7" max="8" width="11.83203125" bestFit="1" customWidth="1"/>
    <col min="9" max="9" width="11.5" bestFit="1" customWidth="1"/>
    <col min="10" max="10" width="20.5" customWidth="1"/>
    <col min="11" max="12" width="15.5" bestFit="1" customWidth="1"/>
    <col min="13" max="13" width="14.5" bestFit="1" customWidth="1"/>
    <col min="14" max="14" width="15.5" bestFit="1" customWidth="1"/>
    <col min="15" max="15" width="12" bestFit="1" customWidth="1"/>
    <col min="16" max="16" width="11.83203125" bestFit="1" customWidth="1"/>
    <col min="17" max="17" width="12.83203125" bestFit="1" customWidth="1"/>
    <col min="18" max="18" width="9.5" bestFit="1" customWidth="1"/>
    <col min="19" max="19" width="15.5" bestFit="1" customWidth="1"/>
    <col min="20" max="20" width="12.5" bestFit="1" customWidth="1"/>
    <col min="21" max="21" width="10.83203125" bestFit="1" customWidth="1"/>
    <col min="22" max="22" width="38.5" customWidth="1"/>
    <col min="23" max="23" width="12.5" bestFit="1" customWidth="1"/>
    <col min="24" max="24" width="12.83203125" bestFit="1" customWidth="1"/>
    <col min="25" max="25" width="5.5" customWidth="1"/>
    <col min="26" max="26" width="24.5" customWidth="1"/>
    <col min="27" max="27" width="12.83203125" bestFit="1" customWidth="1"/>
    <col min="28" max="28" width="14.5" bestFit="1" customWidth="1"/>
    <col min="29" max="29" width="12.5" bestFit="1" customWidth="1"/>
  </cols>
  <sheetData>
    <row r="1" spans="2:29" x14ac:dyDescent="0.15">
      <c r="B1" t="s">
        <v>13</v>
      </c>
      <c r="C1" t="s">
        <v>14</v>
      </c>
      <c r="D1" t="s">
        <v>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0</v>
      </c>
      <c r="K1" t="s">
        <v>1</v>
      </c>
      <c r="L1" t="s">
        <v>20</v>
      </c>
      <c r="M1" t="s">
        <v>21</v>
      </c>
      <c r="N1" t="s">
        <v>22</v>
      </c>
      <c r="O1" t="s">
        <v>23</v>
      </c>
      <c r="P1" t="s">
        <v>2</v>
      </c>
      <c r="Q1" t="s">
        <v>10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993</v>
      </c>
      <c r="X1" t="s">
        <v>994</v>
      </c>
      <c r="Y1" t="s">
        <v>1053</v>
      </c>
      <c r="Z1" t="s">
        <v>976</v>
      </c>
      <c r="AA1" t="s">
        <v>977</v>
      </c>
      <c r="AB1" t="s">
        <v>979</v>
      </c>
      <c r="AC1" t="s">
        <v>978</v>
      </c>
    </row>
    <row r="2" spans="2:29" x14ac:dyDescent="0.15">
      <c r="B2">
        <v>37</v>
      </c>
      <c r="C2" t="s">
        <v>29</v>
      </c>
      <c r="D2">
        <v>1995</v>
      </c>
      <c r="E2">
        <v>1500</v>
      </c>
      <c r="F2" t="s">
        <v>30</v>
      </c>
      <c r="G2" t="s">
        <v>31</v>
      </c>
      <c r="H2" t="s">
        <v>32</v>
      </c>
      <c r="J2" t="s">
        <v>33</v>
      </c>
      <c r="K2">
        <v>97.25</v>
      </c>
      <c r="L2">
        <v>83.45</v>
      </c>
      <c r="M2">
        <v>65</v>
      </c>
      <c r="N2">
        <v>42.95</v>
      </c>
      <c r="O2">
        <v>23</v>
      </c>
      <c r="R2" t="s">
        <v>34</v>
      </c>
      <c r="S2">
        <v>14</v>
      </c>
      <c r="V2" t="s">
        <v>35</v>
      </c>
      <c r="Y2">
        <f>D2</f>
        <v>1995</v>
      </c>
      <c r="Z2" t="str">
        <f>IF(J2&lt;&gt;"",J2,"")</f>
        <v>Alosa pseudoharengus</v>
      </c>
      <c r="AA2">
        <f>IF(K2&lt;&gt;"",K2,"")</f>
        <v>97.25</v>
      </c>
      <c r="AB2" t="str">
        <f>IF(Q2&lt;&gt;"",Q2,IF(P2&lt;&gt;"",P2,""))</f>
        <v/>
      </c>
      <c r="AC2" t="str">
        <f>IF(U2&lt;&gt;"",U2,"")</f>
        <v/>
      </c>
    </row>
    <row r="3" spans="2:29" x14ac:dyDescent="0.15">
      <c r="B3">
        <v>89</v>
      </c>
      <c r="C3" t="s">
        <v>36</v>
      </c>
      <c r="D3">
        <v>1995</v>
      </c>
      <c r="E3">
        <v>1600</v>
      </c>
      <c r="F3" t="s">
        <v>37</v>
      </c>
      <c r="G3" t="s">
        <v>38</v>
      </c>
      <c r="H3" t="s">
        <v>32</v>
      </c>
      <c r="J3" t="s">
        <v>39</v>
      </c>
      <c r="K3">
        <v>55</v>
      </c>
      <c r="L3">
        <v>50</v>
      </c>
      <c r="R3" t="s">
        <v>40</v>
      </c>
      <c r="S3">
        <v>20</v>
      </c>
      <c r="V3" t="s">
        <v>41</v>
      </c>
      <c r="Y3">
        <f t="shared" ref="Y3:Y66" si="0">D3</f>
        <v>1995</v>
      </c>
      <c r="Z3" t="str">
        <f t="shared" ref="Z3:Z66" si="1">IF(J3&lt;&gt;"",J3,"")</f>
        <v>Anisoptera-Anax junius</v>
      </c>
      <c r="AA3">
        <f t="shared" ref="AA3:AA66" si="2">IF(K3&lt;&gt;"",K3,"")</f>
        <v>55</v>
      </c>
      <c r="AB3" t="str">
        <f t="shared" ref="AB3:AB66" si="3">IF(Q3&lt;&gt;"",Q3,IF(P3&lt;&gt;"",P3,""))</f>
        <v/>
      </c>
      <c r="AC3" t="str">
        <f t="shared" ref="AC3:AC66" si="4">IF(U3&lt;&gt;"",U3,"")</f>
        <v/>
      </c>
    </row>
    <row r="4" spans="2:29" x14ac:dyDescent="0.15">
      <c r="B4">
        <v>83</v>
      </c>
      <c r="C4" t="s">
        <v>101</v>
      </c>
      <c r="D4">
        <v>1995</v>
      </c>
      <c r="E4">
        <v>2000</v>
      </c>
      <c r="F4" t="s">
        <v>102</v>
      </c>
      <c r="G4" t="s">
        <v>103</v>
      </c>
      <c r="H4" t="s">
        <v>32</v>
      </c>
      <c r="J4" t="s">
        <v>6</v>
      </c>
      <c r="K4">
        <v>80.349999999999994</v>
      </c>
      <c r="L4" t="s">
        <v>104</v>
      </c>
      <c r="M4" t="s">
        <v>105</v>
      </c>
      <c r="N4" t="s">
        <v>106</v>
      </c>
      <c r="O4">
        <v>27.55</v>
      </c>
      <c r="P4" t="s">
        <v>107</v>
      </c>
      <c r="R4" t="s">
        <v>34</v>
      </c>
      <c r="S4" t="s">
        <v>108</v>
      </c>
      <c r="Y4">
        <f t="shared" si="0"/>
        <v>1995</v>
      </c>
      <c r="Z4" t="str">
        <f t="shared" si="1"/>
        <v>Butterfish</v>
      </c>
      <c r="AA4">
        <f t="shared" si="2"/>
        <v>80.349999999999994</v>
      </c>
      <c r="AB4" t="str">
        <f t="shared" si="3"/>
        <v>8.00</v>
      </c>
      <c r="AC4" t="str">
        <f t="shared" si="4"/>
        <v/>
      </c>
    </row>
    <row r="5" spans="2:29" x14ac:dyDescent="0.15">
      <c r="B5">
        <v>90</v>
      </c>
      <c r="C5" t="s">
        <v>109</v>
      </c>
      <c r="D5">
        <v>1995</v>
      </c>
      <c r="E5">
        <v>1110</v>
      </c>
      <c r="F5" t="s">
        <v>110</v>
      </c>
      <c r="G5" t="s">
        <v>38</v>
      </c>
      <c r="H5" t="s">
        <v>32</v>
      </c>
      <c r="J5" t="s">
        <v>6</v>
      </c>
      <c r="K5">
        <v>72.55</v>
      </c>
      <c r="L5" t="s">
        <v>111</v>
      </c>
      <c r="M5" t="s">
        <v>112</v>
      </c>
      <c r="N5" t="s">
        <v>106</v>
      </c>
      <c r="O5" t="s">
        <v>113</v>
      </c>
      <c r="P5" t="s">
        <v>106</v>
      </c>
      <c r="R5" t="s">
        <v>98</v>
      </c>
      <c r="Y5">
        <f t="shared" si="0"/>
        <v>1995</v>
      </c>
      <c r="Z5" t="str">
        <f t="shared" si="1"/>
        <v>Butterfish</v>
      </c>
      <c r="AA5">
        <f t="shared" si="2"/>
        <v>72.55</v>
      </c>
      <c r="AB5" t="str">
        <f t="shared" si="3"/>
        <v>-</v>
      </c>
      <c r="AC5" t="str">
        <f t="shared" si="4"/>
        <v/>
      </c>
    </row>
    <row r="6" spans="2:29" x14ac:dyDescent="0.15">
      <c r="B6">
        <v>95</v>
      </c>
      <c r="C6" t="s">
        <v>114</v>
      </c>
      <c r="D6">
        <v>1995</v>
      </c>
      <c r="E6" t="s">
        <v>115</v>
      </c>
      <c r="F6" t="s">
        <v>116</v>
      </c>
      <c r="G6" t="s">
        <v>48</v>
      </c>
      <c r="H6" t="s">
        <v>32</v>
      </c>
      <c r="J6" t="s">
        <v>6</v>
      </c>
      <c r="K6">
        <v>98.55</v>
      </c>
      <c r="L6" t="s">
        <v>117</v>
      </c>
      <c r="M6" t="s">
        <v>118</v>
      </c>
      <c r="N6" t="s">
        <v>106</v>
      </c>
      <c r="O6">
        <v>54.35</v>
      </c>
      <c r="P6" t="s">
        <v>119</v>
      </c>
      <c r="R6" t="s">
        <v>34</v>
      </c>
      <c r="S6">
        <v>21</v>
      </c>
      <c r="Y6">
        <f t="shared" si="0"/>
        <v>1995</v>
      </c>
      <c r="Z6" t="str">
        <f t="shared" si="1"/>
        <v>Butterfish</v>
      </c>
      <c r="AA6">
        <f t="shared" si="2"/>
        <v>98.55</v>
      </c>
      <c r="AB6" t="str">
        <f t="shared" si="3"/>
        <v>13.00</v>
      </c>
      <c r="AC6" t="str">
        <f t="shared" si="4"/>
        <v/>
      </c>
    </row>
    <row r="7" spans="2:29" x14ac:dyDescent="0.15">
      <c r="B7">
        <v>96</v>
      </c>
      <c r="C7" t="s">
        <v>120</v>
      </c>
      <c r="D7">
        <v>1995</v>
      </c>
      <c r="E7">
        <v>1400</v>
      </c>
      <c r="F7" t="s">
        <v>110</v>
      </c>
      <c r="G7" t="s">
        <v>38</v>
      </c>
      <c r="H7" t="s">
        <v>32</v>
      </c>
      <c r="J7" t="s">
        <v>6</v>
      </c>
      <c r="K7">
        <v>79.55</v>
      </c>
      <c r="L7">
        <v>72.05</v>
      </c>
      <c r="M7">
        <v>45.75</v>
      </c>
      <c r="N7" t="s">
        <v>106</v>
      </c>
      <c r="O7" t="s">
        <v>121</v>
      </c>
      <c r="P7" t="s">
        <v>122</v>
      </c>
      <c r="R7" t="s">
        <v>98</v>
      </c>
      <c r="Y7">
        <f t="shared" si="0"/>
        <v>1995</v>
      </c>
      <c r="Z7" t="str">
        <f t="shared" si="1"/>
        <v>Butterfish</v>
      </c>
      <c r="AA7">
        <f t="shared" si="2"/>
        <v>79.55</v>
      </c>
      <c r="AB7" t="str">
        <f t="shared" si="3"/>
        <v>6.00</v>
      </c>
      <c r="AC7" t="str">
        <f t="shared" si="4"/>
        <v/>
      </c>
    </row>
    <row r="8" spans="2:29" x14ac:dyDescent="0.15">
      <c r="B8">
        <v>106</v>
      </c>
      <c r="C8" t="s">
        <v>123</v>
      </c>
      <c r="D8">
        <v>1995</v>
      </c>
      <c r="E8">
        <v>1615</v>
      </c>
      <c r="F8" t="s">
        <v>124</v>
      </c>
      <c r="G8" t="s">
        <v>38</v>
      </c>
      <c r="H8" t="s">
        <v>32</v>
      </c>
      <c r="J8" t="s">
        <v>6</v>
      </c>
      <c r="K8" t="s">
        <v>125</v>
      </c>
      <c r="L8" t="s">
        <v>126</v>
      </c>
      <c r="M8" t="s">
        <v>127</v>
      </c>
      <c r="N8" t="s">
        <v>106</v>
      </c>
      <c r="O8" t="s">
        <v>128</v>
      </c>
      <c r="P8" t="s">
        <v>129</v>
      </c>
      <c r="R8" t="s">
        <v>98</v>
      </c>
      <c r="Y8">
        <f t="shared" si="0"/>
        <v>1995</v>
      </c>
      <c r="Z8" t="str">
        <f t="shared" si="1"/>
        <v>Butterfish</v>
      </c>
      <c r="AA8" t="str">
        <f t="shared" si="2"/>
        <v>81.80</v>
      </c>
      <c r="AB8" t="str">
        <f t="shared" si="3"/>
        <v>5.50</v>
      </c>
      <c r="AC8" t="str">
        <f t="shared" si="4"/>
        <v/>
      </c>
    </row>
    <row r="9" spans="2:29" x14ac:dyDescent="0.15">
      <c r="B9">
        <v>119</v>
      </c>
      <c r="C9" t="s">
        <v>130</v>
      </c>
      <c r="D9">
        <v>1995</v>
      </c>
      <c r="E9">
        <v>1400</v>
      </c>
      <c r="F9" t="s">
        <v>131</v>
      </c>
      <c r="G9" t="s">
        <v>31</v>
      </c>
      <c r="H9" t="s">
        <v>32</v>
      </c>
      <c r="J9" t="s">
        <v>6</v>
      </c>
      <c r="K9" t="s">
        <v>132</v>
      </c>
      <c r="L9" t="s">
        <v>106</v>
      </c>
      <c r="M9" t="s">
        <v>106</v>
      </c>
      <c r="N9" t="s">
        <v>106</v>
      </c>
      <c r="O9" t="s">
        <v>121</v>
      </c>
      <c r="P9" t="s">
        <v>106</v>
      </c>
      <c r="R9" t="s">
        <v>133</v>
      </c>
      <c r="Y9">
        <f t="shared" si="0"/>
        <v>1995</v>
      </c>
      <c r="Z9" t="str">
        <f t="shared" si="1"/>
        <v>Butterfish</v>
      </c>
      <c r="AA9" t="str">
        <f t="shared" si="2"/>
        <v>73.25</v>
      </c>
      <c r="AB9" t="str">
        <f t="shared" si="3"/>
        <v>-</v>
      </c>
      <c r="AC9" t="str">
        <f t="shared" si="4"/>
        <v/>
      </c>
    </row>
    <row r="10" spans="2:29" x14ac:dyDescent="0.15">
      <c r="B10">
        <v>122</v>
      </c>
      <c r="C10" t="s">
        <v>134</v>
      </c>
      <c r="D10">
        <v>1995</v>
      </c>
      <c r="E10">
        <v>1335</v>
      </c>
      <c r="F10" t="s">
        <v>37</v>
      </c>
      <c r="G10" t="s">
        <v>31</v>
      </c>
      <c r="H10" t="s">
        <v>32</v>
      </c>
      <c r="J10" t="s">
        <v>6</v>
      </c>
      <c r="K10" t="s">
        <v>135</v>
      </c>
      <c r="L10">
        <v>73.95</v>
      </c>
      <c r="M10" t="s">
        <v>136</v>
      </c>
      <c r="N10" t="s">
        <v>106</v>
      </c>
      <c r="O10" t="s">
        <v>128</v>
      </c>
      <c r="P10" t="s">
        <v>137</v>
      </c>
      <c r="R10" t="s">
        <v>98</v>
      </c>
      <c r="Y10">
        <f t="shared" si="0"/>
        <v>1995</v>
      </c>
      <c r="Z10" t="str">
        <f t="shared" si="1"/>
        <v>Butterfish</v>
      </c>
      <c r="AA10" t="str">
        <f t="shared" si="2"/>
        <v>82.10</v>
      </c>
      <c r="AB10" t="str">
        <f t="shared" si="3"/>
        <v>5.00</v>
      </c>
      <c r="AC10" t="str">
        <f t="shared" si="4"/>
        <v/>
      </c>
    </row>
    <row r="11" spans="2:29" x14ac:dyDescent="0.15">
      <c r="B11">
        <v>25</v>
      </c>
      <c r="C11" t="s">
        <v>161</v>
      </c>
      <c r="D11">
        <v>1995</v>
      </c>
      <c r="E11">
        <v>1745</v>
      </c>
      <c r="F11" t="s">
        <v>37</v>
      </c>
      <c r="G11" t="s">
        <v>162</v>
      </c>
      <c r="H11" t="s">
        <v>32</v>
      </c>
      <c r="J11" t="s">
        <v>163</v>
      </c>
      <c r="K11">
        <v>47.35</v>
      </c>
      <c r="L11" t="s">
        <v>106</v>
      </c>
      <c r="M11" t="s">
        <v>164</v>
      </c>
      <c r="N11" t="s">
        <v>106</v>
      </c>
      <c r="O11" t="s">
        <v>165</v>
      </c>
      <c r="P11" t="s">
        <v>166</v>
      </c>
      <c r="R11" t="s">
        <v>34</v>
      </c>
      <c r="S11">
        <v>11</v>
      </c>
      <c r="Y11">
        <f t="shared" si="0"/>
        <v>1995</v>
      </c>
      <c r="Z11" t="str">
        <f t="shared" si="1"/>
        <v>Cyclopterus lumpus</v>
      </c>
      <c r="AA11">
        <f t="shared" si="2"/>
        <v>47.35</v>
      </c>
      <c r="AB11" t="str">
        <f t="shared" si="3"/>
        <v>3.80</v>
      </c>
      <c r="AC11" t="str">
        <f t="shared" si="4"/>
        <v/>
      </c>
    </row>
    <row r="12" spans="2:29" x14ac:dyDescent="0.15">
      <c r="B12">
        <v>27</v>
      </c>
      <c r="C12" t="s">
        <v>161</v>
      </c>
      <c r="D12">
        <v>1995</v>
      </c>
      <c r="E12">
        <v>1800</v>
      </c>
      <c r="F12" t="s">
        <v>37</v>
      </c>
      <c r="G12" t="s">
        <v>167</v>
      </c>
      <c r="H12" t="s">
        <v>32</v>
      </c>
      <c r="J12" t="s">
        <v>163</v>
      </c>
      <c r="K12" t="s">
        <v>168</v>
      </c>
      <c r="L12" t="s">
        <v>106</v>
      </c>
      <c r="M12" t="s">
        <v>169</v>
      </c>
      <c r="N12" t="s">
        <v>106</v>
      </c>
      <c r="O12">
        <v>70.75</v>
      </c>
      <c r="P12" t="s">
        <v>170</v>
      </c>
      <c r="R12" t="s">
        <v>34</v>
      </c>
      <c r="S12">
        <v>13</v>
      </c>
      <c r="V12" t="s">
        <v>171</v>
      </c>
      <c r="Y12">
        <f t="shared" si="0"/>
        <v>1995</v>
      </c>
      <c r="Z12" t="str">
        <f t="shared" si="1"/>
        <v>Cyclopterus lumpus</v>
      </c>
      <c r="AA12" t="str">
        <f t="shared" si="2"/>
        <v>165.00</v>
      </c>
      <c r="AB12" t="str">
        <f t="shared" si="3"/>
        <v>93.00g</v>
      </c>
      <c r="AC12" t="str">
        <f t="shared" si="4"/>
        <v/>
      </c>
    </row>
    <row r="13" spans="2:29" x14ac:dyDescent="0.15">
      <c r="B13">
        <v>43</v>
      </c>
      <c r="C13" t="s">
        <v>179</v>
      </c>
      <c r="D13">
        <v>1995</v>
      </c>
      <c r="E13">
        <v>1935</v>
      </c>
      <c r="F13" t="s">
        <v>180</v>
      </c>
      <c r="G13" t="s">
        <v>54</v>
      </c>
      <c r="H13" t="s">
        <v>181</v>
      </c>
      <c r="J13" t="s">
        <v>182</v>
      </c>
      <c r="K13">
        <v>53.7</v>
      </c>
      <c r="M13">
        <v>37.25</v>
      </c>
      <c r="N13">
        <v>41</v>
      </c>
      <c r="O13">
        <v>9.65</v>
      </c>
      <c r="P13">
        <v>1.4</v>
      </c>
      <c r="R13" t="s">
        <v>34</v>
      </c>
      <c r="S13">
        <v>15</v>
      </c>
      <c r="Y13">
        <f t="shared" si="0"/>
        <v>1995</v>
      </c>
      <c r="Z13" t="str">
        <f t="shared" si="1"/>
        <v>Enchelyopus cimbrius</v>
      </c>
      <c r="AA13">
        <f t="shared" si="2"/>
        <v>53.7</v>
      </c>
      <c r="AB13">
        <f t="shared" si="3"/>
        <v>1.4</v>
      </c>
      <c r="AC13" t="str">
        <f t="shared" si="4"/>
        <v/>
      </c>
    </row>
    <row r="14" spans="2:29" x14ac:dyDescent="0.15">
      <c r="B14">
        <v>3</v>
      </c>
      <c r="C14" t="s">
        <v>227</v>
      </c>
      <c r="D14">
        <v>1995</v>
      </c>
      <c r="E14">
        <v>1733</v>
      </c>
      <c r="F14" t="s">
        <v>228</v>
      </c>
      <c r="G14" t="s">
        <v>48</v>
      </c>
      <c r="H14" t="s">
        <v>32</v>
      </c>
      <c r="J14" t="s">
        <v>11</v>
      </c>
      <c r="K14" t="s">
        <v>229</v>
      </c>
      <c r="O14">
        <v>4.1500000000000004</v>
      </c>
      <c r="P14">
        <v>0.25</v>
      </c>
      <c r="R14" t="s">
        <v>34</v>
      </c>
      <c r="S14">
        <v>2</v>
      </c>
      <c r="V14" t="s">
        <v>230</v>
      </c>
      <c r="Y14">
        <f t="shared" si="0"/>
        <v>1995</v>
      </c>
      <c r="Z14" t="str">
        <f t="shared" si="1"/>
        <v>Euphausiid</v>
      </c>
      <c r="AA14" t="str">
        <f t="shared" si="2"/>
        <v>37.10</v>
      </c>
      <c r="AB14">
        <f t="shared" si="3"/>
        <v>0.25</v>
      </c>
      <c r="AC14" t="str">
        <f t="shared" si="4"/>
        <v/>
      </c>
    </row>
    <row r="15" spans="2:29" x14ac:dyDescent="0.15">
      <c r="B15">
        <v>44</v>
      </c>
      <c r="C15" t="s">
        <v>179</v>
      </c>
      <c r="D15">
        <v>1995</v>
      </c>
      <c r="E15">
        <v>1935</v>
      </c>
      <c r="F15" t="s">
        <v>180</v>
      </c>
      <c r="G15" t="s">
        <v>54</v>
      </c>
      <c r="H15" t="s">
        <v>231</v>
      </c>
      <c r="J15" t="s">
        <v>11</v>
      </c>
      <c r="K15" t="s">
        <v>232</v>
      </c>
      <c r="L15" t="s">
        <v>106</v>
      </c>
      <c r="M15" t="s">
        <v>106</v>
      </c>
      <c r="N15" t="s">
        <v>106</v>
      </c>
      <c r="O15" t="s">
        <v>233</v>
      </c>
      <c r="P15" t="s">
        <v>234</v>
      </c>
      <c r="R15" t="s">
        <v>34</v>
      </c>
      <c r="S15">
        <v>16</v>
      </c>
      <c r="Y15">
        <f t="shared" si="0"/>
        <v>1995</v>
      </c>
      <c r="Z15" t="str">
        <f t="shared" si="1"/>
        <v>Euphausiid</v>
      </c>
      <c r="AA15" t="str">
        <f t="shared" si="2"/>
        <v>40.00</v>
      </c>
      <c r="AB15" t="str">
        <f t="shared" si="3"/>
        <v>0.30</v>
      </c>
      <c r="AC15" t="str">
        <f t="shared" si="4"/>
        <v/>
      </c>
    </row>
    <row r="16" spans="2:29" x14ac:dyDescent="0.15">
      <c r="B16">
        <v>24</v>
      </c>
      <c r="C16" t="s">
        <v>161</v>
      </c>
      <c r="D16">
        <v>1995</v>
      </c>
      <c r="E16">
        <v>1745</v>
      </c>
      <c r="F16" t="s">
        <v>37</v>
      </c>
      <c r="G16" t="s">
        <v>162</v>
      </c>
      <c r="H16" t="s">
        <v>32</v>
      </c>
      <c r="J16" t="s">
        <v>246</v>
      </c>
      <c r="K16">
        <v>68.45</v>
      </c>
      <c r="L16" t="s">
        <v>247</v>
      </c>
      <c r="M16">
        <v>39.450000000000003</v>
      </c>
      <c r="N16" t="s">
        <v>248</v>
      </c>
      <c r="O16">
        <v>13.75</v>
      </c>
      <c r="P16" t="s">
        <v>249</v>
      </c>
      <c r="R16" t="s">
        <v>98</v>
      </c>
      <c r="Y16">
        <f t="shared" si="0"/>
        <v>1995</v>
      </c>
      <c r="Z16" t="str">
        <f t="shared" si="1"/>
        <v>Gasterosteus aculeatus</v>
      </c>
      <c r="AA16">
        <f t="shared" si="2"/>
        <v>68.45</v>
      </c>
      <c r="AB16" t="str">
        <f t="shared" si="3"/>
        <v>2.80</v>
      </c>
      <c r="AC16" t="str">
        <f t="shared" si="4"/>
        <v/>
      </c>
    </row>
    <row r="17" spans="2:29" x14ac:dyDescent="0.15">
      <c r="B17">
        <v>28</v>
      </c>
      <c r="C17" t="s">
        <v>250</v>
      </c>
      <c r="D17">
        <v>1995</v>
      </c>
      <c r="E17">
        <v>1500</v>
      </c>
      <c r="F17" t="s">
        <v>110</v>
      </c>
      <c r="G17" t="s">
        <v>31</v>
      </c>
      <c r="H17" t="s">
        <v>32</v>
      </c>
      <c r="J17" t="s">
        <v>246</v>
      </c>
      <c r="K17">
        <v>62.95</v>
      </c>
      <c r="L17" t="s">
        <v>106</v>
      </c>
      <c r="M17">
        <v>34.549999999999997</v>
      </c>
      <c r="N17">
        <v>28.55</v>
      </c>
      <c r="O17">
        <v>13.75</v>
      </c>
      <c r="P17" t="s">
        <v>106</v>
      </c>
      <c r="R17" t="s">
        <v>133</v>
      </c>
      <c r="V17" t="s">
        <v>251</v>
      </c>
      <c r="Y17">
        <f t="shared" si="0"/>
        <v>1995</v>
      </c>
      <c r="Z17" t="str">
        <f t="shared" si="1"/>
        <v>Gasterosteus aculeatus</v>
      </c>
      <c r="AA17">
        <f t="shared" si="2"/>
        <v>62.95</v>
      </c>
      <c r="AB17" t="str">
        <f t="shared" si="3"/>
        <v>-</v>
      </c>
      <c r="AC17" t="str">
        <f t="shared" si="4"/>
        <v/>
      </c>
    </row>
    <row r="18" spans="2:29" x14ac:dyDescent="0.15">
      <c r="B18">
        <v>39</v>
      </c>
      <c r="C18" t="s">
        <v>179</v>
      </c>
      <c r="D18">
        <v>1995</v>
      </c>
      <c r="E18">
        <v>1830</v>
      </c>
      <c r="F18" t="s">
        <v>252</v>
      </c>
      <c r="G18" t="s">
        <v>48</v>
      </c>
      <c r="H18" t="s">
        <v>32</v>
      </c>
      <c r="J18" t="s">
        <v>246</v>
      </c>
      <c r="K18" t="s">
        <v>253</v>
      </c>
      <c r="L18" t="s">
        <v>106</v>
      </c>
      <c r="M18" t="s">
        <v>254</v>
      </c>
      <c r="N18" t="s">
        <v>255</v>
      </c>
      <c r="O18" t="s">
        <v>256</v>
      </c>
      <c r="P18" t="s">
        <v>106</v>
      </c>
      <c r="R18" t="s">
        <v>133</v>
      </c>
      <c r="V18" t="s">
        <v>35</v>
      </c>
      <c r="Y18">
        <f t="shared" si="0"/>
        <v>1995</v>
      </c>
      <c r="Z18" t="str">
        <f t="shared" si="1"/>
        <v>Gasterosteus aculeatus</v>
      </c>
      <c r="AA18" t="str">
        <f t="shared" si="2"/>
        <v>63.30</v>
      </c>
      <c r="AB18" t="str">
        <f t="shared" si="3"/>
        <v>-</v>
      </c>
      <c r="AC18" t="str">
        <f t="shared" si="4"/>
        <v/>
      </c>
    </row>
    <row r="19" spans="2:29" x14ac:dyDescent="0.15">
      <c r="B19">
        <v>136</v>
      </c>
      <c r="C19" t="s">
        <v>257</v>
      </c>
      <c r="D19">
        <v>1995</v>
      </c>
      <c r="E19">
        <v>1130</v>
      </c>
      <c r="F19" t="s">
        <v>258</v>
      </c>
      <c r="G19" t="s">
        <v>259</v>
      </c>
      <c r="H19" t="s">
        <v>32</v>
      </c>
      <c r="J19" t="s">
        <v>246</v>
      </c>
      <c r="K19" t="s">
        <v>260</v>
      </c>
      <c r="L19" t="s">
        <v>106</v>
      </c>
      <c r="M19">
        <v>14.45</v>
      </c>
      <c r="N19" t="s">
        <v>261</v>
      </c>
      <c r="O19" t="s">
        <v>262</v>
      </c>
      <c r="P19" t="s">
        <v>263</v>
      </c>
      <c r="R19" t="s">
        <v>34</v>
      </c>
      <c r="S19">
        <v>24</v>
      </c>
      <c r="Y19">
        <f t="shared" si="0"/>
        <v>1995</v>
      </c>
      <c r="Z19" t="str">
        <f t="shared" si="1"/>
        <v>Gasterosteus aculeatus</v>
      </c>
      <c r="AA19" t="str">
        <f t="shared" si="2"/>
        <v>23.80</v>
      </c>
      <c r="AB19" t="str">
        <f t="shared" si="3"/>
        <v>0.20</v>
      </c>
      <c r="AC19" t="str">
        <f t="shared" si="4"/>
        <v/>
      </c>
    </row>
    <row r="20" spans="2:29" x14ac:dyDescent="0.15">
      <c r="B20">
        <v>4</v>
      </c>
      <c r="C20" t="s">
        <v>227</v>
      </c>
      <c r="D20">
        <v>1995</v>
      </c>
      <c r="E20">
        <v>1700</v>
      </c>
      <c r="F20" t="s">
        <v>264</v>
      </c>
      <c r="G20" t="s">
        <v>265</v>
      </c>
      <c r="H20" t="s">
        <v>32</v>
      </c>
      <c r="J20" t="s">
        <v>266</v>
      </c>
      <c r="L20" t="s">
        <v>267</v>
      </c>
      <c r="M20" t="s">
        <v>268</v>
      </c>
      <c r="N20" t="s">
        <v>269</v>
      </c>
      <c r="O20" t="s">
        <v>270</v>
      </c>
      <c r="P20">
        <v>2.25</v>
      </c>
      <c r="R20" t="s">
        <v>34</v>
      </c>
      <c r="S20">
        <v>3</v>
      </c>
      <c r="Y20">
        <f t="shared" si="0"/>
        <v>1995</v>
      </c>
      <c r="Z20" t="str">
        <f t="shared" si="1"/>
        <v>Gasterosteus aculeatus L.</v>
      </c>
      <c r="AA20" t="str">
        <f t="shared" si="2"/>
        <v/>
      </c>
      <c r="AB20">
        <f t="shared" si="3"/>
        <v>2.25</v>
      </c>
      <c r="AC20" t="str">
        <f t="shared" si="4"/>
        <v/>
      </c>
    </row>
    <row r="21" spans="2:29" x14ac:dyDescent="0.15">
      <c r="B21">
        <v>23</v>
      </c>
      <c r="C21" t="s">
        <v>161</v>
      </c>
      <c r="D21">
        <v>1995</v>
      </c>
      <c r="E21">
        <v>1900</v>
      </c>
      <c r="F21" t="s">
        <v>271</v>
      </c>
      <c r="G21" t="s">
        <v>31</v>
      </c>
      <c r="H21" t="s">
        <v>32</v>
      </c>
      <c r="J21" t="s">
        <v>272</v>
      </c>
      <c r="K21">
        <v>41</v>
      </c>
      <c r="L21">
        <v>40.15</v>
      </c>
      <c r="M21">
        <v>22.55</v>
      </c>
      <c r="N21">
        <v>18.600000000000001</v>
      </c>
      <c r="O21">
        <v>8.75</v>
      </c>
      <c r="P21">
        <v>0.8</v>
      </c>
      <c r="R21" t="s">
        <v>34</v>
      </c>
      <c r="S21">
        <v>10</v>
      </c>
      <c r="Y21">
        <f t="shared" si="0"/>
        <v>1995</v>
      </c>
      <c r="Z21" t="str">
        <f t="shared" si="1"/>
        <v>Gasterosteus wheatlandi</v>
      </c>
      <c r="AA21">
        <f t="shared" si="2"/>
        <v>41</v>
      </c>
      <c r="AB21">
        <f t="shared" si="3"/>
        <v>0.8</v>
      </c>
      <c r="AC21" t="str">
        <f t="shared" si="4"/>
        <v/>
      </c>
    </row>
    <row r="22" spans="2:29" x14ac:dyDescent="0.15">
      <c r="B22">
        <v>1</v>
      </c>
      <c r="C22" t="s">
        <v>427</v>
      </c>
      <c r="D22">
        <v>1995</v>
      </c>
      <c r="E22">
        <v>1515</v>
      </c>
      <c r="F22" t="s">
        <v>428</v>
      </c>
      <c r="G22" t="s">
        <v>235</v>
      </c>
      <c r="H22" t="s">
        <v>32</v>
      </c>
      <c r="J22" t="s">
        <v>5</v>
      </c>
      <c r="L22">
        <v>49.85</v>
      </c>
      <c r="M22">
        <v>40.549999999999997</v>
      </c>
      <c r="N22">
        <v>42.95</v>
      </c>
      <c r="O22" t="s">
        <v>429</v>
      </c>
      <c r="P22" t="s">
        <v>430</v>
      </c>
      <c r="R22" t="s">
        <v>431</v>
      </c>
      <c r="Y22">
        <f t="shared" si="0"/>
        <v>1995</v>
      </c>
      <c r="Z22" t="str">
        <f t="shared" si="1"/>
        <v>Hake</v>
      </c>
      <c r="AA22" t="str">
        <f t="shared" si="2"/>
        <v/>
      </c>
      <c r="AB22" t="str">
        <f t="shared" si="3"/>
        <v>1.50</v>
      </c>
      <c r="AC22" t="str">
        <f t="shared" si="4"/>
        <v/>
      </c>
    </row>
    <row r="23" spans="2:29" x14ac:dyDescent="0.15">
      <c r="B23">
        <v>16</v>
      </c>
      <c r="C23" t="s">
        <v>432</v>
      </c>
      <c r="D23">
        <v>1995</v>
      </c>
      <c r="E23" t="s">
        <v>115</v>
      </c>
      <c r="F23" t="s">
        <v>433</v>
      </c>
      <c r="G23" t="s">
        <v>235</v>
      </c>
      <c r="H23" t="s">
        <v>32</v>
      </c>
      <c r="J23" t="s">
        <v>5</v>
      </c>
      <c r="K23" t="s">
        <v>434</v>
      </c>
      <c r="L23" t="s">
        <v>435</v>
      </c>
      <c r="M23" t="s">
        <v>436</v>
      </c>
      <c r="N23" t="s">
        <v>437</v>
      </c>
      <c r="O23" t="s">
        <v>438</v>
      </c>
      <c r="P23" t="s">
        <v>439</v>
      </c>
      <c r="R23" t="s">
        <v>34</v>
      </c>
      <c r="S23">
        <v>8</v>
      </c>
      <c r="Y23">
        <f t="shared" si="0"/>
        <v>1995</v>
      </c>
      <c r="Z23" t="str">
        <f t="shared" si="1"/>
        <v>Hake</v>
      </c>
      <c r="AA23" t="str">
        <f t="shared" si="2"/>
        <v>66.25</v>
      </c>
      <c r="AB23" t="str">
        <f t="shared" si="3"/>
        <v>2.20</v>
      </c>
      <c r="AC23" t="str">
        <f t="shared" si="4"/>
        <v/>
      </c>
    </row>
    <row r="24" spans="2:29" x14ac:dyDescent="0.15">
      <c r="B24">
        <v>45</v>
      </c>
      <c r="C24" t="s">
        <v>179</v>
      </c>
      <c r="D24">
        <v>1995</v>
      </c>
      <c r="E24">
        <v>2020</v>
      </c>
      <c r="F24" t="s">
        <v>440</v>
      </c>
      <c r="G24" t="s">
        <v>54</v>
      </c>
      <c r="H24" t="s">
        <v>318</v>
      </c>
      <c r="J24" t="s">
        <v>5</v>
      </c>
      <c r="K24" t="s">
        <v>436</v>
      </c>
      <c r="L24" t="s">
        <v>106</v>
      </c>
      <c r="M24">
        <v>31.45</v>
      </c>
      <c r="N24" t="s">
        <v>441</v>
      </c>
      <c r="O24">
        <v>5.85</v>
      </c>
      <c r="P24" t="s">
        <v>263</v>
      </c>
      <c r="R24" t="s">
        <v>133</v>
      </c>
      <c r="Y24">
        <f t="shared" si="0"/>
        <v>1995</v>
      </c>
      <c r="Z24" t="str">
        <f t="shared" si="1"/>
        <v>Hake</v>
      </c>
      <c r="AA24" t="str">
        <f t="shared" si="2"/>
        <v>44.00</v>
      </c>
      <c r="AB24" t="str">
        <f t="shared" si="3"/>
        <v>0.20</v>
      </c>
      <c r="AC24" t="str">
        <f t="shared" si="4"/>
        <v/>
      </c>
    </row>
    <row r="25" spans="2:29" x14ac:dyDescent="0.15">
      <c r="B25">
        <v>46</v>
      </c>
      <c r="C25" t="s">
        <v>179</v>
      </c>
      <c r="D25">
        <v>1995</v>
      </c>
      <c r="E25">
        <v>2020</v>
      </c>
      <c r="F25" t="s">
        <v>440</v>
      </c>
      <c r="G25" t="s">
        <v>54</v>
      </c>
      <c r="H25" t="s">
        <v>324</v>
      </c>
      <c r="J25" t="s">
        <v>5</v>
      </c>
      <c r="K25" t="s">
        <v>442</v>
      </c>
      <c r="L25" t="s">
        <v>106</v>
      </c>
      <c r="M25" t="s">
        <v>443</v>
      </c>
      <c r="N25" t="s">
        <v>444</v>
      </c>
      <c r="O25" t="s">
        <v>122</v>
      </c>
      <c r="P25" t="s">
        <v>445</v>
      </c>
      <c r="R25" t="s">
        <v>133</v>
      </c>
      <c r="Y25">
        <f t="shared" si="0"/>
        <v>1995</v>
      </c>
      <c r="Z25" t="str">
        <f t="shared" si="1"/>
        <v>Hake</v>
      </c>
      <c r="AA25" t="str">
        <f t="shared" si="2"/>
        <v>49.30</v>
      </c>
      <c r="AB25" t="str">
        <f t="shared" si="3"/>
        <v>0.60</v>
      </c>
      <c r="AC25" t="str">
        <f t="shared" si="4"/>
        <v/>
      </c>
    </row>
    <row r="26" spans="2:29" x14ac:dyDescent="0.15">
      <c r="B26">
        <v>47</v>
      </c>
      <c r="C26" t="s">
        <v>179</v>
      </c>
      <c r="D26">
        <v>1995</v>
      </c>
      <c r="E26">
        <v>2020</v>
      </c>
      <c r="F26" t="s">
        <v>440</v>
      </c>
      <c r="G26" t="s">
        <v>54</v>
      </c>
      <c r="H26" t="s">
        <v>330</v>
      </c>
      <c r="J26" t="s">
        <v>5</v>
      </c>
      <c r="K26" t="s">
        <v>446</v>
      </c>
      <c r="L26" t="s">
        <v>106</v>
      </c>
      <c r="M26" t="s">
        <v>447</v>
      </c>
      <c r="N26" t="s">
        <v>448</v>
      </c>
      <c r="O26" t="s">
        <v>449</v>
      </c>
      <c r="P26" t="s">
        <v>263</v>
      </c>
      <c r="R26" t="s">
        <v>133</v>
      </c>
      <c r="Y26">
        <f t="shared" si="0"/>
        <v>1995</v>
      </c>
      <c r="Z26" t="str">
        <f t="shared" si="1"/>
        <v>Hake</v>
      </c>
      <c r="AA26" t="str">
        <f t="shared" si="2"/>
        <v>39.10</v>
      </c>
      <c r="AB26" t="str">
        <f t="shared" si="3"/>
        <v>0.20</v>
      </c>
      <c r="AC26" t="str">
        <f t="shared" si="4"/>
        <v/>
      </c>
    </row>
    <row r="27" spans="2:29" x14ac:dyDescent="0.15">
      <c r="B27">
        <v>48</v>
      </c>
      <c r="C27" t="s">
        <v>179</v>
      </c>
      <c r="D27">
        <v>1995</v>
      </c>
      <c r="E27">
        <v>2020</v>
      </c>
      <c r="F27" t="s">
        <v>440</v>
      </c>
      <c r="G27" t="s">
        <v>54</v>
      </c>
      <c r="H27" t="s">
        <v>335</v>
      </c>
      <c r="J27" t="s">
        <v>5</v>
      </c>
      <c r="K27" t="s">
        <v>444</v>
      </c>
      <c r="L27" t="s">
        <v>106</v>
      </c>
      <c r="M27">
        <v>26.95</v>
      </c>
      <c r="N27" t="s">
        <v>450</v>
      </c>
      <c r="O27" t="s">
        <v>122</v>
      </c>
      <c r="P27" t="s">
        <v>106</v>
      </c>
      <c r="R27" t="s">
        <v>133</v>
      </c>
      <c r="V27" t="s">
        <v>451</v>
      </c>
      <c r="Y27">
        <f t="shared" si="0"/>
        <v>1995</v>
      </c>
      <c r="Z27" t="str">
        <f t="shared" si="1"/>
        <v>Hake</v>
      </c>
      <c r="AA27" t="str">
        <f t="shared" si="2"/>
        <v>37.90</v>
      </c>
      <c r="AB27" t="str">
        <f t="shared" si="3"/>
        <v>-</v>
      </c>
      <c r="AC27" t="str">
        <f t="shared" si="4"/>
        <v/>
      </c>
    </row>
    <row r="28" spans="2:29" x14ac:dyDescent="0.15">
      <c r="B28">
        <v>49</v>
      </c>
      <c r="C28" t="s">
        <v>179</v>
      </c>
      <c r="D28">
        <v>1995</v>
      </c>
      <c r="E28">
        <v>2020</v>
      </c>
      <c r="F28" t="s">
        <v>440</v>
      </c>
      <c r="G28" t="s">
        <v>54</v>
      </c>
      <c r="H28" t="s">
        <v>340</v>
      </c>
      <c r="J28" t="s">
        <v>5</v>
      </c>
      <c r="K28" t="s">
        <v>452</v>
      </c>
      <c r="L28" t="s">
        <v>106</v>
      </c>
      <c r="M28" t="s">
        <v>453</v>
      </c>
      <c r="N28" t="s">
        <v>454</v>
      </c>
      <c r="O28" t="s">
        <v>455</v>
      </c>
      <c r="P28" t="s">
        <v>263</v>
      </c>
      <c r="R28" t="s">
        <v>133</v>
      </c>
      <c r="Y28">
        <f t="shared" si="0"/>
        <v>1995</v>
      </c>
      <c r="Z28" t="str">
        <f t="shared" si="1"/>
        <v>Hake</v>
      </c>
      <c r="AA28" t="str">
        <f t="shared" si="2"/>
        <v>44.80</v>
      </c>
      <c r="AB28" t="str">
        <f t="shared" si="3"/>
        <v>0.20</v>
      </c>
      <c r="AC28" t="str">
        <f t="shared" si="4"/>
        <v/>
      </c>
    </row>
    <row r="29" spans="2:29" x14ac:dyDescent="0.15">
      <c r="B29">
        <v>50</v>
      </c>
      <c r="C29" t="s">
        <v>179</v>
      </c>
      <c r="D29">
        <v>1995</v>
      </c>
      <c r="E29">
        <v>2020</v>
      </c>
      <c r="F29" t="s">
        <v>440</v>
      </c>
      <c r="G29" t="s">
        <v>54</v>
      </c>
      <c r="H29" t="s">
        <v>344</v>
      </c>
      <c r="J29" t="s">
        <v>5</v>
      </c>
      <c r="K29">
        <v>45.45</v>
      </c>
      <c r="L29" t="s">
        <v>106</v>
      </c>
      <c r="M29" t="s">
        <v>456</v>
      </c>
      <c r="N29" t="s">
        <v>457</v>
      </c>
      <c r="O29" t="s">
        <v>455</v>
      </c>
      <c r="P29" t="s">
        <v>234</v>
      </c>
      <c r="R29" t="s">
        <v>133</v>
      </c>
      <c r="Y29">
        <f t="shared" si="0"/>
        <v>1995</v>
      </c>
      <c r="Z29" t="str">
        <f t="shared" si="1"/>
        <v>Hake</v>
      </c>
      <c r="AA29">
        <f t="shared" si="2"/>
        <v>45.45</v>
      </c>
      <c r="AB29" t="str">
        <f t="shared" si="3"/>
        <v>0.30</v>
      </c>
      <c r="AC29" t="str">
        <f t="shared" si="4"/>
        <v/>
      </c>
    </row>
    <row r="30" spans="2:29" x14ac:dyDescent="0.15">
      <c r="B30">
        <v>51</v>
      </c>
      <c r="C30" t="s">
        <v>179</v>
      </c>
      <c r="D30">
        <v>1995</v>
      </c>
      <c r="E30">
        <v>2020</v>
      </c>
      <c r="F30" t="s">
        <v>440</v>
      </c>
      <c r="G30" t="s">
        <v>54</v>
      </c>
      <c r="H30" t="s">
        <v>348</v>
      </c>
      <c r="J30" t="s">
        <v>5</v>
      </c>
      <c r="K30" t="s">
        <v>458</v>
      </c>
      <c r="L30" t="s">
        <v>106</v>
      </c>
      <c r="M30">
        <v>35.549999999999997</v>
      </c>
      <c r="N30" t="s">
        <v>106</v>
      </c>
      <c r="O30" t="s">
        <v>106</v>
      </c>
      <c r="P30" t="s">
        <v>459</v>
      </c>
      <c r="R30" t="s">
        <v>133</v>
      </c>
      <c r="V30" t="s">
        <v>460</v>
      </c>
      <c r="Y30">
        <f t="shared" si="0"/>
        <v>1995</v>
      </c>
      <c r="Z30" t="str">
        <f t="shared" si="1"/>
        <v>Hake</v>
      </c>
      <c r="AA30" t="str">
        <f t="shared" si="2"/>
        <v>50.60</v>
      </c>
      <c r="AB30" t="str">
        <f t="shared" si="3"/>
        <v>0.40</v>
      </c>
      <c r="AC30" t="str">
        <f t="shared" si="4"/>
        <v/>
      </c>
    </row>
    <row r="31" spans="2:29" x14ac:dyDescent="0.15">
      <c r="B31">
        <v>52</v>
      </c>
      <c r="C31" t="s">
        <v>179</v>
      </c>
      <c r="D31">
        <v>1995</v>
      </c>
      <c r="E31">
        <v>2020</v>
      </c>
      <c r="F31" t="s">
        <v>440</v>
      </c>
      <c r="G31" t="s">
        <v>54</v>
      </c>
      <c r="H31" t="s">
        <v>193</v>
      </c>
      <c r="J31" t="s">
        <v>5</v>
      </c>
      <c r="K31" t="s">
        <v>461</v>
      </c>
      <c r="L31" t="s">
        <v>106</v>
      </c>
      <c r="M31" t="s">
        <v>232</v>
      </c>
      <c r="N31">
        <v>42.85</v>
      </c>
      <c r="O31">
        <v>8.4499999999999993</v>
      </c>
      <c r="P31" t="s">
        <v>462</v>
      </c>
      <c r="R31" t="s">
        <v>34</v>
      </c>
      <c r="S31">
        <v>17</v>
      </c>
      <c r="Y31">
        <f t="shared" si="0"/>
        <v>1995</v>
      </c>
      <c r="Z31" t="str">
        <f t="shared" si="1"/>
        <v>Hake</v>
      </c>
      <c r="AA31" t="str">
        <f t="shared" si="2"/>
        <v>55.00</v>
      </c>
      <c r="AB31" t="str">
        <f t="shared" si="3"/>
        <v>1.00</v>
      </c>
      <c r="AC31" t="str">
        <f t="shared" si="4"/>
        <v/>
      </c>
    </row>
    <row r="32" spans="2:29" x14ac:dyDescent="0.15">
      <c r="B32">
        <v>68</v>
      </c>
      <c r="C32" t="s">
        <v>463</v>
      </c>
      <c r="D32">
        <v>1995</v>
      </c>
      <c r="E32">
        <v>1705</v>
      </c>
      <c r="F32" t="s">
        <v>37</v>
      </c>
      <c r="G32" t="s">
        <v>31</v>
      </c>
      <c r="H32" t="s">
        <v>32</v>
      </c>
      <c r="J32" t="s">
        <v>5</v>
      </c>
      <c r="K32" t="s">
        <v>464</v>
      </c>
      <c r="L32" t="s">
        <v>106</v>
      </c>
      <c r="M32" t="s">
        <v>136</v>
      </c>
      <c r="N32" t="s">
        <v>106</v>
      </c>
      <c r="O32" t="s">
        <v>465</v>
      </c>
      <c r="P32" t="s">
        <v>106</v>
      </c>
      <c r="R32" t="s">
        <v>133</v>
      </c>
      <c r="V32" t="s">
        <v>460</v>
      </c>
      <c r="Y32">
        <f t="shared" si="0"/>
        <v>1995</v>
      </c>
      <c r="Z32" t="str">
        <f t="shared" si="1"/>
        <v>Hake</v>
      </c>
      <c r="AA32" t="str">
        <f t="shared" si="2"/>
        <v>60.50</v>
      </c>
      <c r="AB32" t="str">
        <f t="shared" si="3"/>
        <v>-</v>
      </c>
      <c r="AC32" t="str">
        <f t="shared" si="4"/>
        <v/>
      </c>
    </row>
    <row r="33" spans="2:29" x14ac:dyDescent="0.15">
      <c r="B33">
        <v>70</v>
      </c>
      <c r="C33" t="s">
        <v>466</v>
      </c>
      <c r="D33">
        <v>1995</v>
      </c>
      <c r="E33">
        <v>1848</v>
      </c>
      <c r="F33" t="s">
        <v>37</v>
      </c>
      <c r="G33" t="s">
        <v>54</v>
      </c>
      <c r="H33" t="s">
        <v>238</v>
      </c>
      <c r="J33" t="s">
        <v>5</v>
      </c>
      <c r="K33">
        <v>68.599999999999994</v>
      </c>
      <c r="L33" t="s">
        <v>106</v>
      </c>
      <c r="M33">
        <v>45.65</v>
      </c>
      <c r="N33">
        <v>49.45</v>
      </c>
      <c r="O33">
        <v>11.85</v>
      </c>
      <c r="P33">
        <v>2.4</v>
      </c>
      <c r="R33" t="s">
        <v>133</v>
      </c>
      <c r="Y33">
        <f t="shared" si="0"/>
        <v>1995</v>
      </c>
      <c r="Z33" t="str">
        <f t="shared" si="1"/>
        <v>Hake</v>
      </c>
      <c r="AA33">
        <f t="shared" si="2"/>
        <v>68.599999999999994</v>
      </c>
      <c r="AB33">
        <f t="shared" si="3"/>
        <v>2.4</v>
      </c>
      <c r="AC33" t="str">
        <f t="shared" si="4"/>
        <v/>
      </c>
    </row>
    <row r="34" spans="2:29" x14ac:dyDescent="0.15">
      <c r="B34">
        <v>71</v>
      </c>
      <c r="C34" t="s">
        <v>466</v>
      </c>
      <c r="D34">
        <v>1995</v>
      </c>
      <c r="E34">
        <v>1848</v>
      </c>
      <c r="F34" t="s">
        <v>37</v>
      </c>
      <c r="G34" t="s">
        <v>54</v>
      </c>
      <c r="H34" t="s">
        <v>239</v>
      </c>
      <c r="J34" t="s">
        <v>5</v>
      </c>
      <c r="K34">
        <v>60</v>
      </c>
      <c r="L34" t="s">
        <v>106</v>
      </c>
      <c r="M34">
        <v>40.549999999999997</v>
      </c>
      <c r="N34">
        <v>43.35</v>
      </c>
      <c r="O34">
        <v>9.8000000000000007</v>
      </c>
      <c r="P34">
        <v>1.8</v>
      </c>
      <c r="R34" t="s">
        <v>133</v>
      </c>
      <c r="Y34">
        <f t="shared" si="0"/>
        <v>1995</v>
      </c>
      <c r="Z34" t="str">
        <f t="shared" si="1"/>
        <v>Hake</v>
      </c>
      <c r="AA34">
        <f t="shared" si="2"/>
        <v>60</v>
      </c>
      <c r="AB34">
        <f t="shared" si="3"/>
        <v>1.8</v>
      </c>
      <c r="AC34" t="str">
        <f t="shared" si="4"/>
        <v/>
      </c>
    </row>
    <row r="35" spans="2:29" x14ac:dyDescent="0.15">
      <c r="B35">
        <v>72</v>
      </c>
      <c r="C35" t="s">
        <v>466</v>
      </c>
      <c r="D35">
        <v>1995</v>
      </c>
      <c r="E35">
        <v>1848</v>
      </c>
      <c r="F35" t="s">
        <v>37</v>
      </c>
      <c r="G35" t="s">
        <v>54</v>
      </c>
      <c r="H35" t="s">
        <v>240</v>
      </c>
      <c r="J35" t="s">
        <v>5</v>
      </c>
      <c r="K35">
        <v>59.3</v>
      </c>
      <c r="L35" t="s">
        <v>106</v>
      </c>
      <c r="M35">
        <v>40.4</v>
      </c>
      <c r="N35">
        <v>43.3</v>
      </c>
      <c r="O35">
        <v>10</v>
      </c>
      <c r="P35">
        <v>1.6</v>
      </c>
      <c r="R35" t="s">
        <v>133</v>
      </c>
      <c r="Y35">
        <f t="shared" si="0"/>
        <v>1995</v>
      </c>
      <c r="Z35" t="str">
        <f t="shared" si="1"/>
        <v>Hake</v>
      </c>
      <c r="AA35">
        <f t="shared" si="2"/>
        <v>59.3</v>
      </c>
      <c r="AB35">
        <f t="shared" si="3"/>
        <v>1.6</v>
      </c>
      <c r="AC35" t="str">
        <f t="shared" si="4"/>
        <v/>
      </c>
    </row>
    <row r="36" spans="2:29" x14ac:dyDescent="0.15">
      <c r="B36">
        <v>73</v>
      </c>
      <c r="C36" t="s">
        <v>466</v>
      </c>
      <c r="D36">
        <v>1995</v>
      </c>
      <c r="E36">
        <v>1848</v>
      </c>
      <c r="F36" t="s">
        <v>37</v>
      </c>
      <c r="G36" t="s">
        <v>54</v>
      </c>
      <c r="H36" t="s">
        <v>241</v>
      </c>
      <c r="J36" t="s">
        <v>5</v>
      </c>
      <c r="K36">
        <v>59.05</v>
      </c>
      <c r="L36" t="s">
        <v>106</v>
      </c>
      <c r="M36">
        <v>40.9</v>
      </c>
      <c r="N36">
        <v>43.25</v>
      </c>
      <c r="O36">
        <v>34981</v>
      </c>
      <c r="P36">
        <v>1.7</v>
      </c>
      <c r="R36" t="s">
        <v>133</v>
      </c>
      <c r="Y36">
        <f t="shared" si="0"/>
        <v>1995</v>
      </c>
      <c r="Z36" t="str">
        <f t="shared" si="1"/>
        <v>Hake</v>
      </c>
      <c r="AA36">
        <f t="shared" si="2"/>
        <v>59.05</v>
      </c>
      <c r="AB36">
        <f t="shared" si="3"/>
        <v>1.7</v>
      </c>
      <c r="AC36" t="str">
        <f t="shared" si="4"/>
        <v/>
      </c>
    </row>
    <row r="37" spans="2:29" x14ac:dyDescent="0.15">
      <c r="B37">
        <v>74</v>
      </c>
      <c r="C37" t="s">
        <v>466</v>
      </c>
      <c r="D37">
        <v>1995</v>
      </c>
      <c r="E37">
        <v>1848</v>
      </c>
      <c r="F37" t="s">
        <v>37</v>
      </c>
      <c r="G37" t="s">
        <v>54</v>
      </c>
      <c r="H37" t="s">
        <v>139</v>
      </c>
      <c r="J37" t="s">
        <v>5</v>
      </c>
      <c r="K37">
        <v>41.4</v>
      </c>
      <c r="L37" t="s">
        <v>106</v>
      </c>
      <c r="M37">
        <v>29.35</v>
      </c>
      <c r="N37">
        <v>31.25</v>
      </c>
      <c r="O37">
        <v>6.4</v>
      </c>
      <c r="P37">
        <v>0.6</v>
      </c>
      <c r="R37" t="s">
        <v>133</v>
      </c>
      <c r="Y37">
        <f t="shared" si="0"/>
        <v>1995</v>
      </c>
      <c r="Z37" t="str">
        <f t="shared" si="1"/>
        <v>Hake</v>
      </c>
      <c r="AA37">
        <f t="shared" si="2"/>
        <v>41.4</v>
      </c>
      <c r="AB37">
        <f t="shared" si="3"/>
        <v>0.6</v>
      </c>
      <c r="AC37" t="str">
        <f t="shared" si="4"/>
        <v/>
      </c>
    </row>
    <row r="38" spans="2:29" x14ac:dyDescent="0.15">
      <c r="B38">
        <v>80</v>
      </c>
      <c r="C38" t="s">
        <v>467</v>
      </c>
      <c r="D38">
        <v>1995</v>
      </c>
      <c r="E38">
        <v>1630</v>
      </c>
      <c r="F38" t="s">
        <v>468</v>
      </c>
      <c r="G38" t="s">
        <v>48</v>
      </c>
      <c r="H38" t="s">
        <v>32</v>
      </c>
      <c r="J38" t="s">
        <v>5</v>
      </c>
      <c r="K38">
        <v>59.85</v>
      </c>
      <c r="L38" t="s">
        <v>106</v>
      </c>
      <c r="M38" t="s">
        <v>436</v>
      </c>
      <c r="N38" t="s">
        <v>106</v>
      </c>
      <c r="O38" t="s">
        <v>469</v>
      </c>
      <c r="P38" t="s">
        <v>106</v>
      </c>
      <c r="R38" t="s">
        <v>133</v>
      </c>
      <c r="Y38">
        <f t="shared" si="0"/>
        <v>1995</v>
      </c>
      <c r="Z38" t="str">
        <f t="shared" si="1"/>
        <v>Hake</v>
      </c>
      <c r="AA38">
        <f t="shared" si="2"/>
        <v>59.85</v>
      </c>
      <c r="AB38" t="str">
        <f t="shared" si="3"/>
        <v>-</v>
      </c>
      <c r="AC38" t="str">
        <f t="shared" si="4"/>
        <v/>
      </c>
    </row>
    <row r="39" spans="2:29" x14ac:dyDescent="0.15">
      <c r="B39">
        <v>5</v>
      </c>
      <c r="C39" t="s">
        <v>480</v>
      </c>
      <c r="D39">
        <v>1995</v>
      </c>
      <c r="E39">
        <v>2019</v>
      </c>
      <c r="F39" t="s">
        <v>481</v>
      </c>
      <c r="G39" t="s">
        <v>411</v>
      </c>
      <c r="H39" t="s">
        <v>32</v>
      </c>
      <c r="J39" t="s">
        <v>4</v>
      </c>
      <c r="K39" t="s">
        <v>482</v>
      </c>
      <c r="L39">
        <v>59.55</v>
      </c>
      <c r="M39" t="s">
        <v>483</v>
      </c>
      <c r="N39" t="s">
        <v>484</v>
      </c>
      <c r="O39" t="s">
        <v>485</v>
      </c>
      <c r="P39">
        <v>1.65</v>
      </c>
      <c r="R39" t="s">
        <v>34</v>
      </c>
      <c r="S39">
        <v>4</v>
      </c>
      <c r="Y39">
        <f t="shared" si="0"/>
        <v>1995</v>
      </c>
      <c r="Z39" t="str">
        <f t="shared" si="1"/>
        <v>Herring</v>
      </c>
      <c r="AA39" t="str">
        <f t="shared" si="2"/>
        <v>65.90</v>
      </c>
      <c r="AB39">
        <f t="shared" si="3"/>
        <v>1.65</v>
      </c>
      <c r="AC39" t="str">
        <f t="shared" si="4"/>
        <v/>
      </c>
    </row>
    <row r="40" spans="2:29" x14ac:dyDescent="0.15">
      <c r="B40">
        <v>6</v>
      </c>
      <c r="C40" t="s">
        <v>486</v>
      </c>
      <c r="D40">
        <v>1995</v>
      </c>
      <c r="E40">
        <v>1926</v>
      </c>
      <c r="F40" t="s">
        <v>264</v>
      </c>
      <c r="G40" t="s">
        <v>48</v>
      </c>
      <c r="H40" t="s">
        <v>32</v>
      </c>
      <c r="J40" t="s">
        <v>4</v>
      </c>
      <c r="K40" t="s">
        <v>464</v>
      </c>
      <c r="L40" t="s">
        <v>487</v>
      </c>
      <c r="M40" t="s">
        <v>446</v>
      </c>
      <c r="N40" t="s">
        <v>488</v>
      </c>
      <c r="O40" t="s">
        <v>489</v>
      </c>
      <c r="P40" t="s">
        <v>462</v>
      </c>
      <c r="R40" t="s">
        <v>34</v>
      </c>
      <c r="S40">
        <v>5</v>
      </c>
      <c r="Y40">
        <f t="shared" si="0"/>
        <v>1995</v>
      </c>
      <c r="Z40" t="str">
        <f t="shared" si="1"/>
        <v>Herring</v>
      </c>
      <c r="AA40" t="str">
        <f t="shared" si="2"/>
        <v>60.50</v>
      </c>
      <c r="AB40" t="str">
        <f t="shared" si="3"/>
        <v>1.00</v>
      </c>
      <c r="AC40" t="str">
        <f t="shared" si="4"/>
        <v/>
      </c>
    </row>
    <row r="41" spans="2:29" x14ac:dyDescent="0.15">
      <c r="B41">
        <v>7</v>
      </c>
      <c r="C41" t="s">
        <v>486</v>
      </c>
      <c r="D41">
        <v>1995</v>
      </c>
      <c r="E41">
        <v>1940</v>
      </c>
      <c r="F41" t="s">
        <v>264</v>
      </c>
      <c r="G41" t="s">
        <v>48</v>
      </c>
      <c r="H41" t="s">
        <v>32</v>
      </c>
      <c r="J41" t="s">
        <v>4</v>
      </c>
      <c r="K41">
        <v>63.35</v>
      </c>
      <c r="L41">
        <v>60.65</v>
      </c>
      <c r="M41">
        <v>40.15</v>
      </c>
      <c r="N41">
        <v>25.75</v>
      </c>
      <c r="O41">
        <v>10.45</v>
      </c>
      <c r="P41" t="s">
        <v>430</v>
      </c>
      <c r="R41" t="s">
        <v>34</v>
      </c>
      <c r="S41">
        <v>6</v>
      </c>
      <c r="Y41">
        <f t="shared" si="0"/>
        <v>1995</v>
      </c>
      <c r="Z41" t="str">
        <f t="shared" si="1"/>
        <v>Herring</v>
      </c>
      <c r="AA41">
        <f t="shared" si="2"/>
        <v>63.35</v>
      </c>
      <c r="AB41" t="str">
        <f t="shared" si="3"/>
        <v>1.50</v>
      </c>
      <c r="AC41" t="str">
        <f t="shared" si="4"/>
        <v/>
      </c>
    </row>
    <row r="42" spans="2:29" x14ac:dyDescent="0.15">
      <c r="B42">
        <v>8</v>
      </c>
      <c r="C42" t="s">
        <v>490</v>
      </c>
      <c r="D42">
        <v>1995</v>
      </c>
      <c r="E42">
        <v>1005</v>
      </c>
      <c r="F42" t="s">
        <v>264</v>
      </c>
      <c r="G42" t="s">
        <v>48</v>
      </c>
      <c r="H42" t="s">
        <v>32</v>
      </c>
      <c r="J42" t="s">
        <v>4</v>
      </c>
      <c r="K42" t="s">
        <v>491</v>
      </c>
      <c r="L42" t="s">
        <v>492</v>
      </c>
      <c r="M42" t="s">
        <v>493</v>
      </c>
      <c r="N42">
        <v>32.35</v>
      </c>
      <c r="O42" t="s">
        <v>494</v>
      </c>
      <c r="P42" t="s">
        <v>495</v>
      </c>
      <c r="R42" t="s">
        <v>34</v>
      </c>
      <c r="S42">
        <v>7</v>
      </c>
      <c r="Y42">
        <f t="shared" si="0"/>
        <v>1995</v>
      </c>
      <c r="Z42" t="str">
        <f t="shared" si="1"/>
        <v>Herring</v>
      </c>
      <c r="AA42" t="str">
        <f t="shared" si="2"/>
        <v>81.00</v>
      </c>
      <c r="AB42" t="str">
        <f t="shared" si="3"/>
        <v>3.00</v>
      </c>
      <c r="AC42" t="str">
        <f t="shared" si="4"/>
        <v/>
      </c>
    </row>
    <row r="43" spans="2:29" x14ac:dyDescent="0.15">
      <c r="B43">
        <v>9</v>
      </c>
      <c r="C43" t="s">
        <v>496</v>
      </c>
      <c r="D43">
        <v>1995</v>
      </c>
      <c r="E43">
        <v>1600</v>
      </c>
      <c r="F43" t="s">
        <v>497</v>
      </c>
      <c r="G43" t="s">
        <v>498</v>
      </c>
      <c r="H43" t="s">
        <v>32</v>
      </c>
      <c r="J43" t="s">
        <v>4</v>
      </c>
      <c r="K43" t="s">
        <v>499</v>
      </c>
      <c r="L43" t="s">
        <v>500</v>
      </c>
      <c r="M43">
        <v>48.85</v>
      </c>
      <c r="N43" t="s">
        <v>501</v>
      </c>
      <c r="O43" t="s">
        <v>502</v>
      </c>
      <c r="P43" t="s">
        <v>503</v>
      </c>
      <c r="R43" t="s">
        <v>98</v>
      </c>
      <c r="Y43">
        <f t="shared" si="0"/>
        <v>1995</v>
      </c>
      <c r="Z43" t="str">
        <f t="shared" si="1"/>
        <v>Herring</v>
      </c>
      <c r="AA43" t="str">
        <f t="shared" si="2"/>
        <v>74.10</v>
      </c>
      <c r="AB43" t="str">
        <f t="shared" si="3"/>
        <v>2.00</v>
      </c>
      <c r="AC43" t="str">
        <f t="shared" si="4"/>
        <v/>
      </c>
    </row>
    <row r="44" spans="2:29" x14ac:dyDescent="0.15">
      <c r="B44">
        <v>10</v>
      </c>
      <c r="C44" t="s">
        <v>496</v>
      </c>
      <c r="D44">
        <v>1995</v>
      </c>
      <c r="E44">
        <v>1850</v>
      </c>
      <c r="F44" t="s">
        <v>504</v>
      </c>
      <c r="G44" t="s">
        <v>48</v>
      </c>
      <c r="H44" t="s">
        <v>32</v>
      </c>
      <c r="J44" t="s">
        <v>4</v>
      </c>
      <c r="K44" t="s">
        <v>505</v>
      </c>
      <c r="L44" t="s">
        <v>506</v>
      </c>
      <c r="M44" t="s">
        <v>507</v>
      </c>
      <c r="N44" t="s">
        <v>508</v>
      </c>
      <c r="O44" t="s">
        <v>509</v>
      </c>
      <c r="P44" t="s">
        <v>510</v>
      </c>
      <c r="R44" t="s">
        <v>98</v>
      </c>
      <c r="Y44">
        <f t="shared" si="0"/>
        <v>1995</v>
      </c>
      <c r="Z44" t="str">
        <f t="shared" si="1"/>
        <v>Herring</v>
      </c>
      <c r="AA44" t="str">
        <f t="shared" si="2"/>
        <v>68.40</v>
      </c>
      <c r="AB44" t="str">
        <f t="shared" si="3"/>
        <v>1.70</v>
      </c>
      <c r="AC44" t="str">
        <f t="shared" si="4"/>
        <v/>
      </c>
    </row>
    <row r="45" spans="2:29" x14ac:dyDescent="0.15">
      <c r="B45">
        <v>11</v>
      </c>
      <c r="C45" t="s">
        <v>511</v>
      </c>
      <c r="D45">
        <v>1995</v>
      </c>
      <c r="E45">
        <v>1530</v>
      </c>
      <c r="F45" t="s">
        <v>512</v>
      </c>
      <c r="G45" t="s">
        <v>48</v>
      </c>
      <c r="H45" t="s">
        <v>32</v>
      </c>
      <c r="J45" t="s">
        <v>4</v>
      </c>
      <c r="K45" t="s">
        <v>513</v>
      </c>
      <c r="L45" t="s">
        <v>514</v>
      </c>
      <c r="M45">
        <v>49.55</v>
      </c>
      <c r="N45">
        <v>27.45</v>
      </c>
      <c r="O45" t="s">
        <v>261</v>
      </c>
      <c r="P45" t="s">
        <v>249</v>
      </c>
      <c r="R45" t="s">
        <v>98</v>
      </c>
      <c r="Y45">
        <f t="shared" si="0"/>
        <v>1995</v>
      </c>
      <c r="Z45" t="str">
        <f t="shared" si="1"/>
        <v>Herring</v>
      </c>
      <c r="AA45" t="str">
        <f t="shared" si="2"/>
        <v>74.45</v>
      </c>
      <c r="AB45" t="str">
        <f t="shared" si="3"/>
        <v>2.80</v>
      </c>
      <c r="AC45" t="str">
        <f t="shared" si="4"/>
        <v/>
      </c>
    </row>
    <row r="46" spans="2:29" x14ac:dyDescent="0.15">
      <c r="B46">
        <v>12</v>
      </c>
      <c r="C46" t="s">
        <v>515</v>
      </c>
      <c r="D46">
        <v>1995</v>
      </c>
      <c r="E46">
        <v>1550</v>
      </c>
      <c r="F46" t="s">
        <v>516</v>
      </c>
      <c r="G46" t="s">
        <v>103</v>
      </c>
      <c r="H46" t="s">
        <v>32</v>
      </c>
      <c r="J46" t="s">
        <v>4</v>
      </c>
      <c r="K46" t="s">
        <v>517</v>
      </c>
      <c r="L46" t="s">
        <v>518</v>
      </c>
      <c r="M46" t="s">
        <v>519</v>
      </c>
      <c r="N46" t="s">
        <v>520</v>
      </c>
      <c r="O46" t="s">
        <v>521</v>
      </c>
      <c r="P46" t="s">
        <v>522</v>
      </c>
      <c r="R46" t="s">
        <v>98</v>
      </c>
      <c r="V46" t="s">
        <v>523</v>
      </c>
      <c r="Y46">
        <f t="shared" si="0"/>
        <v>1995</v>
      </c>
      <c r="Z46" t="str">
        <f t="shared" si="1"/>
        <v>Herring</v>
      </c>
      <c r="AA46" t="str">
        <f t="shared" si="2"/>
        <v>66.50</v>
      </c>
      <c r="AB46" t="str">
        <f t="shared" si="3"/>
        <v>1.60</v>
      </c>
      <c r="AC46" t="str">
        <f t="shared" si="4"/>
        <v/>
      </c>
    </row>
    <row r="47" spans="2:29" x14ac:dyDescent="0.15">
      <c r="B47">
        <v>13</v>
      </c>
      <c r="C47" t="s">
        <v>515</v>
      </c>
      <c r="D47">
        <v>1995</v>
      </c>
      <c r="E47">
        <v>1800</v>
      </c>
      <c r="F47" t="s">
        <v>524</v>
      </c>
      <c r="G47" t="s">
        <v>48</v>
      </c>
      <c r="H47" t="s">
        <v>32</v>
      </c>
      <c r="J47" t="s">
        <v>4</v>
      </c>
      <c r="K47">
        <v>79.75</v>
      </c>
      <c r="L47" t="s">
        <v>525</v>
      </c>
      <c r="M47" t="s">
        <v>526</v>
      </c>
      <c r="N47" t="s">
        <v>527</v>
      </c>
      <c r="O47">
        <v>14.35</v>
      </c>
      <c r="P47" t="s">
        <v>249</v>
      </c>
      <c r="R47" t="s">
        <v>98</v>
      </c>
      <c r="Y47">
        <f t="shared" si="0"/>
        <v>1995</v>
      </c>
      <c r="Z47" t="str">
        <f t="shared" si="1"/>
        <v>Herring</v>
      </c>
      <c r="AA47">
        <f t="shared" si="2"/>
        <v>79.75</v>
      </c>
      <c r="AB47" t="str">
        <f t="shared" si="3"/>
        <v>2.80</v>
      </c>
      <c r="AC47" t="str">
        <f t="shared" si="4"/>
        <v/>
      </c>
    </row>
    <row r="48" spans="2:29" x14ac:dyDescent="0.15">
      <c r="B48">
        <v>14</v>
      </c>
      <c r="C48" t="s">
        <v>515</v>
      </c>
      <c r="D48">
        <v>1995</v>
      </c>
      <c r="E48">
        <v>1930</v>
      </c>
      <c r="F48" t="s">
        <v>528</v>
      </c>
      <c r="G48" t="s">
        <v>54</v>
      </c>
      <c r="H48" t="s">
        <v>32</v>
      </c>
      <c r="J48" t="s">
        <v>4</v>
      </c>
      <c r="K48" t="s">
        <v>529</v>
      </c>
      <c r="L48" t="s">
        <v>530</v>
      </c>
      <c r="M48" t="s">
        <v>531</v>
      </c>
      <c r="N48" t="s">
        <v>128</v>
      </c>
      <c r="O48" t="s">
        <v>532</v>
      </c>
      <c r="P48" t="s">
        <v>503</v>
      </c>
      <c r="R48" t="s">
        <v>98</v>
      </c>
      <c r="Y48">
        <f t="shared" si="0"/>
        <v>1995</v>
      </c>
      <c r="Z48" t="str">
        <f t="shared" si="1"/>
        <v>Herring</v>
      </c>
      <c r="AA48" t="str">
        <f t="shared" si="2"/>
        <v>76.00</v>
      </c>
      <c r="AB48" t="str">
        <f t="shared" si="3"/>
        <v>2.00</v>
      </c>
      <c r="AC48" t="str">
        <f t="shared" si="4"/>
        <v/>
      </c>
    </row>
    <row r="49" spans="2:29" x14ac:dyDescent="0.15">
      <c r="B49">
        <v>15</v>
      </c>
      <c r="C49" t="s">
        <v>533</v>
      </c>
      <c r="D49">
        <v>1995</v>
      </c>
      <c r="E49" t="s">
        <v>534</v>
      </c>
      <c r="F49" t="s">
        <v>535</v>
      </c>
      <c r="G49" t="s">
        <v>48</v>
      </c>
      <c r="H49" t="s">
        <v>32</v>
      </c>
      <c r="J49" t="s">
        <v>4</v>
      </c>
      <c r="K49" t="s">
        <v>536</v>
      </c>
      <c r="L49" t="s">
        <v>537</v>
      </c>
      <c r="M49" t="s">
        <v>437</v>
      </c>
      <c r="N49" t="s">
        <v>448</v>
      </c>
      <c r="O49" t="s">
        <v>538</v>
      </c>
      <c r="P49" t="s">
        <v>539</v>
      </c>
      <c r="R49" t="s">
        <v>98</v>
      </c>
      <c r="Y49">
        <f t="shared" si="0"/>
        <v>1995</v>
      </c>
      <c r="Z49" t="str">
        <f t="shared" si="1"/>
        <v>Herring</v>
      </c>
      <c r="AA49" t="str">
        <f t="shared" si="2"/>
        <v>74.40</v>
      </c>
      <c r="AB49" t="str">
        <f t="shared" si="3"/>
        <v>2.60</v>
      </c>
      <c r="AC49" t="str">
        <f t="shared" si="4"/>
        <v/>
      </c>
    </row>
    <row r="50" spans="2:29" x14ac:dyDescent="0.15">
      <c r="B50">
        <v>18</v>
      </c>
      <c r="C50" t="s">
        <v>432</v>
      </c>
      <c r="D50">
        <v>1995</v>
      </c>
      <c r="E50">
        <v>1700</v>
      </c>
      <c r="F50" t="s">
        <v>264</v>
      </c>
      <c r="G50" t="s">
        <v>48</v>
      </c>
      <c r="H50" t="s">
        <v>32</v>
      </c>
      <c r="J50" t="s">
        <v>4</v>
      </c>
      <c r="K50" t="s">
        <v>529</v>
      </c>
      <c r="L50" t="s">
        <v>540</v>
      </c>
      <c r="M50" t="s">
        <v>531</v>
      </c>
      <c r="N50" t="s">
        <v>541</v>
      </c>
      <c r="O50" t="s">
        <v>542</v>
      </c>
      <c r="P50" t="s">
        <v>439</v>
      </c>
      <c r="R50" t="s">
        <v>98</v>
      </c>
      <c r="Y50">
        <f t="shared" si="0"/>
        <v>1995</v>
      </c>
      <c r="Z50" t="str">
        <f t="shared" si="1"/>
        <v>Herring</v>
      </c>
      <c r="AA50" t="str">
        <f t="shared" si="2"/>
        <v>76.00</v>
      </c>
      <c r="AB50" t="str">
        <f t="shared" si="3"/>
        <v>2.20</v>
      </c>
      <c r="AC50" t="str">
        <f t="shared" si="4"/>
        <v/>
      </c>
    </row>
    <row r="51" spans="2:29" x14ac:dyDescent="0.15">
      <c r="B51">
        <v>19</v>
      </c>
      <c r="C51" t="s">
        <v>543</v>
      </c>
      <c r="D51">
        <v>1995</v>
      </c>
      <c r="E51">
        <v>1715</v>
      </c>
      <c r="F51" t="s">
        <v>544</v>
      </c>
      <c r="G51" t="s">
        <v>265</v>
      </c>
      <c r="H51" t="s">
        <v>32</v>
      </c>
      <c r="J51" t="s">
        <v>4</v>
      </c>
      <c r="K51" t="s">
        <v>545</v>
      </c>
      <c r="L51" t="s">
        <v>546</v>
      </c>
      <c r="M51">
        <v>48.65</v>
      </c>
      <c r="N51" t="s">
        <v>541</v>
      </c>
      <c r="O51">
        <v>10.45</v>
      </c>
      <c r="P51" t="s">
        <v>547</v>
      </c>
      <c r="R51" t="s">
        <v>98</v>
      </c>
      <c r="Y51">
        <f t="shared" si="0"/>
        <v>1995</v>
      </c>
      <c r="Z51" t="str">
        <f t="shared" si="1"/>
        <v>Herring</v>
      </c>
      <c r="AA51" t="str">
        <f t="shared" si="2"/>
        <v>74.00</v>
      </c>
      <c r="AB51" t="str">
        <f t="shared" si="3"/>
        <v>2.10</v>
      </c>
      <c r="AC51" t="str">
        <f t="shared" si="4"/>
        <v/>
      </c>
    </row>
    <row r="52" spans="2:29" x14ac:dyDescent="0.15">
      <c r="B52">
        <v>20</v>
      </c>
      <c r="C52" t="s">
        <v>250</v>
      </c>
      <c r="D52">
        <v>1995</v>
      </c>
      <c r="E52" t="s">
        <v>548</v>
      </c>
      <c r="F52" t="s">
        <v>468</v>
      </c>
      <c r="G52" t="s">
        <v>265</v>
      </c>
      <c r="H52" t="s">
        <v>32</v>
      </c>
      <c r="J52" t="s">
        <v>4</v>
      </c>
      <c r="K52">
        <v>67.349999999999994</v>
      </c>
      <c r="L52">
        <v>65.349999999999994</v>
      </c>
      <c r="M52" t="s">
        <v>549</v>
      </c>
      <c r="N52" t="s">
        <v>447</v>
      </c>
      <c r="O52">
        <v>9.35</v>
      </c>
      <c r="P52">
        <v>1.7</v>
      </c>
      <c r="R52" t="s">
        <v>98</v>
      </c>
      <c r="Y52">
        <f t="shared" si="0"/>
        <v>1995</v>
      </c>
      <c r="Z52" t="str">
        <f t="shared" si="1"/>
        <v>Herring</v>
      </c>
      <c r="AA52">
        <f t="shared" si="2"/>
        <v>67.349999999999994</v>
      </c>
      <c r="AB52">
        <f t="shared" si="3"/>
        <v>1.7</v>
      </c>
      <c r="AC52" t="str">
        <f t="shared" si="4"/>
        <v/>
      </c>
    </row>
    <row r="53" spans="2:29" x14ac:dyDescent="0.15">
      <c r="B53">
        <v>21</v>
      </c>
      <c r="C53" t="s">
        <v>161</v>
      </c>
      <c r="D53">
        <v>1995</v>
      </c>
      <c r="E53">
        <v>1630</v>
      </c>
      <c r="F53" t="s">
        <v>550</v>
      </c>
      <c r="G53" t="s">
        <v>31</v>
      </c>
      <c r="H53" t="s">
        <v>32</v>
      </c>
      <c r="J53" t="s">
        <v>4</v>
      </c>
      <c r="K53">
        <v>78.45</v>
      </c>
      <c r="L53" t="s">
        <v>551</v>
      </c>
      <c r="M53" t="s">
        <v>552</v>
      </c>
      <c r="N53" t="s">
        <v>553</v>
      </c>
      <c r="O53">
        <v>13.95</v>
      </c>
      <c r="P53" t="s">
        <v>554</v>
      </c>
      <c r="R53" t="s">
        <v>98</v>
      </c>
      <c r="V53" t="s">
        <v>555</v>
      </c>
      <c r="Y53">
        <f t="shared" si="0"/>
        <v>1995</v>
      </c>
      <c r="Z53" t="str">
        <f t="shared" si="1"/>
        <v>Herring</v>
      </c>
      <c r="AA53">
        <f t="shared" si="2"/>
        <v>78.45</v>
      </c>
      <c r="AB53" t="str">
        <f t="shared" si="3"/>
        <v>3.40</v>
      </c>
      <c r="AC53" t="str">
        <f t="shared" si="4"/>
        <v/>
      </c>
    </row>
    <row r="54" spans="2:29" x14ac:dyDescent="0.15">
      <c r="B54">
        <v>22</v>
      </c>
      <c r="C54" t="s">
        <v>161</v>
      </c>
      <c r="D54">
        <v>1995</v>
      </c>
      <c r="E54">
        <v>1945</v>
      </c>
      <c r="F54" t="s">
        <v>556</v>
      </c>
      <c r="G54" t="s">
        <v>48</v>
      </c>
      <c r="H54" t="s">
        <v>32</v>
      </c>
      <c r="J54" t="s">
        <v>4</v>
      </c>
      <c r="K54" t="s">
        <v>557</v>
      </c>
      <c r="L54">
        <v>67.45</v>
      </c>
      <c r="M54" t="s">
        <v>558</v>
      </c>
      <c r="N54">
        <v>29.35</v>
      </c>
      <c r="O54" t="s">
        <v>256</v>
      </c>
      <c r="P54" t="s">
        <v>495</v>
      </c>
      <c r="R54" t="s">
        <v>98</v>
      </c>
      <c r="Y54">
        <f t="shared" si="0"/>
        <v>1995</v>
      </c>
      <c r="Z54" t="str">
        <f t="shared" si="1"/>
        <v>Herring</v>
      </c>
      <c r="AA54" t="str">
        <f t="shared" si="2"/>
        <v>74.60</v>
      </c>
      <c r="AB54" t="str">
        <f t="shared" si="3"/>
        <v>3.00</v>
      </c>
      <c r="AC54" t="str">
        <f t="shared" si="4"/>
        <v/>
      </c>
    </row>
    <row r="55" spans="2:29" x14ac:dyDescent="0.15">
      <c r="B55">
        <v>26</v>
      </c>
      <c r="C55" t="s">
        <v>161</v>
      </c>
      <c r="D55">
        <v>1995</v>
      </c>
      <c r="E55">
        <v>1845</v>
      </c>
      <c r="F55" t="s">
        <v>86</v>
      </c>
      <c r="G55" t="s">
        <v>38</v>
      </c>
      <c r="H55" t="s">
        <v>32</v>
      </c>
      <c r="J55" t="s">
        <v>4</v>
      </c>
      <c r="K55">
        <v>58.65</v>
      </c>
      <c r="L55" t="s">
        <v>559</v>
      </c>
      <c r="M55" t="s">
        <v>560</v>
      </c>
      <c r="N55">
        <v>24.25</v>
      </c>
      <c r="O55">
        <v>9.35</v>
      </c>
      <c r="P55" t="s">
        <v>430</v>
      </c>
      <c r="R55" t="s">
        <v>34</v>
      </c>
      <c r="S55">
        <v>12</v>
      </c>
      <c r="Y55">
        <f t="shared" si="0"/>
        <v>1995</v>
      </c>
      <c r="Z55" t="str">
        <f t="shared" si="1"/>
        <v>Herring</v>
      </c>
      <c r="AA55">
        <f t="shared" si="2"/>
        <v>58.65</v>
      </c>
      <c r="AB55" t="str">
        <f t="shared" si="3"/>
        <v>1.50</v>
      </c>
      <c r="AC55" t="str">
        <f t="shared" si="4"/>
        <v/>
      </c>
    </row>
    <row r="56" spans="2:29" x14ac:dyDescent="0.15">
      <c r="B56">
        <v>29</v>
      </c>
      <c r="C56" t="s">
        <v>561</v>
      </c>
      <c r="D56">
        <v>1995</v>
      </c>
      <c r="E56">
        <v>1400</v>
      </c>
      <c r="F56" t="s">
        <v>562</v>
      </c>
      <c r="G56" t="s">
        <v>38</v>
      </c>
      <c r="H56" t="s">
        <v>32</v>
      </c>
      <c r="J56" t="s">
        <v>4</v>
      </c>
      <c r="K56" t="s">
        <v>529</v>
      </c>
      <c r="L56">
        <v>71.55</v>
      </c>
      <c r="M56" t="s">
        <v>526</v>
      </c>
      <c r="N56" t="s">
        <v>563</v>
      </c>
      <c r="O56">
        <v>12.55</v>
      </c>
      <c r="P56" t="s">
        <v>106</v>
      </c>
      <c r="R56" t="s">
        <v>133</v>
      </c>
      <c r="V56" t="s">
        <v>251</v>
      </c>
      <c r="Y56">
        <f t="shared" si="0"/>
        <v>1995</v>
      </c>
      <c r="Z56" t="str">
        <f t="shared" si="1"/>
        <v>Herring</v>
      </c>
      <c r="AA56" t="str">
        <f t="shared" si="2"/>
        <v>76.00</v>
      </c>
      <c r="AB56" t="str">
        <f t="shared" si="3"/>
        <v>-</v>
      </c>
      <c r="AC56" t="str">
        <f t="shared" si="4"/>
        <v/>
      </c>
    </row>
    <row r="57" spans="2:29" x14ac:dyDescent="0.15">
      <c r="B57">
        <v>30</v>
      </c>
      <c r="C57" t="s">
        <v>561</v>
      </c>
      <c r="D57">
        <v>1995</v>
      </c>
      <c r="E57">
        <v>1400</v>
      </c>
      <c r="F57" t="s">
        <v>562</v>
      </c>
      <c r="G57" t="s">
        <v>38</v>
      </c>
      <c r="H57" t="s">
        <v>32</v>
      </c>
      <c r="J57" t="s">
        <v>4</v>
      </c>
      <c r="K57">
        <v>81.349999999999994</v>
      </c>
      <c r="L57" t="s">
        <v>564</v>
      </c>
      <c r="M57" t="s">
        <v>493</v>
      </c>
      <c r="N57" t="s">
        <v>565</v>
      </c>
      <c r="O57">
        <v>13.55</v>
      </c>
      <c r="P57" t="s">
        <v>106</v>
      </c>
      <c r="R57" t="s">
        <v>133</v>
      </c>
      <c r="V57" t="s">
        <v>251</v>
      </c>
      <c r="Y57">
        <f t="shared" si="0"/>
        <v>1995</v>
      </c>
      <c r="Z57" t="str">
        <f t="shared" si="1"/>
        <v>Herring</v>
      </c>
      <c r="AA57">
        <f t="shared" si="2"/>
        <v>81.349999999999994</v>
      </c>
      <c r="AB57" t="str">
        <f t="shared" si="3"/>
        <v>-</v>
      </c>
      <c r="AC57" t="str">
        <f t="shared" si="4"/>
        <v/>
      </c>
    </row>
    <row r="58" spans="2:29" x14ac:dyDescent="0.15">
      <c r="B58">
        <v>31</v>
      </c>
      <c r="C58" t="s">
        <v>561</v>
      </c>
      <c r="D58">
        <v>1995</v>
      </c>
      <c r="E58">
        <v>1400</v>
      </c>
      <c r="F58" t="s">
        <v>562</v>
      </c>
      <c r="G58" t="s">
        <v>38</v>
      </c>
      <c r="H58" t="s">
        <v>32</v>
      </c>
      <c r="J58" t="s">
        <v>4</v>
      </c>
      <c r="K58">
        <v>67.45</v>
      </c>
      <c r="L58" t="s">
        <v>566</v>
      </c>
      <c r="M58" t="s">
        <v>452</v>
      </c>
      <c r="N58" t="s">
        <v>567</v>
      </c>
      <c r="O58" t="s">
        <v>568</v>
      </c>
      <c r="P58" t="s">
        <v>106</v>
      </c>
      <c r="R58" t="s">
        <v>133</v>
      </c>
      <c r="V58" t="s">
        <v>251</v>
      </c>
      <c r="Y58">
        <f t="shared" si="0"/>
        <v>1995</v>
      </c>
      <c r="Z58" t="str">
        <f t="shared" si="1"/>
        <v>Herring</v>
      </c>
      <c r="AA58">
        <f t="shared" si="2"/>
        <v>67.45</v>
      </c>
      <c r="AB58" t="str">
        <f t="shared" si="3"/>
        <v>-</v>
      </c>
      <c r="AC58" t="str">
        <f t="shared" si="4"/>
        <v/>
      </c>
    </row>
    <row r="59" spans="2:29" x14ac:dyDescent="0.15">
      <c r="B59">
        <v>32</v>
      </c>
      <c r="C59" t="s">
        <v>561</v>
      </c>
      <c r="D59">
        <v>1995</v>
      </c>
      <c r="E59">
        <v>1400</v>
      </c>
      <c r="F59" t="s">
        <v>562</v>
      </c>
      <c r="G59" t="s">
        <v>38</v>
      </c>
      <c r="H59" t="s">
        <v>32</v>
      </c>
      <c r="J59" t="s">
        <v>4</v>
      </c>
      <c r="K59" t="s">
        <v>482</v>
      </c>
      <c r="L59" t="s">
        <v>569</v>
      </c>
      <c r="M59">
        <v>41.75</v>
      </c>
      <c r="N59">
        <v>27.25</v>
      </c>
      <c r="O59">
        <v>13.35</v>
      </c>
      <c r="P59" t="s">
        <v>106</v>
      </c>
      <c r="R59" t="s">
        <v>133</v>
      </c>
      <c r="V59" t="s">
        <v>251</v>
      </c>
      <c r="Y59">
        <f t="shared" si="0"/>
        <v>1995</v>
      </c>
      <c r="Z59" t="str">
        <f t="shared" si="1"/>
        <v>Herring</v>
      </c>
      <c r="AA59" t="str">
        <f t="shared" si="2"/>
        <v>65.90</v>
      </c>
      <c r="AB59" t="str">
        <f t="shared" si="3"/>
        <v>-</v>
      </c>
      <c r="AC59" t="str">
        <f t="shared" si="4"/>
        <v/>
      </c>
    </row>
    <row r="60" spans="2:29" x14ac:dyDescent="0.15">
      <c r="B60">
        <v>33</v>
      </c>
      <c r="C60" t="s">
        <v>29</v>
      </c>
      <c r="D60">
        <v>1995</v>
      </c>
      <c r="E60" t="s">
        <v>570</v>
      </c>
      <c r="F60" t="s">
        <v>571</v>
      </c>
      <c r="G60" t="s">
        <v>411</v>
      </c>
      <c r="H60" t="s">
        <v>32</v>
      </c>
      <c r="J60" t="s">
        <v>4</v>
      </c>
      <c r="K60" t="s">
        <v>106</v>
      </c>
      <c r="L60" t="s">
        <v>106</v>
      </c>
      <c r="M60" t="s">
        <v>106</v>
      </c>
      <c r="N60" t="s">
        <v>572</v>
      </c>
      <c r="O60" t="s">
        <v>106</v>
      </c>
      <c r="P60" t="s">
        <v>106</v>
      </c>
      <c r="R60" t="s">
        <v>133</v>
      </c>
      <c r="V60" t="s">
        <v>573</v>
      </c>
      <c r="Y60">
        <f t="shared" si="0"/>
        <v>1995</v>
      </c>
      <c r="Z60" t="str">
        <f t="shared" si="1"/>
        <v>Herring</v>
      </c>
      <c r="AA60" t="str">
        <f t="shared" si="2"/>
        <v>-</v>
      </c>
      <c r="AB60" t="str">
        <f t="shared" si="3"/>
        <v>-</v>
      </c>
      <c r="AC60" t="str">
        <f t="shared" si="4"/>
        <v/>
      </c>
    </row>
    <row r="61" spans="2:29" x14ac:dyDescent="0.15">
      <c r="B61">
        <v>34</v>
      </c>
      <c r="C61" t="s">
        <v>29</v>
      </c>
      <c r="D61">
        <v>1995</v>
      </c>
      <c r="E61" t="s">
        <v>574</v>
      </c>
      <c r="F61" t="s">
        <v>37</v>
      </c>
      <c r="G61" t="s">
        <v>31</v>
      </c>
      <c r="H61" t="s">
        <v>32</v>
      </c>
      <c r="J61" t="s">
        <v>4</v>
      </c>
      <c r="K61">
        <v>74.55</v>
      </c>
      <c r="L61" t="s">
        <v>575</v>
      </c>
      <c r="M61">
        <v>48.65</v>
      </c>
      <c r="N61" t="s">
        <v>106</v>
      </c>
      <c r="O61">
        <v>12.35</v>
      </c>
      <c r="P61" t="s">
        <v>106</v>
      </c>
      <c r="R61" t="s">
        <v>133</v>
      </c>
      <c r="V61" t="s">
        <v>35</v>
      </c>
      <c r="Y61">
        <f t="shared" si="0"/>
        <v>1995</v>
      </c>
      <c r="Z61" t="str">
        <f t="shared" si="1"/>
        <v>Herring</v>
      </c>
      <c r="AA61">
        <f t="shared" si="2"/>
        <v>74.55</v>
      </c>
      <c r="AB61" t="str">
        <f t="shared" si="3"/>
        <v>-</v>
      </c>
      <c r="AC61" t="str">
        <f t="shared" si="4"/>
        <v/>
      </c>
    </row>
    <row r="62" spans="2:29" x14ac:dyDescent="0.15">
      <c r="B62">
        <v>35</v>
      </c>
      <c r="C62" t="s">
        <v>29</v>
      </c>
      <c r="D62">
        <v>1995</v>
      </c>
      <c r="E62" t="s">
        <v>548</v>
      </c>
      <c r="F62" t="s">
        <v>37</v>
      </c>
      <c r="G62" t="s">
        <v>31</v>
      </c>
      <c r="H62" t="s">
        <v>32</v>
      </c>
      <c r="J62" t="s">
        <v>4</v>
      </c>
      <c r="K62">
        <v>71.349999999999994</v>
      </c>
      <c r="L62" t="s">
        <v>576</v>
      </c>
      <c r="M62" t="s">
        <v>577</v>
      </c>
      <c r="N62">
        <v>26.75</v>
      </c>
      <c r="O62">
        <v>11.75</v>
      </c>
      <c r="P62" t="s">
        <v>106</v>
      </c>
      <c r="R62" t="s">
        <v>133</v>
      </c>
      <c r="V62" t="s">
        <v>35</v>
      </c>
      <c r="Y62">
        <f t="shared" si="0"/>
        <v>1995</v>
      </c>
      <c r="Z62" t="str">
        <f t="shared" si="1"/>
        <v>Herring</v>
      </c>
      <c r="AA62">
        <f t="shared" si="2"/>
        <v>71.349999999999994</v>
      </c>
      <c r="AB62" t="str">
        <f t="shared" si="3"/>
        <v>-</v>
      </c>
      <c r="AC62" t="str">
        <f t="shared" si="4"/>
        <v/>
      </c>
    </row>
    <row r="63" spans="2:29" x14ac:dyDescent="0.15">
      <c r="B63">
        <v>36</v>
      </c>
      <c r="C63" t="s">
        <v>29</v>
      </c>
      <c r="D63">
        <v>1995</v>
      </c>
      <c r="E63">
        <v>1000</v>
      </c>
      <c r="F63" t="s">
        <v>578</v>
      </c>
      <c r="G63" t="s">
        <v>54</v>
      </c>
      <c r="H63" t="s">
        <v>32</v>
      </c>
      <c r="J63" t="s">
        <v>4</v>
      </c>
      <c r="K63">
        <v>77.75</v>
      </c>
      <c r="L63" t="s">
        <v>579</v>
      </c>
      <c r="M63" t="s">
        <v>106</v>
      </c>
      <c r="N63" t="s">
        <v>580</v>
      </c>
      <c r="O63" t="s">
        <v>106</v>
      </c>
      <c r="P63" t="s">
        <v>106</v>
      </c>
      <c r="R63" t="s">
        <v>133</v>
      </c>
      <c r="V63" t="s">
        <v>460</v>
      </c>
      <c r="Y63">
        <f t="shared" si="0"/>
        <v>1995</v>
      </c>
      <c r="Z63" t="str">
        <f t="shared" si="1"/>
        <v>Herring</v>
      </c>
      <c r="AA63">
        <f t="shared" si="2"/>
        <v>77.75</v>
      </c>
      <c r="AB63" t="str">
        <f t="shared" si="3"/>
        <v>-</v>
      </c>
      <c r="AC63" t="str">
        <f t="shared" si="4"/>
        <v/>
      </c>
    </row>
    <row r="64" spans="2:29" x14ac:dyDescent="0.15">
      <c r="B64">
        <v>38</v>
      </c>
      <c r="C64" t="s">
        <v>179</v>
      </c>
      <c r="D64">
        <v>1995</v>
      </c>
      <c r="E64">
        <v>1905</v>
      </c>
      <c r="F64" t="s">
        <v>581</v>
      </c>
      <c r="G64" t="s">
        <v>48</v>
      </c>
      <c r="H64" t="s">
        <v>32</v>
      </c>
      <c r="J64" t="s">
        <v>4</v>
      </c>
      <c r="K64">
        <v>80.95</v>
      </c>
      <c r="L64" t="s">
        <v>582</v>
      </c>
      <c r="M64">
        <v>54.65</v>
      </c>
      <c r="N64">
        <v>30.25</v>
      </c>
      <c r="O64" t="s">
        <v>583</v>
      </c>
      <c r="P64" t="s">
        <v>584</v>
      </c>
      <c r="R64" t="s">
        <v>133</v>
      </c>
      <c r="Y64">
        <f t="shared" si="0"/>
        <v>1995</v>
      </c>
      <c r="Z64" t="str">
        <f t="shared" si="1"/>
        <v>Herring</v>
      </c>
      <c r="AA64">
        <f t="shared" si="2"/>
        <v>80.95</v>
      </c>
      <c r="AB64" t="str">
        <f t="shared" si="3"/>
        <v>4.00</v>
      </c>
      <c r="AC64" t="str">
        <f t="shared" si="4"/>
        <v/>
      </c>
    </row>
    <row r="65" spans="2:29" x14ac:dyDescent="0.15">
      <c r="B65">
        <v>40</v>
      </c>
      <c r="C65" t="s">
        <v>179</v>
      </c>
      <c r="D65">
        <v>1995</v>
      </c>
      <c r="E65">
        <v>1900</v>
      </c>
      <c r="F65" t="s">
        <v>585</v>
      </c>
      <c r="G65" t="s">
        <v>54</v>
      </c>
      <c r="H65" t="s">
        <v>181</v>
      </c>
      <c r="J65" t="s">
        <v>4</v>
      </c>
      <c r="K65" t="s">
        <v>586</v>
      </c>
      <c r="L65" t="s">
        <v>579</v>
      </c>
      <c r="M65" t="s">
        <v>106</v>
      </c>
      <c r="N65" t="s">
        <v>447</v>
      </c>
      <c r="O65" t="s">
        <v>587</v>
      </c>
      <c r="P65" t="s">
        <v>439</v>
      </c>
      <c r="R65" t="s">
        <v>133</v>
      </c>
      <c r="V65" t="s">
        <v>460</v>
      </c>
      <c r="Y65">
        <f t="shared" si="0"/>
        <v>1995</v>
      </c>
      <c r="Z65" t="str">
        <f t="shared" si="1"/>
        <v>Herring</v>
      </c>
      <c r="AA65" t="str">
        <f t="shared" si="2"/>
        <v>76.10</v>
      </c>
      <c r="AB65" t="str">
        <f t="shared" si="3"/>
        <v>2.20</v>
      </c>
      <c r="AC65" t="str">
        <f t="shared" si="4"/>
        <v/>
      </c>
    </row>
    <row r="66" spans="2:29" x14ac:dyDescent="0.15">
      <c r="B66">
        <v>41</v>
      </c>
      <c r="C66" t="s">
        <v>179</v>
      </c>
      <c r="D66">
        <v>1995</v>
      </c>
      <c r="E66">
        <v>1900</v>
      </c>
      <c r="F66" t="s">
        <v>585</v>
      </c>
      <c r="G66" t="s">
        <v>54</v>
      </c>
      <c r="H66" t="s">
        <v>231</v>
      </c>
      <c r="J66" t="s">
        <v>4</v>
      </c>
      <c r="K66" t="s">
        <v>588</v>
      </c>
      <c r="L66" t="s">
        <v>589</v>
      </c>
      <c r="M66">
        <v>44.25</v>
      </c>
      <c r="N66" t="s">
        <v>450</v>
      </c>
      <c r="O66" t="s">
        <v>106</v>
      </c>
      <c r="P66" t="s">
        <v>503</v>
      </c>
      <c r="R66" t="s">
        <v>133</v>
      </c>
      <c r="V66" t="s">
        <v>460</v>
      </c>
      <c r="Y66">
        <f t="shared" si="0"/>
        <v>1995</v>
      </c>
      <c r="Z66" t="str">
        <f t="shared" si="1"/>
        <v>Herring</v>
      </c>
      <c r="AA66" t="str">
        <f t="shared" si="2"/>
        <v>69.80</v>
      </c>
      <c r="AB66" t="str">
        <f t="shared" si="3"/>
        <v>2.00</v>
      </c>
      <c r="AC66" t="str">
        <f t="shared" si="4"/>
        <v/>
      </c>
    </row>
    <row r="67" spans="2:29" x14ac:dyDescent="0.15">
      <c r="B67">
        <v>42</v>
      </c>
      <c r="C67" t="s">
        <v>179</v>
      </c>
      <c r="D67">
        <v>1995</v>
      </c>
      <c r="E67">
        <v>1910</v>
      </c>
      <c r="F67" t="s">
        <v>180</v>
      </c>
      <c r="G67" t="s">
        <v>54</v>
      </c>
      <c r="H67" t="s">
        <v>32</v>
      </c>
      <c r="J67" t="s">
        <v>4</v>
      </c>
      <c r="K67">
        <v>76.150000000000006</v>
      </c>
      <c r="L67" t="s">
        <v>590</v>
      </c>
      <c r="M67" t="s">
        <v>591</v>
      </c>
      <c r="N67" t="s">
        <v>572</v>
      </c>
      <c r="O67" t="s">
        <v>568</v>
      </c>
      <c r="P67" t="s">
        <v>439</v>
      </c>
      <c r="R67" t="s">
        <v>133</v>
      </c>
      <c r="Y67">
        <f t="shared" ref="Y67:Y130" si="5">D67</f>
        <v>1995</v>
      </c>
      <c r="Z67" t="str">
        <f t="shared" ref="Z67:Z130" si="6">IF(J67&lt;&gt;"",J67,"")</f>
        <v>Herring</v>
      </c>
      <c r="AA67">
        <f t="shared" ref="AA67:AA130" si="7">IF(K67&lt;&gt;"",K67,"")</f>
        <v>76.150000000000006</v>
      </c>
      <c r="AB67" t="str">
        <f t="shared" ref="AB67:AB130" si="8">IF(Q67&lt;&gt;"",Q67,IF(P67&lt;&gt;"",P67,""))</f>
        <v>2.20</v>
      </c>
      <c r="AC67" t="str">
        <f t="shared" ref="AC67:AC130" si="9">IF(U67&lt;&gt;"",U67,"")</f>
        <v/>
      </c>
    </row>
    <row r="68" spans="2:29" x14ac:dyDescent="0.15">
      <c r="B68">
        <v>53</v>
      </c>
      <c r="C68" t="s">
        <v>592</v>
      </c>
      <c r="D68">
        <v>1995</v>
      </c>
      <c r="E68">
        <v>1700</v>
      </c>
      <c r="F68" t="s">
        <v>37</v>
      </c>
      <c r="G68" t="s">
        <v>103</v>
      </c>
      <c r="H68" t="s">
        <v>32</v>
      </c>
      <c r="J68" t="s">
        <v>4</v>
      </c>
      <c r="K68" t="s">
        <v>593</v>
      </c>
      <c r="L68">
        <v>73.55</v>
      </c>
      <c r="M68">
        <v>51.05</v>
      </c>
      <c r="N68" t="s">
        <v>594</v>
      </c>
      <c r="O68">
        <v>15.1</v>
      </c>
      <c r="P68" t="s">
        <v>249</v>
      </c>
      <c r="R68" t="s">
        <v>133</v>
      </c>
      <c r="Y68">
        <f t="shared" si="5"/>
        <v>1995</v>
      </c>
      <c r="Z68" t="str">
        <f t="shared" si="6"/>
        <v>Herring</v>
      </c>
      <c r="AA68" t="str">
        <f t="shared" si="7"/>
        <v>80.40</v>
      </c>
      <c r="AB68" t="str">
        <f t="shared" si="8"/>
        <v>2.80</v>
      </c>
      <c r="AC68" t="str">
        <f t="shared" si="9"/>
        <v/>
      </c>
    </row>
    <row r="69" spans="2:29" x14ac:dyDescent="0.15">
      <c r="B69">
        <v>54</v>
      </c>
      <c r="C69" t="s">
        <v>592</v>
      </c>
      <c r="D69">
        <v>1995</v>
      </c>
      <c r="E69">
        <v>1710</v>
      </c>
      <c r="F69" t="s">
        <v>595</v>
      </c>
      <c r="G69" t="s">
        <v>54</v>
      </c>
      <c r="H69" t="s">
        <v>181</v>
      </c>
      <c r="J69" t="s">
        <v>4</v>
      </c>
      <c r="K69" t="s">
        <v>596</v>
      </c>
      <c r="L69">
        <v>73.55</v>
      </c>
      <c r="M69" t="s">
        <v>526</v>
      </c>
      <c r="N69" t="s">
        <v>541</v>
      </c>
      <c r="O69" t="s">
        <v>597</v>
      </c>
      <c r="P69" t="s">
        <v>439</v>
      </c>
      <c r="R69" t="s">
        <v>133</v>
      </c>
      <c r="Y69">
        <f t="shared" si="5"/>
        <v>1995</v>
      </c>
      <c r="Z69" t="str">
        <f t="shared" si="6"/>
        <v>Herring</v>
      </c>
      <c r="AA69" t="str">
        <f t="shared" si="7"/>
        <v>79.00</v>
      </c>
      <c r="AB69" t="str">
        <f t="shared" si="8"/>
        <v>2.20</v>
      </c>
      <c r="AC69" t="str">
        <f t="shared" si="9"/>
        <v/>
      </c>
    </row>
    <row r="70" spans="2:29" x14ac:dyDescent="0.15">
      <c r="B70">
        <v>55</v>
      </c>
      <c r="C70" t="s">
        <v>592</v>
      </c>
      <c r="D70">
        <v>1995</v>
      </c>
      <c r="E70">
        <v>1710</v>
      </c>
      <c r="F70" t="s">
        <v>595</v>
      </c>
      <c r="G70" t="s">
        <v>54</v>
      </c>
      <c r="H70" t="s">
        <v>231</v>
      </c>
      <c r="J70" t="s">
        <v>4</v>
      </c>
      <c r="K70" t="s">
        <v>598</v>
      </c>
      <c r="L70" t="s">
        <v>545</v>
      </c>
      <c r="M70" t="s">
        <v>599</v>
      </c>
      <c r="N70">
        <v>30.35</v>
      </c>
      <c r="O70" t="s">
        <v>494</v>
      </c>
      <c r="P70" t="s">
        <v>600</v>
      </c>
      <c r="R70" t="s">
        <v>133</v>
      </c>
      <c r="Y70">
        <f t="shared" si="5"/>
        <v>1995</v>
      </c>
      <c r="Z70" t="str">
        <f t="shared" si="6"/>
        <v>Herring</v>
      </c>
      <c r="AA70" t="str">
        <f t="shared" si="7"/>
        <v>79.10</v>
      </c>
      <c r="AB70" t="str">
        <f t="shared" si="8"/>
        <v>2.50</v>
      </c>
      <c r="AC70" t="str">
        <f t="shared" si="9"/>
        <v/>
      </c>
    </row>
    <row r="71" spans="2:29" x14ac:dyDescent="0.15">
      <c r="B71">
        <v>56</v>
      </c>
      <c r="C71" t="s">
        <v>592</v>
      </c>
      <c r="D71">
        <v>1995</v>
      </c>
      <c r="E71">
        <v>1800</v>
      </c>
      <c r="F71" t="s">
        <v>595</v>
      </c>
      <c r="G71" t="s">
        <v>54</v>
      </c>
      <c r="H71" t="s">
        <v>93</v>
      </c>
      <c r="J71" t="s">
        <v>4</v>
      </c>
      <c r="K71">
        <v>57.65</v>
      </c>
      <c r="L71" t="s">
        <v>106</v>
      </c>
      <c r="M71" t="s">
        <v>601</v>
      </c>
      <c r="N71">
        <v>21.15</v>
      </c>
      <c r="O71" t="s">
        <v>602</v>
      </c>
      <c r="P71" t="s">
        <v>603</v>
      </c>
      <c r="R71" t="s">
        <v>133</v>
      </c>
      <c r="Y71">
        <f t="shared" si="5"/>
        <v>1995</v>
      </c>
      <c r="Z71" t="str">
        <f t="shared" si="6"/>
        <v>Herring</v>
      </c>
      <c r="AA71">
        <f t="shared" si="7"/>
        <v>57.65</v>
      </c>
      <c r="AB71" t="str">
        <f t="shared" si="8"/>
        <v>0.70</v>
      </c>
      <c r="AC71" t="str">
        <f t="shared" si="9"/>
        <v/>
      </c>
    </row>
    <row r="72" spans="2:29" x14ac:dyDescent="0.15">
      <c r="B72">
        <v>57</v>
      </c>
      <c r="C72" t="s">
        <v>592</v>
      </c>
      <c r="D72">
        <v>1995</v>
      </c>
      <c r="E72">
        <v>1800</v>
      </c>
      <c r="F72" t="s">
        <v>595</v>
      </c>
      <c r="G72" t="s">
        <v>54</v>
      </c>
      <c r="H72" t="s">
        <v>604</v>
      </c>
      <c r="J72" t="s">
        <v>4</v>
      </c>
      <c r="K72">
        <v>78.25</v>
      </c>
      <c r="L72" t="s">
        <v>605</v>
      </c>
      <c r="M72">
        <v>55.45</v>
      </c>
      <c r="N72" t="s">
        <v>565</v>
      </c>
      <c r="O72" t="s">
        <v>606</v>
      </c>
      <c r="P72" t="s">
        <v>439</v>
      </c>
      <c r="R72" t="s">
        <v>133</v>
      </c>
      <c r="Y72">
        <f t="shared" si="5"/>
        <v>1995</v>
      </c>
      <c r="Z72" t="str">
        <f t="shared" si="6"/>
        <v>Herring</v>
      </c>
      <c r="AA72">
        <f t="shared" si="7"/>
        <v>78.25</v>
      </c>
      <c r="AB72" t="str">
        <f t="shared" si="8"/>
        <v>2.20</v>
      </c>
      <c r="AC72" t="str">
        <f t="shared" si="9"/>
        <v/>
      </c>
    </row>
    <row r="73" spans="2:29" x14ac:dyDescent="0.15">
      <c r="B73">
        <v>58</v>
      </c>
      <c r="C73" t="s">
        <v>592</v>
      </c>
      <c r="D73">
        <v>1995</v>
      </c>
      <c r="E73">
        <v>1800</v>
      </c>
      <c r="F73" t="s">
        <v>595</v>
      </c>
      <c r="G73" t="s">
        <v>54</v>
      </c>
      <c r="H73" t="s">
        <v>607</v>
      </c>
      <c r="J73" t="s">
        <v>4</v>
      </c>
      <c r="K73" t="s">
        <v>608</v>
      </c>
      <c r="L73" t="s">
        <v>609</v>
      </c>
      <c r="M73">
        <v>38.450000000000003</v>
      </c>
      <c r="N73">
        <v>21.45</v>
      </c>
      <c r="O73">
        <v>8.65</v>
      </c>
      <c r="P73" t="s">
        <v>610</v>
      </c>
      <c r="R73" t="s">
        <v>133</v>
      </c>
      <c r="Y73">
        <f t="shared" si="5"/>
        <v>1995</v>
      </c>
      <c r="Z73" t="str">
        <f t="shared" si="6"/>
        <v>Herring</v>
      </c>
      <c r="AA73" t="str">
        <f t="shared" si="7"/>
        <v>58.90</v>
      </c>
      <c r="AB73" t="str">
        <f t="shared" si="8"/>
        <v>0.80</v>
      </c>
      <c r="AC73" t="str">
        <f t="shared" si="9"/>
        <v/>
      </c>
    </row>
    <row r="74" spans="2:29" x14ac:dyDescent="0.15">
      <c r="B74">
        <v>59</v>
      </c>
      <c r="C74" t="s">
        <v>592</v>
      </c>
      <c r="D74">
        <v>1995</v>
      </c>
      <c r="E74">
        <v>1800</v>
      </c>
      <c r="F74" t="s">
        <v>595</v>
      </c>
      <c r="G74" t="s">
        <v>54</v>
      </c>
      <c r="H74" t="s">
        <v>611</v>
      </c>
      <c r="J74" t="s">
        <v>4</v>
      </c>
      <c r="K74" t="s">
        <v>612</v>
      </c>
      <c r="L74">
        <v>68.75</v>
      </c>
      <c r="M74">
        <v>47.45</v>
      </c>
      <c r="N74">
        <v>27.55</v>
      </c>
      <c r="O74">
        <v>10.55</v>
      </c>
      <c r="P74" t="s">
        <v>522</v>
      </c>
      <c r="R74" t="s">
        <v>133</v>
      </c>
      <c r="Y74">
        <f t="shared" si="5"/>
        <v>1995</v>
      </c>
      <c r="Z74" t="str">
        <f t="shared" si="6"/>
        <v>Herring</v>
      </c>
      <c r="AA74" t="str">
        <f t="shared" si="7"/>
        <v>71.50</v>
      </c>
      <c r="AB74" t="str">
        <f t="shared" si="8"/>
        <v>1.60</v>
      </c>
      <c r="AC74" t="str">
        <f t="shared" si="9"/>
        <v/>
      </c>
    </row>
    <row r="75" spans="2:29" x14ac:dyDescent="0.15">
      <c r="B75">
        <v>61</v>
      </c>
      <c r="C75" t="s">
        <v>463</v>
      </c>
      <c r="D75">
        <v>1995</v>
      </c>
      <c r="E75">
        <v>1500</v>
      </c>
      <c r="F75" t="s">
        <v>613</v>
      </c>
      <c r="G75" t="s">
        <v>38</v>
      </c>
      <c r="H75" t="s">
        <v>32</v>
      </c>
      <c r="J75" t="s">
        <v>4</v>
      </c>
      <c r="K75">
        <v>65.349999999999994</v>
      </c>
      <c r="L75" t="s">
        <v>614</v>
      </c>
      <c r="M75" t="s">
        <v>112</v>
      </c>
      <c r="N75">
        <v>25.55</v>
      </c>
      <c r="O75" t="s">
        <v>602</v>
      </c>
      <c r="P75" t="s">
        <v>462</v>
      </c>
      <c r="R75" t="s">
        <v>133</v>
      </c>
      <c r="Y75">
        <f t="shared" si="5"/>
        <v>1995</v>
      </c>
      <c r="Z75" t="str">
        <f t="shared" si="6"/>
        <v>Herring</v>
      </c>
      <c r="AA75">
        <f t="shared" si="7"/>
        <v>65.349999999999994</v>
      </c>
      <c r="AB75" t="str">
        <f t="shared" si="8"/>
        <v>1.00</v>
      </c>
      <c r="AC75" t="str">
        <f t="shared" si="9"/>
        <v/>
      </c>
    </row>
    <row r="76" spans="2:29" x14ac:dyDescent="0.15">
      <c r="B76">
        <v>62</v>
      </c>
      <c r="C76" t="s">
        <v>463</v>
      </c>
      <c r="D76">
        <v>1995</v>
      </c>
      <c r="E76">
        <v>1500</v>
      </c>
      <c r="F76" t="s">
        <v>613</v>
      </c>
      <c r="G76" t="s">
        <v>38</v>
      </c>
      <c r="H76" t="s">
        <v>32</v>
      </c>
      <c r="J76" t="s">
        <v>4</v>
      </c>
      <c r="K76" t="s">
        <v>615</v>
      </c>
      <c r="L76" t="s">
        <v>616</v>
      </c>
      <c r="M76" t="s">
        <v>617</v>
      </c>
      <c r="N76" t="s">
        <v>618</v>
      </c>
      <c r="O76">
        <v>12.35</v>
      </c>
      <c r="P76" t="s">
        <v>619</v>
      </c>
      <c r="R76" t="s">
        <v>133</v>
      </c>
      <c r="Y76">
        <f t="shared" si="5"/>
        <v>1995</v>
      </c>
      <c r="Z76" t="str">
        <f t="shared" si="6"/>
        <v>Herring</v>
      </c>
      <c r="AA76" t="str">
        <f t="shared" si="7"/>
        <v>75.90</v>
      </c>
      <c r="AB76" t="str">
        <f t="shared" si="8"/>
        <v>1.90</v>
      </c>
      <c r="AC76" t="str">
        <f t="shared" si="9"/>
        <v/>
      </c>
    </row>
    <row r="77" spans="2:29" x14ac:dyDescent="0.15">
      <c r="B77">
        <v>63</v>
      </c>
      <c r="C77" t="s">
        <v>463</v>
      </c>
      <c r="D77">
        <v>1995</v>
      </c>
      <c r="E77">
        <v>1630</v>
      </c>
      <c r="F77" t="s">
        <v>620</v>
      </c>
      <c r="G77" t="s">
        <v>31</v>
      </c>
      <c r="H77" t="s">
        <v>32</v>
      </c>
      <c r="J77" t="s">
        <v>4</v>
      </c>
      <c r="K77">
        <v>75.45</v>
      </c>
      <c r="L77" t="s">
        <v>621</v>
      </c>
      <c r="M77" t="s">
        <v>622</v>
      </c>
      <c r="N77" t="s">
        <v>106</v>
      </c>
      <c r="O77">
        <v>12.35</v>
      </c>
      <c r="P77" t="s">
        <v>623</v>
      </c>
      <c r="R77" t="s">
        <v>133</v>
      </c>
      <c r="V77" t="s">
        <v>460</v>
      </c>
      <c r="Y77">
        <f t="shared" si="5"/>
        <v>1995</v>
      </c>
      <c r="Z77" t="str">
        <f t="shared" si="6"/>
        <v>Herring</v>
      </c>
      <c r="AA77">
        <f t="shared" si="7"/>
        <v>75.45</v>
      </c>
      <c r="AB77" t="str">
        <f t="shared" si="8"/>
        <v>2.40</v>
      </c>
      <c r="AC77" t="str">
        <f t="shared" si="9"/>
        <v/>
      </c>
    </row>
    <row r="78" spans="2:29" x14ac:dyDescent="0.15">
      <c r="B78">
        <v>64</v>
      </c>
      <c r="C78" t="s">
        <v>463</v>
      </c>
      <c r="D78">
        <v>1995</v>
      </c>
      <c r="E78">
        <v>1715</v>
      </c>
      <c r="F78" t="s">
        <v>624</v>
      </c>
      <c r="G78" t="s">
        <v>38</v>
      </c>
      <c r="H78" t="s">
        <v>32</v>
      </c>
      <c r="J78" t="s">
        <v>4</v>
      </c>
      <c r="K78">
        <v>88.85</v>
      </c>
      <c r="L78" t="s">
        <v>593</v>
      </c>
      <c r="M78">
        <v>58.55</v>
      </c>
      <c r="N78" t="s">
        <v>454</v>
      </c>
      <c r="O78">
        <v>16.649999999999999</v>
      </c>
      <c r="P78" t="s">
        <v>166</v>
      </c>
      <c r="R78" t="s">
        <v>133</v>
      </c>
      <c r="Y78">
        <f t="shared" si="5"/>
        <v>1995</v>
      </c>
      <c r="Z78" t="str">
        <f t="shared" si="6"/>
        <v>Herring</v>
      </c>
      <c r="AA78">
        <f t="shared" si="7"/>
        <v>88.85</v>
      </c>
      <c r="AB78" t="str">
        <f t="shared" si="8"/>
        <v>3.80</v>
      </c>
      <c r="AC78" t="str">
        <f t="shared" si="9"/>
        <v/>
      </c>
    </row>
    <row r="79" spans="2:29" x14ac:dyDescent="0.15">
      <c r="B79">
        <v>65</v>
      </c>
      <c r="C79" t="s">
        <v>463</v>
      </c>
      <c r="D79">
        <v>1995</v>
      </c>
      <c r="E79">
        <v>1710</v>
      </c>
      <c r="F79" t="s">
        <v>37</v>
      </c>
      <c r="G79" t="s">
        <v>31</v>
      </c>
      <c r="H79" t="s">
        <v>32</v>
      </c>
      <c r="J79" t="s">
        <v>4</v>
      </c>
      <c r="K79">
        <v>68.75</v>
      </c>
      <c r="L79" t="s">
        <v>625</v>
      </c>
      <c r="M79">
        <v>44.35</v>
      </c>
      <c r="N79" t="s">
        <v>553</v>
      </c>
      <c r="O79" t="s">
        <v>626</v>
      </c>
      <c r="P79" t="s">
        <v>627</v>
      </c>
      <c r="R79" t="s">
        <v>133</v>
      </c>
      <c r="Y79">
        <f t="shared" si="5"/>
        <v>1995</v>
      </c>
      <c r="Z79" t="str">
        <f t="shared" si="6"/>
        <v>Herring</v>
      </c>
      <c r="AA79">
        <f t="shared" si="7"/>
        <v>68.75</v>
      </c>
      <c r="AB79" t="str">
        <f t="shared" si="8"/>
        <v>1.20</v>
      </c>
      <c r="AC79" t="str">
        <f t="shared" si="9"/>
        <v/>
      </c>
    </row>
    <row r="80" spans="2:29" x14ac:dyDescent="0.15">
      <c r="B80">
        <v>66</v>
      </c>
      <c r="C80" t="s">
        <v>463</v>
      </c>
      <c r="D80">
        <v>1995</v>
      </c>
      <c r="E80">
        <v>1720</v>
      </c>
      <c r="F80" t="s">
        <v>37</v>
      </c>
      <c r="G80" t="s">
        <v>31</v>
      </c>
      <c r="H80" t="s">
        <v>32</v>
      </c>
      <c r="J80" t="s">
        <v>4</v>
      </c>
      <c r="K80" t="s">
        <v>628</v>
      </c>
      <c r="L80" t="s">
        <v>629</v>
      </c>
      <c r="M80" t="s">
        <v>630</v>
      </c>
      <c r="N80">
        <v>29.25</v>
      </c>
      <c r="O80">
        <v>16.25</v>
      </c>
      <c r="P80" t="s">
        <v>631</v>
      </c>
      <c r="R80" t="s">
        <v>133</v>
      </c>
      <c r="Y80">
        <f t="shared" si="5"/>
        <v>1995</v>
      </c>
      <c r="Z80" t="str">
        <f t="shared" si="6"/>
        <v>Herring</v>
      </c>
      <c r="AA80" t="str">
        <f t="shared" si="7"/>
        <v>77.00</v>
      </c>
      <c r="AB80" t="str">
        <f t="shared" si="8"/>
        <v>3.30</v>
      </c>
      <c r="AC80" t="str">
        <f t="shared" si="9"/>
        <v/>
      </c>
    </row>
    <row r="81" spans="2:29" x14ac:dyDescent="0.15">
      <c r="B81">
        <v>67</v>
      </c>
      <c r="C81" t="s">
        <v>463</v>
      </c>
      <c r="D81">
        <v>1995</v>
      </c>
      <c r="E81">
        <v>1700</v>
      </c>
      <c r="F81" t="s">
        <v>37</v>
      </c>
      <c r="G81" t="s">
        <v>31</v>
      </c>
      <c r="H81" t="s">
        <v>32</v>
      </c>
      <c r="J81" t="s">
        <v>4</v>
      </c>
      <c r="K81" t="s">
        <v>632</v>
      </c>
      <c r="L81" t="s">
        <v>633</v>
      </c>
      <c r="M81" t="s">
        <v>106</v>
      </c>
      <c r="N81" t="s">
        <v>106</v>
      </c>
      <c r="O81" t="s">
        <v>485</v>
      </c>
      <c r="P81" t="s">
        <v>106</v>
      </c>
      <c r="R81" t="s">
        <v>133</v>
      </c>
      <c r="V81" t="s">
        <v>460</v>
      </c>
      <c r="Y81">
        <f t="shared" si="5"/>
        <v>1995</v>
      </c>
      <c r="Z81" t="str">
        <f t="shared" si="6"/>
        <v>Herring</v>
      </c>
      <c r="AA81" t="str">
        <f t="shared" si="7"/>
        <v>62.90</v>
      </c>
      <c r="AB81" t="str">
        <f t="shared" si="8"/>
        <v>-</v>
      </c>
      <c r="AC81" t="str">
        <f t="shared" si="9"/>
        <v/>
      </c>
    </row>
    <row r="82" spans="2:29" x14ac:dyDescent="0.15">
      <c r="B82">
        <v>75</v>
      </c>
      <c r="C82" t="s">
        <v>466</v>
      </c>
      <c r="D82">
        <v>1995</v>
      </c>
      <c r="E82">
        <v>1856</v>
      </c>
      <c r="F82" t="s">
        <v>37</v>
      </c>
      <c r="G82" t="s">
        <v>54</v>
      </c>
      <c r="H82" t="s">
        <v>93</v>
      </c>
      <c r="J82" t="s">
        <v>4</v>
      </c>
      <c r="K82">
        <v>80.349999999999994</v>
      </c>
      <c r="L82" t="s">
        <v>582</v>
      </c>
      <c r="M82" t="s">
        <v>634</v>
      </c>
      <c r="N82" t="s">
        <v>128</v>
      </c>
      <c r="O82">
        <v>13.35</v>
      </c>
      <c r="P82" t="s">
        <v>635</v>
      </c>
      <c r="R82" t="s">
        <v>133</v>
      </c>
      <c r="Y82">
        <f t="shared" si="5"/>
        <v>1995</v>
      </c>
      <c r="Z82" t="str">
        <f t="shared" si="6"/>
        <v>Herring</v>
      </c>
      <c r="AA82">
        <f t="shared" si="7"/>
        <v>80.349999999999994</v>
      </c>
      <c r="AB82" t="str">
        <f t="shared" si="8"/>
        <v>4.80</v>
      </c>
      <c r="AC82" t="str">
        <f t="shared" si="9"/>
        <v/>
      </c>
    </row>
    <row r="83" spans="2:29" x14ac:dyDescent="0.15">
      <c r="B83">
        <v>76</v>
      </c>
      <c r="C83" t="s">
        <v>466</v>
      </c>
      <c r="D83">
        <v>1995</v>
      </c>
      <c r="E83">
        <v>1856</v>
      </c>
      <c r="F83" t="s">
        <v>37</v>
      </c>
      <c r="G83" t="s">
        <v>54</v>
      </c>
      <c r="H83" t="s">
        <v>604</v>
      </c>
      <c r="J83" t="s">
        <v>4</v>
      </c>
      <c r="K83">
        <v>76.349999999999994</v>
      </c>
      <c r="L83">
        <v>72.25</v>
      </c>
      <c r="M83">
        <v>49.45</v>
      </c>
      <c r="N83">
        <v>28.45</v>
      </c>
      <c r="O83" t="s">
        <v>636</v>
      </c>
      <c r="P83" t="s">
        <v>600</v>
      </c>
      <c r="R83" t="s">
        <v>133</v>
      </c>
      <c r="Y83">
        <f t="shared" si="5"/>
        <v>1995</v>
      </c>
      <c r="Z83" t="str">
        <f t="shared" si="6"/>
        <v>Herring</v>
      </c>
      <c r="AA83">
        <f t="shared" si="7"/>
        <v>76.349999999999994</v>
      </c>
      <c r="AB83" t="str">
        <f t="shared" si="8"/>
        <v>2.50</v>
      </c>
      <c r="AC83" t="str">
        <f t="shared" si="9"/>
        <v/>
      </c>
    </row>
    <row r="84" spans="2:29" x14ac:dyDescent="0.15">
      <c r="B84">
        <v>77</v>
      </c>
      <c r="C84" t="s">
        <v>466</v>
      </c>
      <c r="D84">
        <v>1995</v>
      </c>
      <c r="E84">
        <v>1856</v>
      </c>
      <c r="F84" t="s">
        <v>37</v>
      </c>
      <c r="G84" t="s">
        <v>54</v>
      </c>
      <c r="H84" t="s">
        <v>607</v>
      </c>
      <c r="J84" t="s">
        <v>4</v>
      </c>
      <c r="K84" t="s">
        <v>637</v>
      </c>
      <c r="L84">
        <v>68.349999999999994</v>
      </c>
      <c r="M84" t="s">
        <v>558</v>
      </c>
      <c r="N84" t="s">
        <v>128</v>
      </c>
      <c r="O84">
        <v>12.35</v>
      </c>
      <c r="P84" t="s">
        <v>638</v>
      </c>
      <c r="R84" t="s">
        <v>133</v>
      </c>
      <c r="Y84">
        <f t="shared" si="5"/>
        <v>1995</v>
      </c>
      <c r="Z84" t="str">
        <f t="shared" si="6"/>
        <v>Herring</v>
      </c>
      <c r="AA84" t="str">
        <f t="shared" si="7"/>
        <v>73.50</v>
      </c>
      <c r="AB84" t="str">
        <f t="shared" si="8"/>
        <v>2.70</v>
      </c>
      <c r="AC84" t="str">
        <f t="shared" si="9"/>
        <v/>
      </c>
    </row>
    <row r="85" spans="2:29" x14ac:dyDescent="0.15">
      <c r="B85">
        <v>78</v>
      </c>
      <c r="C85" t="s">
        <v>466</v>
      </c>
      <c r="D85">
        <v>1995</v>
      </c>
      <c r="E85">
        <v>1856</v>
      </c>
      <c r="F85" t="s">
        <v>37</v>
      </c>
      <c r="G85" t="s">
        <v>54</v>
      </c>
      <c r="H85" t="s">
        <v>611</v>
      </c>
      <c r="J85" t="s">
        <v>4</v>
      </c>
      <c r="K85" t="s">
        <v>639</v>
      </c>
      <c r="L85">
        <v>67.45</v>
      </c>
      <c r="M85" t="s">
        <v>442</v>
      </c>
      <c r="N85" t="s">
        <v>640</v>
      </c>
      <c r="O85" t="s">
        <v>568</v>
      </c>
      <c r="P85" t="s">
        <v>641</v>
      </c>
      <c r="R85" t="s">
        <v>133</v>
      </c>
      <c r="Y85">
        <f t="shared" si="5"/>
        <v>1995</v>
      </c>
      <c r="Z85" t="str">
        <f t="shared" si="6"/>
        <v>Herring</v>
      </c>
      <c r="AA85" t="str">
        <f t="shared" si="7"/>
        <v>75.00</v>
      </c>
      <c r="AB85" t="str">
        <f t="shared" si="8"/>
        <v>2.30</v>
      </c>
      <c r="AC85" t="str">
        <f t="shared" si="9"/>
        <v/>
      </c>
    </row>
    <row r="86" spans="2:29" x14ac:dyDescent="0.15">
      <c r="B86">
        <v>81</v>
      </c>
      <c r="C86" t="s">
        <v>467</v>
      </c>
      <c r="D86">
        <v>1995</v>
      </c>
      <c r="E86">
        <v>1904</v>
      </c>
      <c r="F86" t="s">
        <v>110</v>
      </c>
      <c r="G86" t="s">
        <v>38</v>
      </c>
      <c r="H86" t="s">
        <v>32</v>
      </c>
      <c r="J86" t="s">
        <v>4</v>
      </c>
      <c r="K86">
        <v>90.45</v>
      </c>
      <c r="L86" t="s">
        <v>642</v>
      </c>
      <c r="M86">
        <v>59.35</v>
      </c>
      <c r="N86">
        <v>35.35</v>
      </c>
      <c r="O86">
        <v>14.55</v>
      </c>
      <c r="P86" t="s">
        <v>643</v>
      </c>
      <c r="R86" t="s">
        <v>133</v>
      </c>
      <c r="Y86">
        <f t="shared" si="5"/>
        <v>1995</v>
      </c>
      <c r="Z86" t="str">
        <f t="shared" si="6"/>
        <v>Herring</v>
      </c>
      <c r="AA86">
        <f t="shared" si="7"/>
        <v>90.45</v>
      </c>
      <c r="AB86" t="str">
        <f t="shared" si="8"/>
        <v>4.20</v>
      </c>
      <c r="AC86" t="str">
        <f t="shared" si="9"/>
        <v/>
      </c>
    </row>
    <row r="87" spans="2:29" x14ac:dyDescent="0.15">
      <c r="B87">
        <v>82</v>
      </c>
      <c r="C87" t="s">
        <v>101</v>
      </c>
      <c r="D87">
        <v>1995</v>
      </c>
      <c r="E87">
        <v>1730</v>
      </c>
      <c r="F87" t="s">
        <v>644</v>
      </c>
      <c r="G87" t="s">
        <v>38</v>
      </c>
      <c r="H87" t="s">
        <v>32</v>
      </c>
      <c r="J87" t="s">
        <v>4</v>
      </c>
      <c r="K87">
        <v>82.25</v>
      </c>
      <c r="L87">
        <v>73.75</v>
      </c>
      <c r="M87">
        <v>54.55</v>
      </c>
      <c r="N87" t="s">
        <v>645</v>
      </c>
      <c r="O87" t="s">
        <v>646</v>
      </c>
      <c r="P87" t="s">
        <v>647</v>
      </c>
      <c r="R87" t="s">
        <v>133</v>
      </c>
      <c r="Y87">
        <f t="shared" si="5"/>
        <v>1995</v>
      </c>
      <c r="Z87" t="str">
        <f t="shared" si="6"/>
        <v>Herring</v>
      </c>
      <c r="AA87">
        <f t="shared" si="7"/>
        <v>82.25</v>
      </c>
      <c r="AB87" t="str">
        <f t="shared" si="8"/>
        <v>3.20</v>
      </c>
      <c r="AC87" t="str">
        <f t="shared" si="9"/>
        <v/>
      </c>
    </row>
    <row r="88" spans="2:29" x14ac:dyDescent="0.15">
      <c r="B88">
        <v>84</v>
      </c>
      <c r="C88" t="s">
        <v>648</v>
      </c>
      <c r="D88">
        <v>1995</v>
      </c>
      <c r="E88">
        <v>1245</v>
      </c>
      <c r="F88" t="s">
        <v>649</v>
      </c>
      <c r="G88" t="s">
        <v>650</v>
      </c>
      <c r="H88" t="s">
        <v>181</v>
      </c>
      <c r="J88" t="s">
        <v>4</v>
      </c>
      <c r="K88" t="s">
        <v>106</v>
      </c>
      <c r="L88" t="s">
        <v>106</v>
      </c>
      <c r="M88" t="s">
        <v>106</v>
      </c>
      <c r="N88" t="s">
        <v>447</v>
      </c>
      <c r="O88">
        <v>10.85</v>
      </c>
      <c r="P88" t="s">
        <v>106</v>
      </c>
      <c r="R88" t="s">
        <v>133</v>
      </c>
      <c r="V88" t="s">
        <v>651</v>
      </c>
      <c r="Y88">
        <f t="shared" si="5"/>
        <v>1995</v>
      </c>
      <c r="Z88" t="str">
        <f t="shared" si="6"/>
        <v>Herring</v>
      </c>
      <c r="AA88" t="str">
        <f t="shared" si="7"/>
        <v>-</v>
      </c>
      <c r="AB88" t="str">
        <f t="shared" si="8"/>
        <v>-</v>
      </c>
      <c r="AC88" t="str">
        <f t="shared" si="9"/>
        <v/>
      </c>
    </row>
    <row r="89" spans="2:29" x14ac:dyDescent="0.15">
      <c r="B89">
        <v>85</v>
      </c>
      <c r="C89" t="s">
        <v>648</v>
      </c>
      <c r="D89">
        <v>1995</v>
      </c>
      <c r="E89">
        <v>1245</v>
      </c>
      <c r="F89" t="s">
        <v>649</v>
      </c>
      <c r="G89" t="s">
        <v>650</v>
      </c>
      <c r="H89" t="s">
        <v>231</v>
      </c>
      <c r="J89" t="s">
        <v>4</v>
      </c>
      <c r="K89" t="s">
        <v>106</v>
      </c>
      <c r="L89" t="s">
        <v>106</v>
      </c>
      <c r="M89" t="s">
        <v>106</v>
      </c>
      <c r="N89">
        <v>34.25</v>
      </c>
      <c r="O89" t="s">
        <v>652</v>
      </c>
      <c r="P89" t="s">
        <v>584</v>
      </c>
      <c r="R89" t="s">
        <v>133</v>
      </c>
      <c r="V89" t="s">
        <v>651</v>
      </c>
      <c r="Y89">
        <f t="shared" si="5"/>
        <v>1995</v>
      </c>
      <c r="Z89" t="str">
        <f t="shared" si="6"/>
        <v>Herring</v>
      </c>
      <c r="AA89" t="str">
        <f t="shared" si="7"/>
        <v>-</v>
      </c>
      <c r="AB89" t="str">
        <f t="shared" si="8"/>
        <v>4.00</v>
      </c>
      <c r="AC89" t="str">
        <f t="shared" si="9"/>
        <v/>
      </c>
    </row>
    <row r="90" spans="2:29" x14ac:dyDescent="0.15">
      <c r="B90">
        <v>86</v>
      </c>
      <c r="C90" t="s">
        <v>648</v>
      </c>
      <c r="D90">
        <v>1995</v>
      </c>
      <c r="E90">
        <v>1830</v>
      </c>
      <c r="F90" t="s">
        <v>649</v>
      </c>
      <c r="G90" t="s">
        <v>54</v>
      </c>
      <c r="H90" t="s">
        <v>181</v>
      </c>
      <c r="J90" t="s">
        <v>4</v>
      </c>
      <c r="K90" t="s">
        <v>106</v>
      </c>
      <c r="L90" t="s">
        <v>106</v>
      </c>
      <c r="M90" t="s">
        <v>106</v>
      </c>
      <c r="N90" t="s">
        <v>255</v>
      </c>
      <c r="O90">
        <v>14.75</v>
      </c>
      <c r="P90" t="s">
        <v>106</v>
      </c>
      <c r="R90" t="s">
        <v>133</v>
      </c>
      <c r="V90" t="s">
        <v>651</v>
      </c>
      <c r="Y90">
        <f t="shared" si="5"/>
        <v>1995</v>
      </c>
      <c r="Z90" t="str">
        <f t="shared" si="6"/>
        <v>Herring</v>
      </c>
      <c r="AA90" t="str">
        <f t="shared" si="7"/>
        <v>-</v>
      </c>
      <c r="AB90" t="str">
        <f t="shared" si="8"/>
        <v>-</v>
      </c>
      <c r="AC90" t="str">
        <f t="shared" si="9"/>
        <v/>
      </c>
    </row>
    <row r="91" spans="2:29" x14ac:dyDescent="0.15">
      <c r="B91">
        <v>87</v>
      </c>
      <c r="C91" t="s">
        <v>648</v>
      </c>
      <c r="D91">
        <v>1995</v>
      </c>
      <c r="E91">
        <v>1830</v>
      </c>
      <c r="F91" t="s">
        <v>649</v>
      </c>
      <c r="G91" t="s">
        <v>54</v>
      </c>
      <c r="H91" t="s">
        <v>231</v>
      </c>
      <c r="J91" t="s">
        <v>4</v>
      </c>
      <c r="K91" t="s">
        <v>653</v>
      </c>
      <c r="L91">
        <v>77.45</v>
      </c>
      <c r="M91">
        <v>56.85</v>
      </c>
      <c r="N91">
        <v>31.85</v>
      </c>
      <c r="O91" t="s">
        <v>654</v>
      </c>
      <c r="P91" t="s">
        <v>655</v>
      </c>
      <c r="R91" t="s">
        <v>133</v>
      </c>
      <c r="Y91">
        <f t="shared" si="5"/>
        <v>1995</v>
      </c>
      <c r="Z91" t="str">
        <f t="shared" si="6"/>
        <v>Herring</v>
      </c>
      <c r="AA91" t="str">
        <f t="shared" si="7"/>
        <v>84.80</v>
      </c>
      <c r="AB91" t="str">
        <f t="shared" si="8"/>
        <v>3.70</v>
      </c>
      <c r="AC91" t="str">
        <f t="shared" si="9"/>
        <v/>
      </c>
    </row>
    <row r="92" spans="2:29" x14ac:dyDescent="0.15">
      <c r="B92">
        <v>88</v>
      </c>
      <c r="C92" t="s">
        <v>36</v>
      </c>
      <c r="D92">
        <v>1995</v>
      </c>
      <c r="E92">
        <v>1600</v>
      </c>
      <c r="F92" t="s">
        <v>37</v>
      </c>
      <c r="G92" t="s">
        <v>31</v>
      </c>
      <c r="H92" t="s">
        <v>32</v>
      </c>
      <c r="J92" t="s">
        <v>4</v>
      </c>
      <c r="K92" t="s">
        <v>656</v>
      </c>
      <c r="L92">
        <v>68.75</v>
      </c>
      <c r="M92">
        <v>47.85</v>
      </c>
      <c r="N92" t="s">
        <v>541</v>
      </c>
      <c r="O92">
        <v>13.25</v>
      </c>
      <c r="P92" t="s">
        <v>106</v>
      </c>
      <c r="R92" t="s">
        <v>133</v>
      </c>
      <c r="Y92">
        <f t="shared" si="5"/>
        <v>1995</v>
      </c>
      <c r="Z92" t="str">
        <f t="shared" si="6"/>
        <v>Herring</v>
      </c>
      <c r="AA92" t="str">
        <f t="shared" si="7"/>
        <v>76.30</v>
      </c>
      <c r="AB92" t="str">
        <f t="shared" si="8"/>
        <v>-</v>
      </c>
      <c r="AC92" t="str">
        <f t="shared" si="9"/>
        <v/>
      </c>
    </row>
    <row r="93" spans="2:29" x14ac:dyDescent="0.15">
      <c r="B93">
        <v>91</v>
      </c>
      <c r="C93" t="s">
        <v>109</v>
      </c>
      <c r="D93">
        <v>1995</v>
      </c>
      <c r="E93">
        <v>1910</v>
      </c>
      <c r="F93" t="s">
        <v>657</v>
      </c>
      <c r="G93" t="s">
        <v>54</v>
      </c>
      <c r="H93" t="s">
        <v>93</v>
      </c>
      <c r="J93" t="s">
        <v>4</v>
      </c>
      <c r="K93" t="s">
        <v>658</v>
      </c>
      <c r="L93" t="s">
        <v>659</v>
      </c>
      <c r="M93" t="s">
        <v>660</v>
      </c>
      <c r="N93" t="s">
        <v>443</v>
      </c>
      <c r="O93">
        <v>15.55</v>
      </c>
      <c r="P93" t="s">
        <v>584</v>
      </c>
      <c r="R93" t="s">
        <v>133</v>
      </c>
      <c r="Y93">
        <f t="shared" si="5"/>
        <v>1995</v>
      </c>
      <c r="Z93" t="str">
        <f t="shared" si="6"/>
        <v>Herring</v>
      </c>
      <c r="AA93" t="str">
        <f t="shared" si="7"/>
        <v>84.55</v>
      </c>
      <c r="AB93" t="str">
        <f t="shared" si="8"/>
        <v>4.00</v>
      </c>
      <c r="AC93" t="str">
        <f t="shared" si="9"/>
        <v/>
      </c>
    </row>
    <row r="94" spans="2:29" x14ac:dyDescent="0.15">
      <c r="B94">
        <v>92</v>
      </c>
      <c r="C94" t="s">
        <v>109</v>
      </c>
      <c r="D94">
        <v>1995</v>
      </c>
      <c r="E94">
        <v>1910</v>
      </c>
      <c r="F94" t="s">
        <v>657</v>
      </c>
      <c r="G94" t="s">
        <v>54</v>
      </c>
      <c r="H94" t="s">
        <v>604</v>
      </c>
      <c r="J94" t="s">
        <v>4</v>
      </c>
      <c r="K94" t="s">
        <v>661</v>
      </c>
      <c r="L94" t="s">
        <v>529</v>
      </c>
      <c r="M94" t="s">
        <v>461</v>
      </c>
      <c r="N94" t="s">
        <v>662</v>
      </c>
      <c r="O94" t="s">
        <v>494</v>
      </c>
      <c r="P94" t="s">
        <v>663</v>
      </c>
      <c r="R94" t="s">
        <v>133</v>
      </c>
      <c r="Y94">
        <f t="shared" si="5"/>
        <v>1995</v>
      </c>
      <c r="Z94" t="str">
        <f t="shared" si="6"/>
        <v>Herring</v>
      </c>
      <c r="AA94" t="str">
        <f t="shared" si="7"/>
        <v>82.60</v>
      </c>
      <c r="AB94" t="str">
        <f t="shared" si="8"/>
        <v>3.50</v>
      </c>
      <c r="AC94" t="str">
        <f t="shared" si="9"/>
        <v/>
      </c>
    </row>
    <row r="95" spans="2:29" x14ac:dyDescent="0.15">
      <c r="B95">
        <v>93</v>
      </c>
      <c r="C95" t="s">
        <v>109</v>
      </c>
      <c r="D95">
        <v>1995</v>
      </c>
      <c r="E95">
        <v>1910</v>
      </c>
      <c r="F95" t="s">
        <v>657</v>
      </c>
      <c r="G95" t="s">
        <v>54</v>
      </c>
      <c r="H95" t="s">
        <v>607</v>
      </c>
      <c r="J95" t="s">
        <v>4</v>
      </c>
      <c r="K95" t="s">
        <v>491</v>
      </c>
      <c r="L95" t="s">
        <v>664</v>
      </c>
      <c r="M95">
        <v>53.35</v>
      </c>
      <c r="N95" t="s">
        <v>572</v>
      </c>
      <c r="O95">
        <v>14.25</v>
      </c>
      <c r="P95" t="s">
        <v>554</v>
      </c>
      <c r="R95" t="s">
        <v>133</v>
      </c>
      <c r="Y95">
        <f t="shared" si="5"/>
        <v>1995</v>
      </c>
      <c r="Z95" t="str">
        <f t="shared" si="6"/>
        <v>Herring</v>
      </c>
      <c r="AA95" t="str">
        <f t="shared" si="7"/>
        <v>81.00</v>
      </c>
      <c r="AB95" t="str">
        <f t="shared" si="8"/>
        <v>3.40</v>
      </c>
      <c r="AC95" t="str">
        <f t="shared" si="9"/>
        <v/>
      </c>
    </row>
    <row r="96" spans="2:29" x14ac:dyDescent="0.15">
      <c r="B96">
        <v>94</v>
      </c>
      <c r="C96" t="s">
        <v>109</v>
      </c>
      <c r="D96">
        <v>1995</v>
      </c>
      <c r="E96">
        <v>1910</v>
      </c>
      <c r="F96" t="s">
        <v>657</v>
      </c>
      <c r="G96" t="s">
        <v>54</v>
      </c>
      <c r="H96" t="s">
        <v>611</v>
      </c>
      <c r="J96" t="s">
        <v>4</v>
      </c>
      <c r="K96">
        <v>73.25</v>
      </c>
      <c r="L96" t="s">
        <v>665</v>
      </c>
      <c r="M96">
        <v>47.25</v>
      </c>
      <c r="N96" t="s">
        <v>666</v>
      </c>
      <c r="O96" t="s">
        <v>667</v>
      </c>
      <c r="P96" t="s">
        <v>623</v>
      </c>
      <c r="R96" t="s">
        <v>133</v>
      </c>
      <c r="Y96">
        <f t="shared" si="5"/>
        <v>1995</v>
      </c>
      <c r="Z96" t="str">
        <f t="shared" si="6"/>
        <v>Herring</v>
      </c>
      <c r="AA96">
        <f t="shared" si="7"/>
        <v>73.25</v>
      </c>
      <c r="AB96" t="str">
        <f t="shared" si="8"/>
        <v>2.40</v>
      </c>
      <c r="AC96" t="str">
        <f t="shared" si="9"/>
        <v/>
      </c>
    </row>
    <row r="97" spans="2:29" x14ac:dyDescent="0.15">
      <c r="B97">
        <v>97</v>
      </c>
      <c r="C97" t="s">
        <v>668</v>
      </c>
      <c r="D97">
        <v>1995</v>
      </c>
      <c r="E97">
        <v>1347</v>
      </c>
      <c r="F97" t="s">
        <v>669</v>
      </c>
      <c r="G97" t="s">
        <v>54</v>
      </c>
      <c r="H97" t="s">
        <v>670</v>
      </c>
      <c r="J97" t="s">
        <v>4</v>
      </c>
      <c r="K97">
        <v>88.45</v>
      </c>
      <c r="L97" t="s">
        <v>125</v>
      </c>
      <c r="M97" t="s">
        <v>671</v>
      </c>
      <c r="N97">
        <v>35.450000000000003</v>
      </c>
      <c r="O97" t="s">
        <v>583</v>
      </c>
      <c r="P97" t="s">
        <v>233</v>
      </c>
      <c r="R97" t="s">
        <v>98</v>
      </c>
      <c r="Y97">
        <f t="shared" si="5"/>
        <v>1995</v>
      </c>
      <c r="Z97" t="str">
        <f t="shared" si="6"/>
        <v>Herring</v>
      </c>
      <c r="AA97">
        <f t="shared" si="7"/>
        <v>88.45</v>
      </c>
      <c r="AB97" t="str">
        <f t="shared" si="8"/>
        <v>5.60</v>
      </c>
      <c r="AC97" t="str">
        <f t="shared" si="9"/>
        <v/>
      </c>
    </row>
    <row r="98" spans="2:29" x14ac:dyDescent="0.15">
      <c r="B98">
        <v>99</v>
      </c>
      <c r="C98" t="s">
        <v>672</v>
      </c>
      <c r="D98">
        <v>1995</v>
      </c>
      <c r="E98">
        <v>1412</v>
      </c>
      <c r="F98" t="s">
        <v>673</v>
      </c>
      <c r="G98" t="s">
        <v>54</v>
      </c>
      <c r="H98" t="s">
        <v>181</v>
      </c>
      <c r="J98" t="s">
        <v>4</v>
      </c>
      <c r="K98" t="s">
        <v>674</v>
      </c>
      <c r="L98" t="s">
        <v>675</v>
      </c>
      <c r="M98">
        <v>62.45</v>
      </c>
      <c r="N98" t="s">
        <v>676</v>
      </c>
      <c r="O98" t="s">
        <v>119</v>
      </c>
      <c r="P98" t="s">
        <v>137</v>
      </c>
      <c r="R98" t="s">
        <v>98</v>
      </c>
      <c r="Y98">
        <f t="shared" si="5"/>
        <v>1995</v>
      </c>
      <c r="Z98" t="str">
        <f t="shared" si="6"/>
        <v>Herring</v>
      </c>
      <c r="AA98" t="str">
        <f t="shared" si="7"/>
        <v>91.60</v>
      </c>
      <c r="AB98" t="str">
        <f t="shared" si="8"/>
        <v>5.00</v>
      </c>
      <c r="AC98" t="str">
        <f t="shared" si="9"/>
        <v/>
      </c>
    </row>
    <row r="99" spans="2:29" x14ac:dyDescent="0.15">
      <c r="B99">
        <v>100</v>
      </c>
      <c r="C99" t="s">
        <v>672</v>
      </c>
      <c r="D99">
        <v>1995</v>
      </c>
      <c r="E99">
        <v>1412</v>
      </c>
      <c r="F99" t="s">
        <v>673</v>
      </c>
      <c r="G99" t="s">
        <v>54</v>
      </c>
      <c r="H99" t="s">
        <v>231</v>
      </c>
      <c r="J99" t="s">
        <v>4</v>
      </c>
      <c r="K99" t="s">
        <v>677</v>
      </c>
      <c r="L99" t="s">
        <v>678</v>
      </c>
      <c r="M99" t="s">
        <v>569</v>
      </c>
      <c r="N99" t="s">
        <v>679</v>
      </c>
      <c r="O99">
        <v>15.35</v>
      </c>
      <c r="P99" t="s">
        <v>137</v>
      </c>
      <c r="R99" t="s">
        <v>98</v>
      </c>
      <c r="Y99">
        <f t="shared" si="5"/>
        <v>1995</v>
      </c>
      <c r="Z99" t="str">
        <f t="shared" si="6"/>
        <v>Herring</v>
      </c>
      <c r="AA99" t="str">
        <f t="shared" si="7"/>
        <v>90.40</v>
      </c>
      <c r="AB99" t="str">
        <f t="shared" si="8"/>
        <v>5.00</v>
      </c>
      <c r="AC99" t="str">
        <f t="shared" si="9"/>
        <v/>
      </c>
    </row>
    <row r="100" spans="2:29" x14ac:dyDescent="0.15">
      <c r="B100">
        <v>101</v>
      </c>
      <c r="C100" t="s">
        <v>672</v>
      </c>
      <c r="D100">
        <v>1995</v>
      </c>
      <c r="E100">
        <v>1620</v>
      </c>
      <c r="F100" t="s">
        <v>680</v>
      </c>
      <c r="G100" t="s">
        <v>54</v>
      </c>
      <c r="H100" t="s">
        <v>32</v>
      </c>
      <c r="J100" t="s">
        <v>4</v>
      </c>
      <c r="K100" t="s">
        <v>106</v>
      </c>
      <c r="L100" t="s">
        <v>106</v>
      </c>
      <c r="M100" t="s">
        <v>106</v>
      </c>
      <c r="N100" t="s">
        <v>681</v>
      </c>
      <c r="O100" t="s">
        <v>106</v>
      </c>
      <c r="P100" t="s">
        <v>106</v>
      </c>
      <c r="R100" t="s">
        <v>98</v>
      </c>
      <c r="Y100">
        <f t="shared" si="5"/>
        <v>1995</v>
      </c>
      <c r="Z100" t="str">
        <f t="shared" si="6"/>
        <v>Herring</v>
      </c>
      <c r="AA100" t="str">
        <f t="shared" si="7"/>
        <v>-</v>
      </c>
      <c r="AB100" t="str">
        <f t="shared" si="8"/>
        <v>-</v>
      </c>
      <c r="AC100" t="str">
        <f t="shared" si="9"/>
        <v/>
      </c>
    </row>
    <row r="101" spans="2:29" x14ac:dyDescent="0.15">
      <c r="B101">
        <v>102</v>
      </c>
      <c r="C101" t="s">
        <v>672</v>
      </c>
      <c r="D101">
        <v>1995</v>
      </c>
      <c r="E101">
        <v>1620</v>
      </c>
      <c r="F101" t="s">
        <v>682</v>
      </c>
      <c r="G101" t="s">
        <v>54</v>
      </c>
      <c r="H101" t="s">
        <v>181</v>
      </c>
      <c r="J101" t="s">
        <v>4</v>
      </c>
      <c r="K101">
        <v>89.35</v>
      </c>
      <c r="L101">
        <v>85.25</v>
      </c>
      <c r="M101" t="s">
        <v>683</v>
      </c>
      <c r="N101">
        <v>35.25</v>
      </c>
      <c r="O101" t="s">
        <v>684</v>
      </c>
      <c r="P101" t="s">
        <v>685</v>
      </c>
      <c r="R101" t="s">
        <v>98</v>
      </c>
      <c r="Y101">
        <f t="shared" si="5"/>
        <v>1995</v>
      </c>
      <c r="Z101" t="str">
        <f t="shared" si="6"/>
        <v>Herring</v>
      </c>
      <c r="AA101">
        <f t="shared" si="7"/>
        <v>89.35</v>
      </c>
      <c r="AB101" t="str">
        <f t="shared" si="8"/>
        <v>4.30</v>
      </c>
      <c r="AC101" t="str">
        <f t="shared" si="9"/>
        <v/>
      </c>
    </row>
    <row r="102" spans="2:29" x14ac:dyDescent="0.15">
      <c r="B102">
        <v>103</v>
      </c>
      <c r="C102" t="s">
        <v>672</v>
      </c>
      <c r="D102">
        <v>1995</v>
      </c>
      <c r="E102">
        <v>1620</v>
      </c>
      <c r="F102" t="s">
        <v>682</v>
      </c>
      <c r="G102" t="s">
        <v>54</v>
      </c>
      <c r="H102" t="s">
        <v>231</v>
      </c>
      <c r="J102" t="s">
        <v>4</v>
      </c>
      <c r="K102" t="s">
        <v>106</v>
      </c>
      <c r="L102" t="s">
        <v>106</v>
      </c>
      <c r="M102" t="s">
        <v>589</v>
      </c>
      <c r="N102" t="s">
        <v>686</v>
      </c>
      <c r="O102" t="s">
        <v>687</v>
      </c>
      <c r="P102" t="s">
        <v>106</v>
      </c>
      <c r="R102" t="s">
        <v>98</v>
      </c>
      <c r="Y102">
        <f t="shared" si="5"/>
        <v>1995</v>
      </c>
      <c r="Z102" t="str">
        <f t="shared" si="6"/>
        <v>Herring</v>
      </c>
      <c r="AA102" t="str">
        <f t="shared" si="7"/>
        <v>-</v>
      </c>
      <c r="AB102" t="str">
        <f t="shared" si="8"/>
        <v>-</v>
      </c>
      <c r="AC102" t="str">
        <f t="shared" si="9"/>
        <v/>
      </c>
    </row>
    <row r="103" spans="2:29" x14ac:dyDescent="0.15">
      <c r="B103">
        <v>104</v>
      </c>
      <c r="C103" t="s">
        <v>123</v>
      </c>
      <c r="D103">
        <v>1995</v>
      </c>
      <c r="E103">
        <v>1430</v>
      </c>
      <c r="F103" t="s">
        <v>688</v>
      </c>
      <c r="G103" t="s">
        <v>48</v>
      </c>
      <c r="H103" t="s">
        <v>32</v>
      </c>
      <c r="J103" t="s">
        <v>4</v>
      </c>
      <c r="K103">
        <v>88.45</v>
      </c>
      <c r="L103">
        <v>82.55</v>
      </c>
      <c r="M103" t="s">
        <v>689</v>
      </c>
      <c r="N103">
        <v>34.25</v>
      </c>
      <c r="O103">
        <v>14.65</v>
      </c>
      <c r="P103" t="s">
        <v>635</v>
      </c>
      <c r="R103" t="s">
        <v>98</v>
      </c>
      <c r="Y103">
        <f t="shared" si="5"/>
        <v>1995</v>
      </c>
      <c r="Z103" t="str">
        <f t="shared" si="6"/>
        <v>Herring</v>
      </c>
      <c r="AA103">
        <f t="shared" si="7"/>
        <v>88.45</v>
      </c>
      <c r="AB103" t="str">
        <f t="shared" si="8"/>
        <v>4.80</v>
      </c>
      <c r="AC103" t="str">
        <f t="shared" si="9"/>
        <v/>
      </c>
    </row>
    <row r="104" spans="2:29" x14ac:dyDescent="0.15">
      <c r="B104">
        <v>105</v>
      </c>
      <c r="C104" t="s">
        <v>123</v>
      </c>
      <c r="D104">
        <v>1995</v>
      </c>
      <c r="E104">
        <v>1530</v>
      </c>
      <c r="F104" t="s">
        <v>690</v>
      </c>
      <c r="G104" t="s">
        <v>31</v>
      </c>
      <c r="H104" t="s">
        <v>32</v>
      </c>
      <c r="J104" t="s">
        <v>4</v>
      </c>
      <c r="K104">
        <v>89.35</v>
      </c>
      <c r="L104">
        <v>80.75</v>
      </c>
      <c r="M104" t="s">
        <v>691</v>
      </c>
      <c r="N104" t="s">
        <v>676</v>
      </c>
      <c r="O104" t="s">
        <v>692</v>
      </c>
      <c r="P104" t="s">
        <v>449</v>
      </c>
      <c r="R104" t="s">
        <v>98</v>
      </c>
      <c r="Y104">
        <f t="shared" si="5"/>
        <v>1995</v>
      </c>
      <c r="Z104" t="str">
        <f t="shared" si="6"/>
        <v>Herring</v>
      </c>
      <c r="AA104">
        <f t="shared" si="7"/>
        <v>89.35</v>
      </c>
      <c r="AB104" t="str">
        <f t="shared" si="8"/>
        <v>5.30</v>
      </c>
      <c r="AC104" t="str">
        <f t="shared" si="9"/>
        <v/>
      </c>
    </row>
    <row r="105" spans="2:29" x14ac:dyDescent="0.15">
      <c r="B105">
        <v>107</v>
      </c>
      <c r="C105" t="s">
        <v>123</v>
      </c>
      <c r="D105">
        <v>1995</v>
      </c>
      <c r="E105">
        <v>1630</v>
      </c>
      <c r="F105" t="s">
        <v>693</v>
      </c>
      <c r="G105" t="s">
        <v>54</v>
      </c>
      <c r="H105" t="s">
        <v>405</v>
      </c>
      <c r="J105" t="s">
        <v>4</v>
      </c>
      <c r="K105" t="s">
        <v>675</v>
      </c>
      <c r="L105" t="s">
        <v>694</v>
      </c>
      <c r="M105" t="s">
        <v>695</v>
      </c>
      <c r="N105">
        <v>34.35</v>
      </c>
      <c r="O105" t="s">
        <v>696</v>
      </c>
      <c r="P105" t="s">
        <v>262</v>
      </c>
      <c r="R105" t="s">
        <v>98</v>
      </c>
      <c r="Y105">
        <f t="shared" si="5"/>
        <v>1995</v>
      </c>
      <c r="Z105" t="str">
        <f t="shared" si="6"/>
        <v>Herring</v>
      </c>
      <c r="AA105" t="str">
        <f t="shared" si="7"/>
        <v>87.80</v>
      </c>
      <c r="AB105" t="str">
        <f t="shared" si="8"/>
        <v>4.60</v>
      </c>
      <c r="AC105" t="str">
        <f t="shared" si="9"/>
        <v/>
      </c>
    </row>
    <row r="106" spans="2:29" x14ac:dyDescent="0.15">
      <c r="B106">
        <v>108</v>
      </c>
      <c r="C106" t="s">
        <v>123</v>
      </c>
      <c r="D106">
        <v>1995</v>
      </c>
      <c r="E106">
        <v>1630</v>
      </c>
      <c r="F106" t="s">
        <v>693</v>
      </c>
      <c r="G106" t="s">
        <v>54</v>
      </c>
      <c r="H106" t="s">
        <v>384</v>
      </c>
      <c r="J106" t="s">
        <v>4</v>
      </c>
      <c r="K106" t="s">
        <v>697</v>
      </c>
      <c r="L106" t="s">
        <v>698</v>
      </c>
      <c r="M106" t="s">
        <v>106</v>
      </c>
      <c r="N106">
        <v>33.549999999999997</v>
      </c>
      <c r="O106" t="s">
        <v>106</v>
      </c>
      <c r="P106" t="s">
        <v>106</v>
      </c>
      <c r="R106" t="s">
        <v>98</v>
      </c>
      <c r="Y106">
        <f t="shared" si="5"/>
        <v>1995</v>
      </c>
      <c r="Z106" t="str">
        <f t="shared" si="6"/>
        <v>Herring</v>
      </c>
      <c r="AA106" t="str">
        <f t="shared" si="7"/>
        <v>89.00</v>
      </c>
      <c r="AB106" t="str">
        <f t="shared" si="8"/>
        <v>-</v>
      </c>
      <c r="AC106" t="str">
        <f t="shared" si="9"/>
        <v/>
      </c>
    </row>
    <row r="107" spans="2:29" x14ac:dyDescent="0.15">
      <c r="B107">
        <v>109</v>
      </c>
      <c r="C107" t="s">
        <v>123</v>
      </c>
      <c r="D107">
        <v>1995</v>
      </c>
      <c r="E107">
        <v>1630</v>
      </c>
      <c r="F107" t="s">
        <v>693</v>
      </c>
      <c r="G107" t="s">
        <v>54</v>
      </c>
      <c r="H107" t="s">
        <v>385</v>
      </c>
      <c r="J107" t="s">
        <v>4</v>
      </c>
      <c r="K107">
        <v>84.55</v>
      </c>
      <c r="L107">
        <v>79.45</v>
      </c>
      <c r="M107">
        <v>55.75</v>
      </c>
      <c r="N107" t="s">
        <v>699</v>
      </c>
      <c r="O107" t="s">
        <v>700</v>
      </c>
      <c r="P107" t="s">
        <v>166</v>
      </c>
      <c r="R107" t="s">
        <v>98</v>
      </c>
      <c r="Y107">
        <f t="shared" si="5"/>
        <v>1995</v>
      </c>
      <c r="Z107" t="str">
        <f t="shared" si="6"/>
        <v>Herring</v>
      </c>
      <c r="AA107">
        <f t="shared" si="7"/>
        <v>84.55</v>
      </c>
      <c r="AB107" t="str">
        <f t="shared" si="8"/>
        <v>3.80</v>
      </c>
      <c r="AC107" t="str">
        <f t="shared" si="9"/>
        <v/>
      </c>
    </row>
    <row r="108" spans="2:29" x14ac:dyDescent="0.15">
      <c r="B108">
        <v>110</v>
      </c>
      <c r="C108" t="s">
        <v>123</v>
      </c>
      <c r="D108">
        <v>1995</v>
      </c>
      <c r="E108">
        <v>1715</v>
      </c>
      <c r="F108" t="s">
        <v>701</v>
      </c>
      <c r="G108" t="s">
        <v>48</v>
      </c>
      <c r="H108" t="s">
        <v>32</v>
      </c>
      <c r="J108" t="s">
        <v>4</v>
      </c>
      <c r="K108" t="s">
        <v>106</v>
      </c>
      <c r="L108" t="s">
        <v>106</v>
      </c>
      <c r="M108" t="s">
        <v>106</v>
      </c>
      <c r="N108">
        <v>33.35</v>
      </c>
      <c r="O108" t="s">
        <v>702</v>
      </c>
      <c r="P108" t="s">
        <v>106</v>
      </c>
      <c r="R108" t="s">
        <v>98</v>
      </c>
      <c r="Y108">
        <f t="shared" si="5"/>
        <v>1995</v>
      </c>
      <c r="Z108" t="str">
        <f t="shared" si="6"/>
        <v>Herring</v>
      </c>
      <c r="AA108" t="str">
        <f t="shared" si="7"/>
        <v>-</v>
      </c>
      <c r="AB108" t="str">
        <f t="shared" si="8"/>
        <v>-</v>
      </c>
      <c r="AC108" t="str">
        <f t="shared" si="9"/>
        <v/>
      </c>
    </row>
    <row r="109" spans="2:29" x14ac:dyDescent="0.15">
      <c r="B109">
        <v>111</v>
      </c>
      <c r="C109" t="s">
        <v>123</v>
      </c>
      <c r="D109">
        <v>1995</v>
      </c>
      <c r="E109">
        <v>1745</v>
      </c>
      <c r="F109" t="s">
        <v>110</v>
      </c>
      <c r="G109" t="s">
        <v>54</v>
      </c>
      <c r="H109" t="s">
        <v>181</v>
      </c>
      <c r="J109" t="s">
        <v>4</v>
      </c>
      <c r="K109" t="s">
        <v>106</v>
      </c>
      <c r="L109" t="s">
        <v>106</v>
      </c>
      <c r="M109" t="s">
        <v>106</v>
      </c>
      <c r="N109">
        <v>28.35</v>
      </c>
      <c r="O109" t="s">
        <v>106</v>
      </c>
      <c r="P109" t="s">
        <v>106</v>
      </c>
      <c r="R109" t="s">
        <v>98</v>
      </c>
      <c r="Y109">
        <f t="shared" si="5"/>
        <v>1995</v>
      </c>
      <c r="Z109" t="str">
        <f t="shared" si="6"/>
        <v>Herring</v>
      </c>
      <c r="AA109" t="str">
        <f t="shared" si="7"/>
        <v>-</v>
      </c>
      <c r="AB109" t="str">
        <f t="shared" si="8"/>
        <v>-</v>
      </c>
      <c r="AC109" t="str">
        <f t="shared" si="9"/>
        <v/>
      </c>
    </row>
    <row r="110" spans="2:29" x14ac:dyDescent="0.15">
      <c r="B110">
        <v>112</v>
      </c>
      <c r="C110" t="s">
        <v>123</v>
      </c>
      <c r="D110">
        <v>1995</v>
      </c>
      <c r="E110">
        <v>1745</v>
      </c>
      <c r="F110" t="s">
        <v>110</v>
      </c>
      <c r="G110" t="s">
        <v>54</v>
      </c>
      <c r="H110" t="s">
        <v>231</v>
      </c>
      <c r="J110" t="s">
        <v>4</v>
      </c>
      <c r="K110" t="s">
        <v>703</v>
      </c>
      <c r="L110" t="s">
        <v>704</v>
      </c>
      <c r="M110">
        <v>64.45</v>
      </c>
      <c r="N110" t="s">
        <v>705</v>
      </c>
      <c r="O110" t="s">
        <v>706</v>
      </c>
      <c r="P110" t="s">
        <v>707</v>
      </c>
      <c r="R110" t="s">
        <v>98</v>
      </c>
      <c r="Y110">
        <f t="shared" si="5"/>
        <v>1995</v>
      </c>
      <c r="Z110" t="str">
        <f t="shared" si="6"/>
        <v>Herring</v>
      </c>
      <c r="AA110" t="str">
        <f t="shared" si="7"/>
        <v>94.60</v>
      </c>
      <c r="AB110" t="str">
        <f t="shared" si="8"/>
        <v>7.00</v>
      </c>
      <c r="AC110" t="str">
        <f t="shared" si="9"/>
        <v/>
      </c>
    </row>
    <row r="111" spans="2:29" x14ac:dyDescent="0.15">
      <c r="B111">
        <v>113</v>
      </c>
      <c r="C111" t="s">
        <v>123</v>
      </c>
      <c r="D111">
        <v>1995</v>
      </c>
      <c r="E111">
        <v>1845</v>
      </c>
      <c r="F111" t="s">
        <v>682</v>
      </c>
      <c r="G111" t="s">
        <v>54</v>
      </c>
      <c r="H111" t="s">
        <v>181</v>
      </c>
      <c r="J111" t="s">
        <v>4</v>
      </c>
      <c r="K111" t="s">
        <v>106</v>
      </c>
      <c r="L111" t="s">
        <v>106</v>
      </c>
      <c r="M111" t="s">
        <v>106</v>
      </c>
      <c r="N111" t="s">
        <v>708</v>
      </c>
      <c r="O111" t="s">
        <v>106</v>
      </c>
      <c r="P111" t="s">
        <v>106</v>
      </c>
      <c r="R111" t="s">
        <v>98</v>
      </c>
      <c r="Y111">
        <f t="shared" si="5"/>
        <v>1995</v>
      </c>
      <c r="Z111" t="str">
        <f t="shared" si="6"/>
        <v>Herring</v>
      </c>
      <c r="AA111" t="str">
        <f t="shared" si="7"/>
        <v>-</v>
      </c>
      <c r="AB111" t="str">
        <f t="shared" si="8"/>
        <v>-</v>
      </c>
      <c r="AC111" t="str">
        <f t="shared" si="9"/>
        <v/>
      </c>
    </row>
    <row r="112" spans="2:29" x14ac:dyDescent="0.15">
      <c r="B112">
        <v>114</v>
      </c>
      <c r="C112" t="s">
        <v>123</v>
      </c>
      <c r="D112">
        <v>1995</v>
      </c>
      <c r="E112">
        <v>1845</v>
      </c>
      <c r="F112" t="s">
        <v>682</v>
      </c>
      <c r="G112" t="s">
        <v>54</v>
      </c>
      <c r="H112" t="s">
        <v>231</v>
      </c>
      <c r="J112" t="s">
        <v>4</v>
      </c>
      <c r="K112" t="s">
        <v>106</v>
      </c>
      <c r="L112" t="s">
        <v>106</v>
      </c>
      <c r="M112" t="s">
        <v>106</v>
      </c>
      <c r="N112">
        <v>27.25</v>
      </c>
      <c r="O112" t="s">
        <v>106</v>
      </c>
      <c r="P112" t="s">
        <v>106</v>
      </c>
      <c r="R112" t="s">
        <v>98</v>
      </c>
      <c r="Y112">
        <f t="shared" si="5"/>
        <v>1995</v>
      </c>
      <c r="Z112" t="str">
        <f t="shared" si="6"/>
        <v>Herring</v>
      </c>
      <c r="AA112" t="str">
        <f t="shared" si="7"/>
        <v>-</v>
      </c>
      <c r="AB112" t="str">
        <f t="shared" si="8"/>
        <v>-</v>
      </c>
      <c r="AC112" t="str">
        <f t="shared" si="9"/>
        <v/>
      </c>
    </row>
    <row r="113" spans="2:29" x14ac:dyDescent="0.15">
      <c r="B113">
        <v>115</v>
      </c>
      <c r="C113" t="s">
        <v>123</v>
      </c>
      <c r="D113">
        <v>1995</v>
      </c>
      <c r="E113">
        <v>1830</v>
      </c>
      <c r="F113" t="s">
        <v>709</v>
      </c>
      <c r="G113" t="s">
        <v>48</v>
      </c>
      <c r="H113" t="s">
        <v>32</v>
      </c>
      <c r="J113" t="s">
        <v>4</v>
      </c>
      <c r="K113">
        <v>89.05</v>
      </c>
      <c r="L113" t="s">
        <v>106</v>
      </c>
      <c r="M113">
        <v>60.45</v>
      </c>
      <c r="N113" t="s">
        <v>679</v>
      </c>
      <c r="O113">
        <v>16.45</v>
      </c>
      <c r="P113" t="s">
        <v>710</v>
      </c>
      <c r="R113" t="s">
        <v>98</v>
      </c>
      <c r="Y113">
        <f t="shared" si="5"/>
        <v>1995</v>
      </c>
      <c r="Z113" t="str">
        <f t="shared" si="6"/>
        <v>Herring</v>
      </c>
      <c r="AA113">
        <f t="shared" si="7"/>
        <v>89.05</v>
      </c>
      <c r="AB113" t="str">
        <f t="shared" si="8"/>
        <v>4.50</v>
      </c>
      <c r="AC113" t="str">
        <f t="shared" si="9"/>
        <v/>
      </c>
    </row>
    <row r="114" spans="2:29" x14ac:dyDescent="0.15">
      <c r="B114">
        <v>116</v>
      </c>
      <c r="C114" t="s">
        <v>123</v>
      </c>
      <c r="D114">
        <v>1995</v>
      </c>
      <c r="E114">
        <v>1844</v>
      </c>
      <c r="F114" t="s">
        <v>711</v>
      </c>
      <c r="G114" t="s">
        <v>31</v>
      </c>
      <c r="H114" t="s">
        <v>32</v>
      </c>
      <c r="J114" t="s">
        <v>4</v>
      </c>
      <c r="K114">
        <v>61.85</v>
      </c>
      <c r="L114" t="s">
        <v>118</v>
      </c>
      <c r="M114" t="s">
        <v>232</v>
      </c>
      <c r="N114" t="s">
        <v>712</v>
      </c>
      <c r="O114" t="s">
        <v>465</v>
      </c>
      <c r="P114" t="s">
        <v>713</v>
      </c>
      <c r="R114" t="s">
        <v>98</v>
      </c>
      <c r="Y114">
        <f t="shared" si="5"/>
        <v>1995</v>
      </c>
      <c r="Z114" t="str">
        <f t="shared" si="6"/>
        <v>Herring</v>
      </c>
      <c r="AA114">
        <f t="shared" si="7"/>
        <v>61.85</v>
      </c>
      <c r="AB114" t="str">
        <f t="shared" si="8"/>
        <v>1.40</v>
      </c>
      <c r="AC114" t="str">
        <f t="shared" si="9"/>
        <v/>
      </c>
    </row>
    <row r="115" spans="2:29" x14ac:dyDescent="0.15">
      <c r="B115">
        <v>117</v>
      </c>
      <c r="C115" t="s">
        <v>130</v>
      </c>
      <c r="D115">
        <v>1995</v>
      </c>
      <c r="E115">
        <v>1200</v>
      </c>
      <c r="F115" t="s">
        <v>714</v>
      </c>
      <c r="G115" t="s">
        <v>48</v>
      </c>
      <c r="H115" t="s">
        <v>32</v>
      </c>
      <c r="J115" t="s">
        <v>4</v>
      </c>
      <c r="K115" t="s">
        <v>715</v>
      </c>
      <c r="L115">
        <v>74.650000000000006</v>
      </c>
      <c r="M115">
        <v>50.05</v>
      </c>
      <c r="N115">
        <v>28.85</v>
      </c>
      <c r="O115">
        <v>14.45</v>
      </c>
      <c r="P115" t="s">
        <v>554</v>
      </c>
      <c r="R115" t="s">
        <v>98</v>
      </c>
      <c r="Y115">
        <f t="shared" si="5"/>
        <v>1995</v>
      </c>
      <c r="Z115" t="str">
        <f t="shared" si="6"/>
        <v>Herring</v>
      </c>
      <c r="AA115" t="str">
        <f t="shared" si="7"/>
        <v>78.20</v>
      </c>
      <c r="AB115" t="str">
        <f t="shared" si="8"/>
        <v>3.40</v>
      </c>
      <c r="AC115" t="str">
        <f t="shared" si="9"/>
        <v/>
      </c>
    </row>
    <row r="116" spans="2:29" x14ac:dyDescent="0.15">
      <c r="B116">
        <v>118</v>
      </c>
      <c r="C116" t="s">
        <v>130</v>
      </c>
      <c r="D116">
        <v>1995</v>
      </c>
      <c r="E116">
        <v>1400</v>
      </c>
      <c r="F116" t="s">
        <v>716</v>
      </c>
      <c r="G116" t="s">
        <v>48</v>
      </c>
      <c r="H116" t="s">
        <v>32</v>
      </c>
      <c r="J116" t="s">
        <v>4</v>
      </c>
      <c r="K116" t="s">
        <v>717</v>
      </c>
      <c r="L116" t="s">
        <v>718</v>
      </c>
      <c r="M116">
        <v>55.55</v>
      </c>
      <c r="N116" t="s">
        <v>719</v>
      </c>
      <c r="O116" t="s">
        <v>654</v>
      </c>
      <c r="P116" t="s">
        <v>720</v>
      </c>
      <c r="R116" t="s">
        <v>98</v>
      </c>
      <c r="Y116">
        <f t="shared" si="5"/>
        <v>1995</v>
      </c>
      <c r="Z116" t="str">
        <f t="shared" si="6"/>
        <v>Herring</v>
      </c>
      <c r="AA116" t="str">
        <f t="shared" si="7"/>
        <v>86.80</v>
      </c>
      <c r="AB116" t="str">
        <f t="shared" si="8"/>
        <v>5.80</v>
      </c>
      <c r="AC116" t="str">
        <f t="shared" si="9"/>
        <v/>
      </c>
    </row>
    <row r="117" spans="2:29" x14ac:dyDescent="0.15">
      <c r="B117">
        <v>120</v>
      </c>
      <c r="C117" t="s">
        <v>130</v>
      </c>
      <c r="D117">
        <v>1995</v>
      </c>
      <c r="E117">
        <v>1400</v>
      </c>
      <c r="F117" t="s">
        <v>721</v>
      </c>
      <c r="G117" t="s">
        <v>31</v>
      </c>
      <c r="H117" t="s">
        <v>32</v>
      </c>
      <c r="J117" t="s">
        <v>4</v>
      </c>
      <c r="K117">
        <v>76.75</v>
      </c>
      <c r="L117">
        <v>71.849999999999994</v>
      </c>
      <c r="M117" t="s">
        <v>106</v>
      </c>
      <c r="N117" t="s">
        <v>106</v>
      </c>
      <c r="O117">
        <v>13.75</v>
      </c>
      <c r="P117" t="s">
        <v>106</v>
      </c>
      <c r="R117" t="s">
        <v>133</v>
      </c>
      <c r="Y117">
        <f t="shared" si="5"/>
        <v>1995</v>
      </c>
      <c r="Z117" t="str">
        <f t="shared" si="6"/>
        <v>Herring</v>
      </c>
      <c r="AA117">
        <f t="shared" si="7"/>
        <v>76.75</v>
      </c>
      <c r="AB117" t="str">
        <f t="shared" si="8"/>
        <v>-</v>
      </c>
      <c r="AC117" t="str">
        <f t="shared" si="9"/>
        <v/>
      </c>
    </row>
    <row r="118" spans="2:29" x14ac:dyDescent="0.15">
      <c r="B118">
        <v>121</v>
      </c>
      <c r="C118" t="s">
        <v>134</v>
      </c>
      <c r="D118">
        <v>1995</v>
      </c>
      <c r="E118">
        <v>1330</v>
      </c>
      <c r="F118" t="s">
        <v>37</v>
      </c>
      <c r="G118" t="s">
        <v>31</v>
      </c>
      <c r="H118" t="s">
        <v>32</v>
      </c>
      <c r="J118" t="s">
        <v>4</v>
      </c>
      <c r="K118" t="s">
        <v>722</v>
      </c>
      <c r="L118">
        <v>83.45</v>
      </c>
      <c r="M118" t="s">
        <v>683</v>
      </c>
      <c r="N118" t="s">
        <v>723</v>
      </c>
      <c r="O118" t="s">
        <v>724</v>
      </c>
      <c r="P118" t="s">
        <v>262</v>
      </c>
      <c r="R118" t="s">
        <v>98</v>
      </c>
      <c r="Y118">
        <f t="shared" si="5"/>
        <v>1995</v>
      </c>
      <c r="Z118" t="str">
        <f t="shared" si="6"/>
        <v>Herring</v>
      </c>
      <c r="AA118" t="str">
        <f t="shared" si="7"/>
        <v>87.60</v>
      </c>
      <c r="AB118" t="str">
        <f t="shared" si="8"/>
        <v>4.60</v>
      </c>
      <c r="AC118" t="str">
        <f t="shared" si="9"/>
        <v/>
      </c>
    </row>
    <row r="119" spans="2:29" x14ac:dyDescent="0.15">
      <c r="B119">
        <v>123</v>
      </c>
      <c r="C119" t="s">
        <v>134</v>
      </c>
      <c r="D119">
        <v>1995</v>
      </c>
      <c r="E119">
        <v>1340</v>
      </c>
      <c r="F119" t="s">
        <v>37</v>
      </c>
      <c r="G119" t="s">
        <v>31</v>
      </c>
      <c r="H119" t="s">
        <v>32</v>
      </c>
      <c r="J119" t="s">
        <v>4</v>
      </c>
      <c r="K119">
        <v>97.35</v>
      </c>
      <c r="L119" t="s">
        <v>725</v>
      </c>
      <c r="M119">
        <v>64.45</v>
      </c>
      <c r="N119" t="s">
        <v>726</v>
      </c>
      <c r="O119">
        <v>18.45</v>
      </c>
      <c r="P119" t="s">
        <v>707</v>
      </c>
      <c r="R119" t="s">
        <v>98</v>
      </c>
      <c r="Y119">
        <f t="shared" si="5"/>
        <v>1995</v>
      </c>
      <c r="Z119" t="str">
        <f t="shared" si="6"/>
        <v>Herring</v>
      </c>
      <c r="AA119">
        <f t="shared" si="7"/>
        <v>97.35</v>
      </c>
      <c r="AB119" t="str">
        <f t="shared" si="8"/>
        <v>7.00</v>
      </c>
      <c r="AC119" t="str">
        <f t="shared" si="9"/>
        <v/>
      </c>
    </row>
    <row r="120" spans="2:29" x14ac:dyDescent="0.15">
      <c r="B120">
        <v>124</v>
      </c>
      <c r="C120" t="s">
        <v>134</v>
      </c>
      <c r="D120">
        <v>1995</v>
      </c>
      <c r="E120">
        <v>1345</v>
      </c>
      <c r="F120" t="s">
        <v>37</v>
      </c>
      <c r="G120" t="s">
        <v>31</v>
      </c>
      <c r="H120" t="s">
        <v>32</v>
      </c>
      <c r="J120" t="s">
        <v>4</v>
      </c>
      <c r="K120" t="s">
        <v>135</v>
      </c>
      <c r="L120" t="s">
        <v>529</v>
      </c>
      <c r="M120" t="s">
        <v>727</v>
      </c>
      <c r="N120">
        <v>31.75</v>
      </c>
      <c r="O120" t="s">
        <v>494</v>
      </c>
      <c r="P120" t="s">
        <v>647</v>
      </c>
      <c r="R120" t="s">
        <v>98</v>
      </c>
      <c r="Y120">
        <f t="shared" si="5"/>
        <v>1995</v>
      </c>
      <c r="Z120" t="str">
        <f t="shared" si="6"/>
        <v>Herring</v>
      </c>
      <c r="AA120" t="str">
        <f t="shared" si="7"/>
        <v>82.10</v>
      </c>
      <c r="AB120" t="str">
        <f t="shared" si="8"/>
        <v>3.20</v>
      </c>
      <c r="AC120" t="str">
        <f t="shared" si="9"/>
        <v/>
      </c>
    </row>
    <row r="121" spans="2:29" x14ac:dyDescent="0.15">
      <c r="B121">
        <v>125</v>
      </c>
      <c r="C121" t="s">
        <v>728</v>
      </c>
      <c r="D121">
        <v>1995</v>
      </c>
      <c r="E121">
        <v>1645</v>
      </c>
      <c r="F121" t="s">
        <v>729</v>
      </c>
      <c r="G121" t="s">
        <v>54</v>
      </c>
      <c r="H121" t="s">
        <v>405</v>
      </c>
      <c r="J121" t="s">
        <v>4</v>
      </c>
      <c r="K121" t="s">
        <v>730</v>
      </c>
      <c r="L121">
        <v>82.25</v>
      </c>
      <c r="M121" t="s">
        <v>731</v>
      </c>
      <c r="N121">
        <v>35.15</v>
      </c>
      <c r="O121">
        <v>15.45</v>
      </c>
      <c r="P121" t="s">
        <v>732</v>
      </c>
      <c r="R121" t="s">
        <v>98</v>
      </c>
      <c r="Y121">
        <f t="shared" si="5"/>
        <v>1995</v>
      </c>
      <c r="Z121" t="str">
        <f t="shared" si="6"/>
        <v>Herring</v>
      </c>
      <c r="AA121" t="str">
        <f t="shared" si="7"/>
        <v>88.20</v>
      </c>
      <c r="AB121" t="str">
        <f t="shared" si="8"/>
        <v>4.40</v>
      </c>
      <c r="AC121" t="str">
        <f t="shared" si="9"/>
        <v/>
      </c>
    </row>
    <row r="122" spans="2:29" x14ac:dyDescent="0.15">
      <c r="B122">
        <v>126</v>
      </c>
      <c r="C122" t="s">
        <v>728</v>
      </c>
      <c r="D122">
        <v>1995</v>
      </c>
      <c r="E122">
        <v>1645</v>
      </c>
      <c r="F122" t="s">
        <v>729</v>
      </c>
      <c r="G122" t="s">
        <v>54</v>
      </c>
      <c r="H122" t="s">
        <v>384</v>
      </c>
      <c r="J122" t="s">
        <v>4</v>
      </c>
      <c r="K122" t="s">
        <v>733</v>
      </c>
      <c r="L122" t="s">
        <v>694</v>
      </c>
      <c r="M122" t="s">
        <v>734</v>
      </c>
      <c r="N122">
        <v>34.35</v>
      </c>
      <c r="O122">
        <v>15.85</v>
      </c>
      <c r="P122" t="s">
        <v>137</v>
      </c>
      <c r="R122" t="s">
        <v>98</v>
      </c>
      <c r="Y122">
        <f t="shared" si="5"/>
        <v>1995</v>
      </c>
      <c r="Z122" t="str">
        <f t="shared" si="6"/>
        <v>Herring</v>
      </c>
      <c r="AA122" t="str">
        <f t="shared" si="7"/>
        <v>86.70</v>
      </c>
      <c r="AB122" t="str">
        <f t="shared" si="8"/>
        <v>5.00</v>
      </c>
      <c r="AC122" t="str">
        <f t="shared" si="9"/>
        <v/>
      </c>
    </row>
    <row r="123" spans="2:29" x14ac:dyDescent="0.15">
      <c r="B123">
        <v>127</v>
      </c>
      <c r="C123" t="s">
        <v>728</v>
      </c>
      <c r="D123">
        <v>1995</v>
      </c>
      <c r="E123">
        <v>1645</v>
      </c>
      <c r="F123" t="s">
        <v>729</v>
      </c>
      <c r="G123" t="s">
        <v>54</v>
      </c>
      <c r="H123" t="s">
        <v>385</v>
      </c>
      <c r="J123" t="s">
        <v>4</v>
      </c>
      <c r="K123">
        <v>101.25</v>
      </c>
      <c r="L123">
        <v>96.95</v>
      </c>
      <c r="M123" t="s">
        <v>735</v>
      </c>
      <c r="N123" t="s">
        <v>736</v>
      </c>
      <c r="O123">
        <v>18.55</v>
      </c>
      <c r="P123" t="s">
        <v>707</v>
      </c>
      <c r="R123" t="s">
        <v>98</v>
      </c>
      <c r="Y123">
        <f t="shared" si="5"/>
        <v>1995</v>
      </c>
      <c r="Z123" t="str">
        <f t="shared" si="6"/>
        <v>Herring</v>
      </c>
      <c r="AA123">
        <f t="shared" si="7"/>
        <v>101.25</v>
      </c>
      <c r="AB123" t="str">
        <f t="shared" si="8"/>
        <v>7.00</v>
      </c>
      <c r="AC123" t="str">
        <f t="shared" si="9"/>
        <v/>
      </c>
    </row>
    <row r="124" spans="2:29" x14ac:dyDescent="0.15">
      <c r="B124">
        <v>128</v>
      </c>
      <c r="C124" t="s">
        <v>728</v>
      </c>
      <c r="D124">
        <v>1995</v>
      </c>
      <c r="E124">
        <v>1730</v>
      </c>
      <c r="F124" t="s">
        <v>737</v>
      </c>
      <c r="G124" t="s">
        <v>54</v>
      </c>
      <c r="H124" t="s">
        <v>181</v>
      </c>
      <c r="J124" t="s">
        <v>4</v>
      </c>
      <c r="K124">
        <v>96.35</v>
      </c>
      <c r="L124">
        <v>88.35</v>
      </c>
      <c r="M124" t="s">
        <v>506</v>
      </c>
      <c r="N124">
        <v>36.75</v>
      </c>
      <c r="O124" t="s">
        <v>724</v>
      </c>
      <c r="P124" t="s">
        <v>738</v>
      </c>
      <c r="R124" t="s">
        <v>34</v>
      </c>
      <c r="S124">
        <v>23</v>
      </c>
      <c r="Y124">
        <f t="shared" si="5"/>
        <v>1995</v>
      </c>
      <c r="Z124" t="str">
        <f t="shared" si="6"/>
        <v>Herring</v>
      </c>
      <c r="AA124">
        <f t="shared" si="7"/>
        <v>96.35</v>
      </c>
      <c r="AB124" t="str">
        <f t="shared" si="8"/>
        <v>6.10</v>
      </c>
      <c r="AC124" t="str">
        <f t="shared" si="9"/>
        <v/>
      </c>
    </row>
    <row r="125" spans="2:29" x14ac:dyDescent="0.15">
      <c r="B125">
        <v>129</v>
      </c>
      <c r="C125" t="s">
        <v>728</v>
      </c>
      <c r="D125">
        <v>1995</v>
      </c>
      <c r="E125">
        <v>1730</v>
      </c>
      <c r="F125" t="s">
        <v>737</v>
      </c>
      <c r="G125" t="s">
        <v>54</v>
      </c>
      <c r="H125" t="s">
        <v>231</v>
      </c>
      <c r="J125" t="s">
        <v>4</v>
      </c>
      <c r="K125" t="s">
        <v>739</v>
      </c>
      <c r="L125">
        <v>89.45</v>
      </c>
      <c r="M125" t="s">
        <v>740</v>
      </c>
      <c r="N125" t="s">
        <v>705</v>
      </c>
      <c r="O125">
        <v>16.75</v>
      </c>
      <c r="P125" t="s">
        <v>122</v>
      </c>
      <c r="R125" t="s">
        <v>34</v>
      </c>
      <c r="S125">
        <v>23</v>
      </c>
      <c r="Y125">
        <f t="shared" si="5"/>
        <v>1995</v>
      </c>
      <c r="Z125" t="str">
        <f t="shared" si="6"/>
        <v>Herring</v>
      </c>
      <c r="AA125" t="str">
        <f t="shared" si="7"/>
        <v>94.30</v>
      </c>
      <c r="AB125" t="str">
        <f t="shared" si="8"/>
        <v>6.00</v>
      </c>
      <c r="AC125" t="str">
        <f t="shared" si="9"/>
        <v/>
      </c>
    </row>
    <row r="126" spans="2:29" x14ac:dyDescent="0.15">
      <c r="B126">
        <v>130</v>
      </c>
      <c r="C126" t="s">
        <v>741</v>
      </c>
      <c r="D126">
        <v>1995</v>
      </c>
      <c r="E126">
        <v>1330</v>
      </c>
      <c r="F126" t="s">
        <v>742</v>
      </c>
      <c r="G126" t="s">
        <v>259</v>
      </c>
      <c r="H126" t="s">
        <v>32</v>
      </c>
      <c r="J126" t="s">
        <v>4</v>
      </c>
      <c r="K126" t="s">
        <v>106</v>
      </c>
      <c r="L126" t="s">
        <v>106</v>
      </c>
      <c r="M126" t="s">
        <v>106</v>
      </c>
      <c r="N126" t="s">
        <v>743</v>
      </c>
      <c r="O126" t="s">
        <v>106</v>
      </c>
      <c r="P126" t="s">
        <v>106</v>
      </c>
      <c r="R126" t="s">
        <v>98</v>
      </c>
      <c r="Y126">
        <f t="shared" si="5"/>
        <v>1995</v>
      </c>
      <c r="Z126" t="str">
        <f t="shared" si="6"/>
        <v>Herring</v>
      </c>
      <c r="AA126" t="str">
        <f t="shared" si="7"/>
        <v>-</v>
      </c>
      <c r="AB126" t="str">
        <f t="shared" si="8"/>
        <v>-</v>
      </c>
      <c r="AC126" t="str">
        <f t="shared" si="9"/>
        <v/>
      </c>
    </row>
    <row r="127" spans="2:29" x14ac:dyDescent="0.15">
      <c r="B127">
        <v>131</v>
      </c>
      <c r="C127" t="s">
        <v>741</v>
      </c>
      <c r="D127">
        <v>1995</v>
      </c>
      <c r="E127">
        <v>1130</v>
      </c>
      <c r="F127" t="s">
        <v>744</v>
      </c>
      <c r="G127" t="s">
        <v>31</v>
      </c>
      <c r="H127" t="s">
        <v>32</v>
      </c>
      <c r="J127" t="s">
        <v>4</v>
      </c>
      <c r="K127">
        <v>83.25</v>
      </c>
      <c r="L127" t="s">
        <v>745</v>
      </c>
      <c r="M127" t="s">
        <v>746</v>
      </c>
      <c r="N127" t="s">
        <v>723</v>
      </c>
      <c r="O127">
        <v>14.75</v>
      </c>
      <c r="P127" t="s">
        <v>106</v>
      </c>
      <c r="R127" t="s">
        <v>98</v>
      </c>
      <c r="Y127">
        <f t="shared" si="5"/>
        <v>1995</v>
      </c>
      <c r="Z127" t="str">
        <f t="shared" si="6"/>
        <v>Herring</v>
      </c>
      <c r="AA127">
        <f t="shared" si="7"/>
        <v>83.25</v>
      </c>
      <c r="AB127" t="str">
        <f t="shared" si="8"/>
        <v>-</v>
      </c>
      <c r="AC127" t="str">
        <f t="shared" si="9"/>
        <v/>
      </c>
    </row>
    <row r="128" spans="2:29" x14ac:dyDescent="0.15">
      <c r="B128">
        <v>132</v>
      </c>
      <c r="C128" t="s">
        <v>741</v>
      </c>
      <c r="D128">
        <v>1995</v>
      </c>
      <c r="E128">
        <v>1725</v>
      </c>
      <c r="F128" t="s">
        <v>742</v>
      </c>
      <c r="G128" t="s">
        <v>54</v>
      </c>
      <c r="H128" t="s">
        <v>181</v>
      </c>
      <c r="J128" t="s">
        <v>4</v>
      </c>
      <c r="K128" t="s">
        <v>747</v>
      </c>
      <c r="L128" t="s">
        <v>748</v>
      </c>
      <c r="M128">
        <v>63.35</v>
      </c>
      <c r="N128">
        <v>38.75</v>
      </c>
      <c r="O128">
        <v>17.25</v>
      </c>
      <c r="P128" t="s">
        <v>122</v>
      </c>
      <c r="R128" t="s">
        <v>98</v>
      </c>
      <c r="Y128">
        <f t="shared" si="5"/>
        <v>1995</v>
      </c>
      <c r="Z128" t="str">
        <f t="shared" si="6"/>
        <v>Herring</v>
      </c>
      <c r="AA128" t="str">
        <f t="shared" si="7"/>
        <v>93.00</v>
      </c>
      <c r="AB128" t="str">
        <f t="shared" si="8"/>
        <v>6.00</v>
      </c>
      <c r="AC128" t="str">
        <f t="shared" si="9"/>
        <v/>
      </c>
    </row>
    <row r="129" spans="2:29" x14ac:dyDescent="0.15">
      <c r="B129">
        <v>133</v>
      </c>
      <c r="C129" t="s">
        <v>741</v>
      </c>
      <c r="D129">
        <v>1995</v>
      </c>
      <c r="E129">
        <v>1725</v>
      </c>
      <c r="F129" t="s">
        <v>742</v>
      </c>
      <c r="G129" t="s">
        <v>54</v>
      </c>
      <c r="H129" t="s">
        <v>231</v>
      </c>
      <c r="J129" t="s">
        <v>4</v>
      </c>
      <c r="K129" t="s">
        <v>749</v>
      </c>
      <c r="L129" t="s">
        <v>661</v>
      </c>
      <c r="M129" t="s">
        <v>750</v>
      </c>
      <c r="N129" t="s">
        <v>751</v>
      </c>
      <c r="O129" t="s">
        <v>752</v>
      </c>
      <c r="P129" t="s">
        <v>753</v>
      </c>
      <c r="R129" t="s">
        <v>98</v>
      </c>
      <c r="Y129">
        <f t="shared" si="5"/>
        <v>1995</v>
      </c>
      <c r="Z129" t="str">
        <f t="shared" si="6"/>
        <v>Herring</v>
      </c>
      <c r="AA129" t="str">
        <f t="shared" si="7"/>
        <v>90.50</v>
      </c>
      <c r="AB129" t="str">
        <f t="shared" si="8"/>
        <v>5.20</v>
      </c>
      <c r="AC129" t="str">
        <f t="shared" si="9"/>
        <v/>
      </c>
    </row>
    <row r="130" spans="2:29" x14ac:dyDescent="0.15">
      <c r="B130">
        <v>134</v>
      </c>
      <c r="C130" t="s">
        <v>741</v>
      </c>
      <c r="D130">
        <v>1995</v>
      </c>
      <c r="E130">
        <v>1835</v>
      </c>
      <c r="F130" t="s">
        <v>754</v>
      </c>
      <c r="G130" t="s">
        <v>54</v>
      </c>
      <c r="H130" t="s">
        <v>32</v>
      </c>
      <c r="J130" t="s">
        <v>4</v>
      </c>
      <c r="K130" t="s">
        <v>106</v>
      </c>
      <c r="L130" t="s">
        <v>106</v>
      </c>
      <c r="M130" t="s">
        <v>106</v>
      </c>
      <c r="N130" t="s">
        <v>755</v>
      </c>
      <c r="O130" t="s">
        <v>106</v>
      </c>
      <c r="P130" t="s">
        <v>106</v>
      </c>
      <c r="R130" t="s">
        <v>98</v>
      </c>
      <c r="Y130">
        <f t="shared" si="5"/>
        <v>1995</v>
      </c>
      <c r="Z130" t="str">
        <f t="shared" si="6"/>
        <v>Herring</v>
      </c>
      <c r="AA130" t="str">
        <f t="shared" si="7"/>
        <v>-</v>
      </c>
      <c r="AB130" t="str">
        <f t="shared" si="8"/>
        <v>-</v>
      </c>
      <c r="AC130" t="str">
        <f t="shared" si="9"/>
        <v/>
      </c>
    </row>
    <row r="131" spans="2:29" x14ac:dyDescent="0.15">
      <c r="B131">
        <v>135</v>
      </c>
      <c r="C131" t="s">
        <v>741</v>
      </c>
      <c r="D131">
        <v>1995</v>
      </c>
      <c r="E131">
        <v>1857</v>
      </c>
      <c r="F131" t="s">
        <v>742</v>
      </c>
      <c r="G131" t="s">
        <v>54</v>
      </c>
      <c r="H131" t="s">
        <v>32</v>
      </c>
      <c r="J131" t="s">
        <v>4</v>
      </c>
      <c r="K131" t="s">
        <v>756</v>
      </c>
      <c r="L131" t="s">
        <v>675</v>
      </c>
      <c r="M131">
        <v>60.45</v>
      </c>
      <c r="N131" t="s">
        <v>676</v>
      </c>
      <c r="O131">
        <v>17.350000000000001</v>
      </c>
      <c r="P131" t="s">
        <v>233</v>
      </c>
      <c r="R131" t="s">
        <v>98</v>
      </c>
      <c r="Y131">
        <f t="shared" ref="Y131:Y194" si="10">D131</f>
        <v>1995</v>
      </c>
      <c r="Z131" t="str">
        <f t="shared" ref="Z131:Z194" si="11">IF(J131&lt;&gt;"",J131,"")</f>
        <v>Herring</v>
      </c>
      <c r="AA131" t="str">
        <f t="shared" ref="AA131:AA194" si="12">IF(K131&lt;&gt;"",K131,"")</f>
        <v>92.30</v>
      </c>
      <c r="AB131" t="str">
        <f t="shared" ref="AB131:AB194" si="13">IF(Q131&lt;&gt;"",Q131,IF(P131&lt;&gt;"",P131,""))</f>
        <v>5.60</v>
      </c>
      <c r="AC131" t="str">
        <f t="shared" ref="AC131:AC194" si="14">IF(U131&lt;&gt;"",U131,"")</f>
        <v/>
      </c>
    </row>
    <row r="132" spans="2:29" x14ac:dyDescent="0.15">
      <c r="B132">
        <v>137</v>
      </c>
      <c r="C132" t="s">
        <v>257</v>
      </c>
      <c r="D132">
        <v>1995</v>
      </c>
      <c r="E132">
        <v>1500</v>
      </c>
      <c r="F132" t="s">
        <v>757</v>
      </c>
      <c r="G132" t="s">
        <v>54</v>
      </c>
      <c r="H132" t="s">
        <v>32</v>
      </c>
      <c r="J132" t="s">
        <v>4</v>
      </c>
      <c r="K132" t="s">
        <v>758</v>
      </c>
      <c r="L132">
        <v>109.85</v>
      </c>
      <c r="M132" t="s">
        <v>106</v>
      </c>
      <c r="N132" t="s">
        <v>106</v>
      </c>
      <c r="O132">
        <v>22.95</v>
      </c>
      <c r="P132" t="s">
        <v>106</v>
      </c>
      <c r="R132" t="s">
        <v>98</v>
      </c>
      <c r="Y132">
        <f t="shared" si="10"/>
        <v>1995</v>
      </c>
      <c r="Z132" t="str">
        <f t="shared" si="11"/>
        <v>Herring</v>
      </c>
      <c r="AA132" t="str">
        <f t="shared" si="12"/>
        <v>112.80</v>
      </c>
      <c r="AB132" t="str">
        <f t="shared" si="13"/>
        <v>-</v>
      </c>
      <c r="AC132" t="str">
        <f t="shared" si="14"/>
        <v/>
      </c>
    </row>
    <row r="133" spans="2:29" x14ac:dyDescent="0.15">
      <c r="B133">
        <v>138</v>
      </c>
      <c r="C133" t="s">
        <v>759</v>
      </c>
      <c r="D133">
        <v>1995</v>
      </c>
      <c r="E133">
        <v>1600</v>
      </c>
      <c r="F133" t="s">
        <v>760</v>
      </c>
      <c r="G133" t="s">
        <v>48</v>
      </c>
      <c r="H133" t="s">
        <v>32</v>
      </c>
      <c r="J133" t="s">
        <v>4</v>
      </c>
      <c r="K133">
        <v>90.85</v>
      </c>
      <c r="L133" t="s">
        <v>661</v>
      </c>
      <c r="M133" t="s">
        <v>569</v>
      </c>
      <c r="N133" t="s">
        <v>457</v>
      </c>
      <c r="O133">
        <v>16.55</v>
      </c>
      <c r="P133" t="s">
        <v>262</v>
      </c>
      <c r="R133" t="s">
        <v>98</v>
      </c>
      <c r="Y133">
        <f t="shared" si="10"/>
        <v>1995</v>
      </c>
      <c r="Z133" t="str">
        <f t="shared" si="11"/>
        <v>Herring</v>
      </c>
      <c r="AA133">
        <f t="shared" si="12"/>
        <v>90.85</v>
      </c>
      <c r="AB133" t="str">
        <f t="shared" si="13"/>
        <v>4.60</v>
      </c>
      <c r="AC133" t="str">
        <f t="shared" si="14"/>
        <v/>
      </c>
    </row>
    <row r="134" spans="2:29" x14ac:dyDescent="0.15">
      <c r="B134">
        <v>139</v>
      </c>
      <c r="C134" t="s">
        <v>761</v>
      </c>
      <c r="D134">
        <v>1995</v>
      </c>
      <c r="E134">
        <v>1825</v>
      </c>
      <c r="F134" t="s">
        <v>242</v>
      </c>
      <c r="G134" t="s">
        <v>54</v>
      </c>
      <c r="H134" t="s">
        <v>181</v>
      </c>
      <c r="J134" t="s">
        <v>4</v>
      </c>
      <c r="K134" t="s">
        <v>762</v>
      </c>
      <c r="L134" t="s">
        <v>763</v>
      </c>
      <c r="M134" t="s">
        <v>764</v>
      </c>
      <c r="N134" t="s">
        <v>765</v>
      </c>
      <c r="O134">
        <v>17.55</v>
      </c>
      <c r="P134" t="s">
        <v>766</v>
      </c>
      <c r="R134" t="s">
        <v>98</v>
      </c>
      <c r="Y134">
        <f t="shared" si="10"/>
        <v>1995</v>
      </c>
      <c r="Z134" t="str">
        <f t="shared" si="11"/>
        <v>Herring</v>
      </c>
      <c r="AA134" t="str">
        <f t="shared" si="12"/>
        <v>103.60</v>
      </c>
      <c r="AB134" t="str">
        <f t="shared" si="13"/>
        <v>7.50</v>
      </c>
      <c r="AC134" t="str">
        <f t="shared" si="14"/>
        <v/>
      </c>
    </row>
    <row r="135" spans="2:29" x14ac:dyDescent="0.15">
      <c r="B135">
        <v>140</v>
      </c>
      <c r="C135" t="s">
        <v>761</v>
      </c>
      <c r="D135">
        <v>1995</v>
      </c>
      <c r="E135">
        <v>1825</v>
      </c>
      <c r="F135" t="s">
        <v>242</v>
      </c>
      <c r="G135" t="s">
        <v>54</v>
      </c>
      <c r="H135" t="s">
        <v>231</v>
      </c>
      <c r="J135" t="s">
        <v>4</v>
      </c>
      <c r="K135">
        <v>97.55</v>
      </c>
      <c r="L135" t="s">
        <v>730</v>
      </c>
      <c r="M135">
        <v>66.349999999999994</v>
      </c>
      <c r="N135">
        <v>38.35</v>
      </c>
      <c r="O135" t="s">
        <v>767</v>
      </c>
      <c r="P135">
        <v>6.25</v>
      </c>
      <c r="R135" t="s">
        <v>98</v>
      </c>
      <c r="Y135">
        <f t="shared" si="10"/>
        <v>1995</v>
      </c>
      <c r="Z135" t="str">
        <f t="shared" si="11"/>
        <v>Herring</v>
      </c>
      <c r="AA135">
        <f t="shared" si="12"/>
        <v>97.55</v>
      </c>
      <c r="AB135">
        <f t="shared" si="13"/>
        <v>6.25</v>
      </c>
      <c r="AC135" t="str">
        <f t="shared" si="14"/>
        <v/>
      </c>
    </row>
    <row r="136" spans="2:29" x14ac:dyDescent="0.15">
      <c r="B136">
        <v>141</v>
      </c>
      <c r="C136" t="s">
        <v>761</v>
      </c>
      <c r="D136">
        <v>1995</v>
      </c>
      <c r="E136">
        <v>2000</v>
      </c>
      <c r="F136" t="s">
        <v>768</v>
      </c>
      <c r="G136" t="s">
        <v>38</v>
      </c>
      <c r="H136" t="s">
        <v>32</v>
      </c>
      <c r="J136" t="s">
        <v>4</v>
      </c>
      <c r="K136" t="s">
        <v>769</v>
      </c>
      <c r="L136">
        <v>76.25</v>
      </c>
      <c r="M136" t="s">
        <v>727</v>
      </c>
      <c r="N136" t="s">
        <v>770</v>
      </c>
      <c r="O136">
        <v>15.75</v>
      </c>
      <c r="P136" t="s">
        <v>584</v>
      </c>
      <c r="R136" t="s">
        <v>98</v>
      </c>
      <c r="Y136">
        <f t="shared" si="10"/>
        <v>1995</v>
      </c>
      <c r="Z136" t="str">
        <f t="shared" si="11"/>
        <v>Herring</v>
      </c>
      <c r="AA136" t="str">
        <f t="shared" si="12"/>
        <v>84.40</v>
      </c>
      <c r="AB136" t="str">
        <f t="shared" si="13"/>
        <v>4.00</v>
      </c>
      <c r="AC136" t="str">
        <f t="shared" si="14"/>
        <v/>
      </c>
    </row>
    <row r="137" spans="2:29" x14ac:dyDescent="0.15">
      <c r="B137">
        <v>142</v>
      </c>
      <c r="C137" t="s">
        <v>771</v>
      </c>
      <c r="D137">
        <v>1995</v>
      </c>
      <c r="E137">
        <v>1600</v>
      </c>
      <c r="F137" t="s">
        <v>772</v>
      </c>
      <c r="G137" t="s">
        <v>48</v>
      </c>
      <c r="H137" t="s">
        <v>32</v>
      </c>
      <c r="J137" t="s">
        <v>4</v>
      </c>
      <c r="K137" t="s">
        <v>773</v>
      </c>
      <c r="L137" t="s">
        <v>774</v>
      </c>
      <c r="M137">
        <v>72.75</v>
      </c>
      <c r="N137">
        <v>44.45</v>
      </c>
      <c r="O137">
        <v>20.45</v>
      </c>
      <c r="P137" t="s">
        <v>465</v>
      </c>
      <c r="R137" t="s">
        <v>98</v>
      </c>
      <c r="Y137">
        <f t="shared" si="10"/>
        <v>1995</v>
      </c>
      <c r="Z137" t="str">
        <f t="shared" si="11"/>
        <v>Herring</v>
      </c>
      <c r="AA137" t="str">
        <f t="shared" si="12"/>
        <v>104.00</v>
      </c>
      <c r="AB137" t="str">
        <f t="shared" si="13"/>
        <v>10.00</v>
      </c>
      <c r="AC137" t="str">
        <f t="shared" si="14"/>
        <v/>
      </c>
    </row>
    <row r="138" spans="2:29" x14ac:dyDescent="0.15">
      <c r="B138">
        <v>79</v>
      </c>
      <c r="C138" t="s">
        <v>895</v>
      </c>
      <c r="D138">
        <v>1995</v>
      </c>
      <c r="E138">
        <v>1230</v>
      </c>
      <c r="F138" t="s">
        <v>30</v>
      </c>
      <c r="G138" t="s">
        <v>31</v>
      </c>
      <c r="H138" t="s">
        <v>32</v>
      </c>
      <c r="J138" t="s">
        <v>896</v>
      </c>
      <c r="K138">
        <v>154.4</v>
      </c>
      <c r="M138">
        <v>99.25</v>
      </c>
      <c r="N138">
        <v>100.6</v>
      </c>
      <c r="O138">
        <v>23.4</v>
      </c>
      <c r="P138">
        <v>19</v>
      </c>
      <c r="R138" t="s">
        <v>34</v>
      </c>
      <c r="S138">
        <v>18</v>
      </c>
      <c r="Y138">
        <f t="shared" si="10"/>
        <v>1995</v>
      </c>
      <c r="Z138" t="str">
        <f t="shared" si="11"/>
        <v>Merluccius bilinearis</v>
      </c>
      <c r="AA138">
        <f t="shared" si="12"/>
        <v>154.4</v>
      </c>
      <c r="AB138">
        <f t="shared" si="13"/>
        <v>19</v>
      </c>
      <c r="AC138" t="str">
        <f t="shared" si="14"/>
        <v/>
      </c>
    </row>
    <row r="139" spans="2:29" x14ac:dyDescent="0.15">
      <c r="B139">
        <v>2</v>
      </c>
      <c r="C139" t="s">
        <v>914</v>
      </c>
      <c r="D139">
        <v>1995</v>
      </c>
      <c r="E139" t="s">
        <v>106</v>
      </c>
      <c r="F139" t="s">
        <v>915</v>
      </c>
      <c r="G139" t="s">
        <v>473</v>
      </c>
      <c r="H139" t="s">
        <v>32</v>
      </c>
      <c r="J139" t="s">
        <v>916</v>
      </c>
      <c r="R139" t="s">
        <v>34</v>
      </c>
      <c r="S139">
        <v>1</v>
      </c>
      <c r="V139" t="s">
        <v>651</v>
      </c>
      <c r="Y139">
        <f t="shared" si="10"/>
        <v>1995</v>
      </c>
      <c r="Z139" t="str">
        <f t="shared" si="11"/>
        <v>Sebastes fasciatus</v>
      </c>
      <c r="AA139" t="str">
        <f t="shared" si="12"/>
        <v/>
      </c>
      <c r="AB139" t="str">
        <f t="shared" si="13"/>
        <v/>
      </c>
      <c r="AC139" t="str">
        <f t="shared" si="14"/>
        <v/>
      </c>
    </row>
    <row r="140" spans="2:29" x14ac:dyDescent="0.15">
      <c r="B140">
        <v>17</v>
      </c>
      <c r="C140" t="s">
        <v>432</v>
      </c>
      <c r="D140">
        <v>1995</v>
      </c>
      <c r="E140">
        <v>1530</v>
      </c>
      <c r="F140" t="s">
        <v>917</v>
      </c>
      <c r="G140" t="s">
        <v>103</v>
      </c>
      <c r="H140" t="s">
        <v>32</v>
      </c>
      <c r="J140" t="s">
        <v>916</v>
      </c>
      <c r="K140" t="s">
        <v>918</v>
      </c>
      <c r="L140">
        <v>92.55</v>
      </c>
      <c r="M140" t="s">
        <v>634</v>
      </c>
      <c r="N140" t="s">
        <v>919</v>
      </c>
      <c r="O140" t="s">
        <v>920</v>
      </c>
      <c r="P140" t="s">
        <v>465</v>
      </c>
      <c r="R140" t="s">
        <v>921</v>
      </c>
      <c r="S140">
        <v>9</v>
      </c>
      <c r="Y140">
        <f t="shared" si="10"/>
        <v>1995</v>
      </c>
      <c r="Z140" t="str">
        <f t="shared" si="11"/>
        <v>Sebastes fasciatus</v>
      </c>
      <c r="AA140" t="str">
        <f t="shared" si="12"/>
        <v>95.00</v>
      </c>
      <c r="AB140" t="str">
        <f t="shared" si="13"/>
        <v>10.00</v>
      </c>
      <c r="AC140" t="str">
        <f t="shared" si="14"/>
        <v/>
      </c>
    </row>
    <row r="141" spans="2:29" x14ac:dyDescent="0.15">
      <c r="B141">
        <v>60</v>
      </c>
      <c r="C141" t="s">
        <v>463</v>
      </c>
      <c r="D141">
        <v>1995</v>
      </c>
      <c r="E141">
        <v>1545</v>
      </c>
      <c r="F141" t="s">
        <v>922</v>
      </c>
      <c r="G141" t="s">
        <v>31</v>
      </c>
      <c r="H141" t="s">
        <v>32</v>
      </c>
      <c r="J141" t="s">
        <v>916</v>
      </c>
      <c r="K141">
        <v>56.75</v>
      </c>
      <c r="L141" t="s">
        <v>106</v>
      </c>
      <c r="M141">
        <v>32.25</v>
      </c>
      <c r="N141">
        <v>28.85</v>
      </c>
      <c r="O141" t="s">
        <v>752</v>
      </c>
      <c r="P141" t="s">
        <v>106</v>
      </c>
      <c r="R141" t="s">
        <v>133</v>
      </c>
      <c r="V141" t="s">
        <v>923</v>
      </c>
      <c r="Y141">
        <f t="shared" si="10"/>
        <v>1995</v>
      </c>
      <c r="Z141" t="str">
        <f t="shared" si="11"/>
        <v>Sebastes fasciatus</v>
      </c>
      <c r="AA141">
        <f t="shared" si="12"/>
        <v>56.75</v>
      </c>
      <c r="AB141" t="str">
        <f t="shared" si="13"/>
        <v>-</v>
      </c>
      <c r="AC141" t="str">
        <f t="shared" si="14"/>
        <v/>
      </c>
    </row>
    <row r="142" spans="2:29" x14ac:dyDescent="0.15">
      <c r="B142">
        <v>69</v>
      </c>
      <c r="C142" t="s">
        <v>592</v>
      </c>
      <c r="D142">
        <v>1995</v>
      </c>
      <c r="E142">
        <v>1500</v>
      </c>
      <c r="F142" t="s">
        <v>37</v>
      </c>
      <c r="G142" t="s">
        <v>31</v>
      </c>
      <c r="H142" t="s">
        <v>32</v>
      </c>
      <c r="J142" t="s">
        <v>916</v>
      </c>
      <c r="K142" t="s">
        <v>118</v>
      </c>
      <c r="L142" t="s">
        <v>924</v>
      </c>
      <c r="M142" t="s">
        <v>106</v>
      </c>
      <c r="N142" t="s">
        <v>106</v>
      </c>
      <c r="O142">
        <v>15.75</v>
      </c>
      <c r="P142" t="s">
        <v>106</v>
      </c>
      <c r="R142" t="s">
        <v>133</v>
      </c>
      <c r="V142" t="s">
        <v>460</v>
      </c>
      <c r="Y142">
        <f t="shared" si="10"/>
        <v>1995</v>
      </c>
      <c r="Z142" t="str">
        <f t="shared" si="11"/>
        <v>Sebastes fasciatus</v>
      </c>
      <c r="AA142" t="str">
        <f t="shared" si="12"/>
        <v>57.00</v>
      </c>
      <c r="AB142" t="str">
        <f t="shared" si="13"/>
        <v>-</v>
      </c>
      <c r="AC142" t="str">
        <f t="shared" si="14"/>
        <v/>
      </c>
    </row>
    <row r="143" spans="2:29" x14ac:dyDescent="0.15">
      <c r="B143">
        <v>98</v>
      </c>
      <c r="C143" t="s">
        <v>672</v>
      </c>
      <c r="D143">
        <v>1995</v>
      </c>
      <c r="E143">
        <v>1235</v>
      </c>
      <c r="F143" t="s">
        <v>925</v>
      </c>
      <c r="G143" t="s">
        <v>31</v>
      </c>
      <c r="H143" t="s">
        <v>32</v>
      </c>
      <c r="J143" t="s">
        <v>916</v>
      </c>
      <c r="K143">
        <v>103.35</v>
      </c>
      <c r="L143" t="s">
        <v>106</v>
      </c>
      <c r="M143" t="s">
        <v>461</v>
      </c>
      <c r="N143">
        <v>54.75</v>
      </c>
      <c r="O143">
        <v>27.35</v>
      </c>
      <c r="P143" t="s">
        <v>106</v>
      </c>
      <c r="R143" t="s">
        <v>34</v>
      </c>
      <c r="S143">
        <v>22</v>
      </c>
      <c r="Y143">
        <f t="shared" si="10"/>
        <v>1995</v>
      </c>
      <c r="Z143" t="str">
        <f t="shared" si="11"/>
        <v>Sebastes fasciatus</v>
      </c>
      <c r="AA143">
        <f t="shared" si="12"/>
        <v>103.35</v>
      </c>
      <c r="AB143" t="str">
        <f t="shared" si="13"/>
        <v>-</v>
      </c>
      <c r="AC143" t="str">
        <f t="shared" si="14"/>
        <v/>
      </c>
    </row>
    <row r="144" spans="2:29" x14ac:dyDescent="0.15">
      <c r="B144">
        <v>112</v>
      </c>
      <c r="D144">
        <v>1996</v>
      </c>
      <c r="E144">
        <v>1230</v>
      </c>
      <c r="F144" t="s">
        <v>47</v>
      </c>
      <c r="G144" t="s">
        <v>48</v>
      </c>
      <c r="H144" t="s">
        <v>49</v>
      </c>
      <c r="J144" t="s">
        <v>50</v>
      </c>
      <c r="K144">
        <v>69.900000000000006</v>
      </c>
      <c r="N144">
        <v>39.200000000000003</v>
      </c>
      <c r="R144" t="s">
        <v>34</v>
      </c>
      <c r="U144">
        <v>14.35</v>
      </c>
      <c r="Y144">
        <f t="shared" si="10"/>
        <v>1996</v>
      </c>
      <c r="Z144" t="str">
        <f t="shared" si="11"/>
        <v>Benthosema glacial</v>
      </c>
      <c r="AA144">
        <f t="shared" si="12"/>
        <v>69.900000000000006</v>
      </c>
      <c r="AB144" t="str">
        <f t="shared" si="13"/>
        <v/>
      </c>
      <c r="AC144">
        <f t="shared" si="14"/>
        <v>14.35</v>
      </c>
    </row>
    <row r="145" spans="2:29" x14ac:dyDescent="0.15">
      <c r="B145">
        <v>66</v>
      </c>
      <c r="D145">
        <v>1996</v>
      </c>
      <c r="E145" t="s">
        <v>96</v>
      </c>
      <c r="F145" t="s">
        <v>97</v>
      </c>
      <c r="G145" t="s">
        <v>96</v>
      </c>
      <c r="H145" t="s">
        <v>32</v>
      </c>
      <c r="J145" t="s">
        <v>6</v>
      </c>
      <c r="K145">
        <v>79</v>
      </c>
      <c r="M145">
        <v>63.8</v>
      </c>
      <c r="Q145">
        <v>3.9</v>
      </c>
      <c r="R145" t="s">
        <v>98</v>
      </c>
      <c r="T145">
        <v>17</v>
      </c>
      <c r="U145">
        <v>27.6</v>
      </c>
      <c r="Y145">
        <f t="shared" si="10"/>
        <v>1996</v>
      </c>
      <c r="Z145" t="str">
        <f t="shared" si="11"/>
        <v>Butterfish</v>
      </c>
      <c r="AA145">
        <f t="shared" si="12"/>
        <v>79</v>
      </c>
      <c r="AB145">
        <f t="shared" si="13"/>
        <v>3.9</v>
      </c>
      <c r="AC145">
        <f t="shared" si="14"/>
        <v>27.6</v>
      </c>
    </row>
    <row r="146" spans="2:29" x14ac:dyDescent="0.15">
      <c r="B146">
        <v>54</v>
      </c>
      <c r="D146">
        <v>1996</v>
      </c>
      <c r="E146">
        <v>1530</v>
      </c>
      <c r="F146" t="s">
        <v>99</v>
      </c>
      <c r="G146" t="s">
        <v>100</v>
      </c>
      <c r="H146" t="s">
        <v>32</v>
      </c>
      <c r="J146" t="s">
        <v>6</v>
      </c>
      <c r="K146">
        <v>76.25</v>
      </c>
      <c r="L146">
        <v>66.5</v>
      </c>
      <c r="M146">
        <v>46</v>
      </c>
      <c r="P146">
        <v>5.5</v>
      </c>
      <c r="Q146">
        <v>5.8</v>
      </c>
      <c r="R146" t="s">
        <v>98</v>
      </c>
      <c r="T146">
        <v>14.3</v>
      </c>
      <c r="U146">
        <v>26.2</v>
      </c>
      <c r="Y146">
        <f t="shared" si="10"/>
        <v>1996</v>
      </c>
      <c r="Z146" t="str">
        <f t="shared" si="11"/>
        <v>Butterfish</v>
      </c>
      <c r="AA146">
        <f t="shared" si="12"/>
        <v>76.25</v>
      </c>
      <c r="AB146">
        <f t="shared" si="13"/>
        <v>5.8</v>
      </c>
      <c r="AC146">
        <f t="shared" si="14"/>
        <v>26.2</v>
      </c>
    </row>
    <row r="147" spans="2:29" x14ac:dyDescent="0.15">
      <c r="B147">
        <v>26</v>
      </c>
      <c r="D147">
        <v>1996</v>
      </c>
      <c r="E147">
        <v>1445</v>
      </c>
      <c r="F147" t="s">
        <v>138</v>
      </c>
      <c r="G147" t="s">
        <v>54</v>
      </c>
      <c r="H147" t="s">
        <v>139</v>
      </c>
      <c r="J147" t="s">
        <v>6</v>
      </c>
      <c r="K147">
        <v>57</v>
      </c>
      <c r="L147">
        <v>52.8</v>
      </c>
      <c r="M147">
        <v>32</v>
      </c>
      <c r="P147">
        <v>2.2000000000000002</v>
      </c>
      <c r="Q147">
        <v>2.1</v>
      </c>
      <c r="R147" t="s">
        <v>34</v>
      </c>
      <c r="S147">
        <v>29</v>
      </c>
      <c r="T147">
        <v>13</v>
      </c>
      <c r="U147">
        <v>18.5</v>
      </c>
      <c r="Y147">
        <f t="shared" si="10"/>
        <v>1996</v>
      </c>
      <c r="Z147" t="str">
        <f t="shared" si="11"/>
        <v>Butterfish</v>
      </c>
      <c r="AA147">
        <f t="shared" si="12"/>
        <v>57</v>
      </c>
      <c r="AB147">
        <f t="shared" si="13"/>
        <v>2.1</v>
      </c>
      <c r="AC147">
        <f t="shared" si="14"/>
        <v>18.5</v>
      </c>
    </row>
    <row r="148" spans="2:29" x14ac:dyDescent="0.15">
      <c r="B148">
        <v>42</v>
      </c>
      <c r="D148">
        <v>1996</v>
      </c>
      <c r="E148">
        <v>1400</v>
      </c>
      <c r="F148" t="s">
        <v>140</v>
      </c>
      <c r="G148" t="s">
        <v>141</v>
      </c>
      <c r="H148" t="s">
        <v>32</v>
      </c>
      <c r="J148" t="s">
        <v>6</v>
      </c>
      <c r="K148">
        <v>63.75</v>
      </c>
      <c r="L148">
        <v>57.35</v>
      </c>
      <c r="M148">
        <v>34</v>
      </c>
      <c r="P148">
        <v>3</v>
      </c>
      <c r="Q148">
        <v>2.7</v>
      </c>
      <c r="R148" t="s">
        <v>98</v>
      </c>
      <c r="S148" t="s">
        <v>106</v>
      </c>
      <c r="T148">
        <v>12.8</v>
      </c>
      <c r="U148">
        <v>21.45</v>
      </c>
      <c r="Y148">
        <f t="shared" si="10"/>
        <v>1996</v>
      </c>
      <c r="Z148" t="str">
        <f t="shared" si="11"/>
        <v>Butterfish</v>
      </c>
      <c r="AA148">
        <f t="shared" si="12"/>
        <v>63.75</v>
      </c>
      <c r="AB148">
        <f t="shared" si="13"/>
        <v>2.7</v>
      </c>
      <c r="AC148">
        <f t="shared" si="14"/>
        <v>21.45</v>
      </c>
    </row>
    <row r="149" spans="2:29" x14ac:dyDescent="0.15">
      <c r="B149">
        <v>45</v>
      </c>
      <c r="D149">
        <v>1996</v>
      </c>
      <c r="E149">
        <v>1530</v>
      </c>
      <c r="F149" t="s">
        <v>142</v>
      </c>
      <c r="G149" t="s">
        <v>141</v>
      </c>
      <c r="H149" t="s">
        <v>32</v>
      </c>
      <c r="J149" t="s">
        <v>6</v>
      </c>
      <c r="K149">
        <v>63.8</v>
      </c>
      <c r="L149">
        <v>56.5</v>
      </c>
      <c r="M149">
        <v>37.4</v>
      </c>
      <c r="P149">
        <v>2</v>
      </c>
      <c r="Q149">
        <v>2.2000000000000002</v>
      </c>
      <c r="R149" t="s">
        <v>98</v>
      </c>
      <c r="S149" t="s">
        <v>106</v>
      </c>
      <c r="T149">
        <v>14</v>
      </c>
      <c r="U149">
        <v>20</v>
      </c>
      <c r="Y149">
        <f t="shared" si="10"/>
        <v>1996</v>
      </c>
      <c r="Z149" t="str">
        <f t="shared" si="11"/>
        <v>Butterfish</v>
      </c>
      <c r="AA149">
        <f t="shared" si="12"/>
        <v>63.8</v>
      </c>
      <c r="AB149">
        <f t="shared" si="13"/>
        <v>2.2000000000000002</v>
      </c>
      <c r="AC149">
        <f t="shared" si="14"/>
        <v>20</v>
      </c>
    </row>
    <row r="150" spans="2:29" x14ac:dyDescent="0.15">
      <c r="B150">
        <v>60</v>
      </c>
      <c r="D150">
        <v>1996</v>
      </c>
      <c r="E150">
        <v>1800</v>
      </c>
      <c r="F150" t="s">
        <v>143</v>
      </c>
      <c r="G150" t="s">
        <v>100</v>
      </c>
      <c r="H150" t="s">
        <v>32</v>
      </c>
      <c r="J150" t="s">
        <v>6</v>
      </c>
      <c r="K150">
        <v>70.3</v>
      </c>
      <c r="L150">
        <v>62.2</v>
      </c>
      <c r="M150">
        <v>38</v>
      </c>
      <c r="Q150">
        <v>3.6</v>
      </c>
      <c r="R150" t="s">
        <v>98</v>
      </c>
      <c r="T150">
        <v>16.3</v>
      </c>
      <c r="U150">
        <v>23.35</v>
      </c>
      <c r="Y150">
        <f t="shared" si="10"/>
        <v>1996</v>
      </c>
      <c r="Z150" t="str">
        <f t="shared" si="11"/>
        <v>Butterfish</v>
      </c>
      <c r="AA150">
        <f t="shared" si="12"/>
        <v>70.3</v>
      </c>
      <c r="AB150">
        <f t="shared" si="13"/>
        <v>3.6</v>
      </c>
      <c r="AC150">
        <f t="shared" si="14"/>
        <v>23.35</v>
      </c>
    </row>
    <row r="151" spans="2:29" x14ac:dyDescent="0.15">
      <c r="B151">
        <v>61</v>
      </c>
      <c r="D151">
        <v>1996</v>
      </c>
      <c r="E151">
        <v>1800</v>
      </c>
      <c r="F151" t="s">
        <v>144</v>
      </c>
      <c r="G151" t="s">
        <v>100</v>
      </c>
      <c r="H151" t="s">
        <v>32</v>
      </c>
      <c r="J151" t="s">
        <v>6</v>
      </c>
      <c r="K151">
        <v>81.55</v>
      </c>
      <c r="L151">
        <v>73.599999999999994</v>
      </c>
      <c r="M151">
        <v>47.65</v>
      </c>
      <c r="Q151">
        <v>6.4</v>
      </c>
      <c r="R151" t="s">
        <v>98</v>
      </c>
      <c r="T151">
        <v>17.3</v>
      </c>
      <c r="U151">
        <v>26.25</v>
      </c>
      <c r="Y151">
        <f t="shared" si="10"/>
        <v>1996</v>
      </c>
      <c r="Z151" t="str">
        <f t="shared" si="11"/>
        <v>Butterfish</v>
      </c>
      <c r="AA151">
        <f t="shared" si="12"/>
        <v>81.55</v>
      </c>
      <c r="AB151">
        <f t="shared" si="13"/>
        <v>6.4</v>
      </c>
      <c r="AC151">
        <f t="shared" si="14"/>
        <v>26.25</v>
      </c>
    </row>
    <row r="152" spans="2:29" x14ac:dyDescent="0.15">
      <c r="B152">
        <v>62</v>
      </c>
      <c r="D152">
        <v>1996</v>
      </c>
      <c r="E152">
        <v>1800</v>
      </c>
      <c r="F152" t="s">
        <v>145</v>
      </c>
      <c r="G152" t="s">
        <v>100</v>
      </c>
      <c r="H152" t="s">
        <v>32</v>
      </c>
      <c r="J152" t="s">
        <v>6</v>
      </c>
      <c r="K152">
        <v>76</v>
      </c>
      <c r="L152">
        <v>66.900000000000006</v>
      </c>
      <c r="M152">
        <v>44</v>
      </c>
      <c r="Q152">
        <v>5.2</v>
      </c>
      <c r="R152" t="s">
        <v>98</v>
      </c>
      <c r="T152">
        <v>15.75</v>
      </c>
      <c r="U152">
        <v>27.6</v>
      </c>
      <c r="Y152">
        <f t="shared" si="10"/>
        <v>1996</v>
      </c>
      <c r="Z152" t="str">
        <f t="shared" si="11"/>
        <v>Butterfish</v>
      </c>
      <c r="AA152">
        <f t="shared" si="12"/>
        <v>76</v>
      </c>
      <c r="AB152">
        <f t="shared" si="13"/>
        <v>5.2</v>
      </c>
      <c r="AC152">
        <f t="shared" si="14"/>
        <v>27.6</v>
      </c>
    </row>
    <row r="153" spans="2:29" x14ac:dyDescent="0.15">
      <c r="B153">
        <v>144</v>
      </c>
      <c r="D153">
        <v>1996</v>
      </c>
      <c r="E153">
        <v>900</v>
      </c>
      <c r="F153" t="s">
        <v>146</v>
      </c>
      <c r="G153" t="s">
        <v>147</v>
      </c>
      <c r="H153" t="s">
        <v>32</v>
      </c>
      <c r="J153" t="s">
        <v>6</v>
      </c>
      <c r="K153">
        <v>86.45</v>
      </c>
      <c r="L153">
        <v>78.849999999999994</v>
      </c>
      <c r="M153">
        <v>49.3</v>
      </c>
      <c r="Q153">
        <v>6.7</v>
      </c>
      <c r="R153" t="s">
        <v>98</v>
      </c>
      <c r="T153">
        <v>19.8</v>
      </c>
      <c r="U153">
        <v>27.75</v>
      </c>
      <c r="Y153">
        <f t="shared" si="10"/>
        <v>1996</v>
      </c>
      <c r="Z153" t="str">
        <f t="shared" si="11"/>
        <v>Butterfish</v>
      </c>
      <c r="AA153">
        <f t="shared" si="12"/>
        <v>86.45</v>
      </c>
      <c r="AB153">
        <f t="shared" si="13"/>
        <v>6.7</v>
      </c>
      <c r="AC153">
        <f t="shared" si="14"/>
        <v>27.75</v>
      </c>
    </row>
    <row r="154" spans="2:29" x14ac:dyDescent="0.15">
      <c r="B154">
        <v>151</v>
      </c>
      <c r="D154">
        <v>1996</v>
      </c>
      <c r="E154">
        <v>1500</v>
      </c>
      <c r="F154" t="s">
        <v>138</v>
      </c>
      <c r="G154" t="s">
        <v>54</v>
      </c>
      <c r="H154" t="s">
        <v>148</v>
      </c>
      <c r="J154" t="s">
        <v>6</v>
      </c>
      <c r="K154">
        <v>68.599999999999994</v>
      </c>
      <c r="L154">
        <v>61.8</v>
      </c>
      <c r="M154">
        <v>40</v>
      </c>
      <c r="Q154">
        <v>3.3</v>
      </c>
      <c r="R154" t="s">
        <v>98</v>
      </c>
      <c r="T154">
        <v>15.2</v>
      </c>
      <c r="U154">
        <v>22.15</v>
      </c>
      <c r="Y154">
        <f t="shared" si="10"/>
        <v>1996</v>
      </c>
      <c r="Z154" t="str">
        <f t="shared" si="11"/>
        <v>Butterfish</v>
      </c>
      <c r="AA154">
        <f t="shared" si="12"/>
        <v>68.599999999999994</v>
      </c>
      <c r="AB154">
        <f t="shared" si="13"/>
        <v>3.3</v>
      </c>
      <c r="AC154">
        <f t="shared" si="14"/>
        <v>22.15</v>
      </c>
    </row>
    <row r="155" spans="2:29" x14ac:dyDescent="0.15">
      <c r="B155">
        <v>154</v>
      </c>
      <c r="D155">
        <v>1996</v>
      </c>
      <c r="E155">
        <v>1830</v>
      </c>
      <c r="F155" t="s">
        <v>149</v>
      </c>
      <c r="G155" t="s">
        <v>103</v>
      </c>
      <c r="H155" t="s">
        <v>32</v>
      </c>
      <c r="J155" t="s">
        <v>6</v>
      </c>
      <c r="K155">
        <v>85.4</v>
      </c>
      <c r="L155">
        <v>77.599999999999994</v>
      </c>
      <c r="M155">
        <v>50.45</v>
      </c>
      <c r="Q155">
        <v>7.6</v>
      </c>
      <c r="R155" t="s">
        <v>98</v>
      </c>
      <c r="T155">
        <v>12.4</v>
      </c>
      <c r="U155">
        <v>28.55</v>
      </c>
      <c r="Y155">
        <f t="shared" si="10"/>
        <v>1996</v>
      </c>
      <c r="Z155" t="str">
        <f t="shared" si="11"/>
        <v>Butterfish</v>
      </c>
      <c r="AA155">
        <f t="shared" si="12"/>
        <v>85.4</v>
      </c>
      <c r="AB155">
        <f t="shared" si="13"/>
        <v>7.6</v>
      </c>
      <c r="AC155">
        <f t="shared" si="14"/>
        <v>28.55</v>
      </c>
    </row>
    <row r="156" spans="2:29" x14ac:dyDescent="0.15">
      <c r="B156">
        <v>155</v>
      </c>
      <c r="D156">
        <v>1996</v>
      </c>
      <c r="E156">
        <v>1300</v>
      </c>
      <c r="F156" t="s">
        <v>150</v>
      </c>
      <c r="G156" t="s">
        <v>103</v>
      </c>
      <c r="H156" t="s">
        <v>32</v>
      </c>
      <c r="J156" t="s">
        <v>6</v>
      </c>
      <c r="K156">
        <v>87.15</v>
      </c>
      <c r="L156">
        <v>76.55</v>
      </c>
      <c r="M156">
        <v>52</v>
      </c>
      <c r="R156" t="s">
        <v>98</v>
      </c>
      <c r="T156">
        <v>18.100000000000001</v>
      </c>
      <c r="U156">
        <v>28.4</v>
      </c>
      <c r="Y156">
        <f t="shared" si="10"/>
        <v>1996</v>
      </c>
      <c r="Z156" t="str">
        <f t="shared" si="11"/>
        <v>Butterfish</v>
      </c>
      <c r="AA156">
        <f t="shared" si="12"/>
        <v>87.15</v>
      </c>
      <c r="AB156" t="str">
        <f t="shared" si="13"/>
        <v/>
      </c>
      <c r="AC156">
        <f t="shared" si="14"/>
        <v>28.4</v>
      </c>
    </row>
    <row r="157" spans="2:29" x14ac:dyDescent="0.15">
      <c r="B157">
        <v>156</v>
      </c>
      <c r="D157">
        <v>1996</v>
      </c>
      <c r="E157">
        <v>1100</v>
      </c>
      <c r="F157" t="s">
        <v>151</v>
      </c>
      <c r="G157" t="s">
        <v>147</v>
      </c>
      <c r="H157" t="s">
        <v>32</v>
      </c>
      <c r="J157" t="s">
        <v>6</v>
      </c>
      <c r="K157">
        <v>108.4</v>
      </c>
      <c r="L157">
        <v>97</v>
      </c>
      <c r="M157">
        <v>67</v>
      </c>
      <c r="Q157">
        <v>13.1</v>
      </c>
      <c r="R157" t="s">
        <v>98</v>
      </c>
      <c r="T157">
        <v>20.399999999999999</v>
      </c>
      <c r="U157">
        <v>34.6</v>
      </c>
      <c r="Y157">
        <f t="shared" si="10"/>
        <v>1996</v>
      </c>
      <c r="Z157" t="str">
        <f t="shared" si="11"/>
        <v>Butterfish</v>
      </c>
      <c r="AA157">
        <f t="shared" si="12"/>
        <v>108.4</v>
      </c>
      <c r="AB157">
        <f t="shared" si="13"/>
        <v>13.1</v>
      </c>
      <c r="AC157">
        <f t="shared" si="14"/>
        <v>34.6</v>
      </c>
    </row>
    <row r="158" spans="2:29" x14ac:dyDescent="0.15">
      <c r="B158">
        <v>157</v>
      </c>
      <c r="D158">
        <v>1996</v>
      </c>
      <c r="E158">
        <v>1400</v>
      </c>
      <c r="F158" t="s">
        <v>138</v>
      </c>
      <c r="G158" t="s">
        <v>54</v>
      </c>
      <c r="H158" t="s">
        <v>32</v>
      </c>
      <c r="J158" t="s">
        <v>6</v>
      </c>
      <c r="K158">
        <v>104</v>
      </c>
      <c r="L158">
        <v>91.35</v>
      </c>
      <c r="M158">
        <v>62.6</v>
      </c>
      <c r="Q158">
        <v>11.6</v>
      </c>
      <c r="R158" t="s">
        <v>98</v>
      </c>
      <c r="T158">
        <v>21.4</v>
      </c>
      <c r="U158">
        <v>34</v>
      </c>
      <c r="Y158">
        <f t="shared" si="10"/>
        <v>1996</v>
      </c>
      <c r="Z158" t="str">
        <f t="shared" si="11"/>
        <v>Butterfish</v>
      </c>
      <c r="AA158">
        <f t="shared" si="12"/>
        <v>104</v>
      </c>
      <c r="AB158">
        <f t="shared" si="13"/>
        <v>11.6</v>
      </c>
      <c r="AC158">
        <f t="shared" si="14"/>
        <v>34</v>
      </c>
    </row>
    <row r="159" spans="2:29" x14ac:dyDescent="0.15">
      <c r="B159">
        <v>158</v>
      </c>
      <c r="D159">
        <v>1996</v>
      </c>
      <c r="E159">
        <v>1200</v>
      </c>
      <c r="F159" t="s">
        <v>150</v>
      </c>
      <c r="G159" t="s">
        <v>48</v>
      </c>
      <c r="H159" t="s">
        <v>32</v>
      </c>
      <c r="J159" t="s">
        <v>6</v>
      </c>
      <c r="K159">
        <v>100</v>
      </c>
      <c r="L159">
        <v>90.5</v>
      </c>
      <c r="M159">
        <v>61</v>
      </c>
      <c r="Q159">
        <v>10.5</v>
      </c>
      <c r="R159" t="s">
        <v>98</v>
      </c>
      <c r="T159">
        <v>19.899999999999999</v>
      </c>
      <c r="U159">
        <v>32</v>
      </c>
      <c r="Y159">
        <f t="shared" si="10"/>
        <v>1996</v>
      </c>
      <c r="Z159" t="str">
        <f t="shared" si="11"/>
        <v>Butterfish</v>
      </c>
      <c r="AA159">
        <f t="shared" si="12"/>
        <v>100</v>
      </c>
      <c r="AB159">
        <f t="shared" si="13"/>
        <v>10.5</v>
      </c>
      <c r="AC159">
        <f t="shared" si="14"/>
        <v>32</v>
      </c>
    </row>
    <row r="160" spans="2:29" x14ac:dyDescent="0.15">
      <c r="B160">
        <v>160</v>
      </c>
      <c r="D160">
        <v>1996</v>
      </c>
      <c r="E160">
        <v>1200</v>
      </c>
      <c r="F160" t="s">
        <v>152</v>
      </c>
      <c r="G160" t="s">
        <v>103</v>
      </c>
      <c r="H160" t="s">
        <v>32</v>
      </c>
      <c r="J160" t="s">
        <v>6</v>
      </c>
      <c r="K160">
        <v>85.6</v>
      </c>
      <c r="L160">
        <v>75.5</v>
      </c>
      <c r="M160">
        <v>51.55</v>
      </c>
      <c r="Q160">
        <v>6.9</v>
      </c>
      <c r="R160" t="s">
        <v>98</v>
      </c>
      <c r="T160">
        <v>16.350000000000001</v>
      </c>
      <c r="U160">
        <v>28.5</v>
      </c>
      <c r="Y160">
        <f t="shared" si="10"/>
        <v>1996</v>
      </c>
      <c r="Z160" t="str">
        <f t="shared" si="11"/>
        <v>Butterfish</v>
      </c>
      <c r="AA160">
        <f t="shared" si="12"/>
        <v>85.6</v>
      </c>
      <c r="AB160">
        <f t="shared" si="13"/>
        <v>6.9</v>
      </c>
      <c r="AC160">
        <f t="shared" si="14"/>
        <v>28.5</v>
      </c>
    </row>
    <row r="161" spans="2:29" x14ac:dyDescent="0.15">
      <c r="B161">
        <v>69</v>
      </c>
      <c r="D161">
        <v>1996</v>
      </c>
      <c r="E161">
        <v>1440</v>
      </c>
      <c r="F161" t="s">
        <v>153</v>
      </c>
      <c r="G161" t="s">
        <v>103</v>
      </c>
      <c r="H161" t="s">
        <v>32</v>
      </c>
      <c r="J161" t="s">
        <v>6</v>
      </c>
      <c r="K161">
        <v>59.7</v>
      </c>
      <c r="L161">
        <v>53</v>
      </c>
      <c r="M161">
        <v>33.6</v>
      </c>
      <c r="R161" t="s">
        <v>98</v>
      </c>
      <c r="T161">
        <v>13.6</v>
      </c>
      <c r="U161">
        <v>21.5</v>
      </c>
      <c r="Y161">
        <f t="shared" si="10"/>
        <v>1996</v>
      </c>
      <c r="Z161" t="str">
        <f t="shared" si="11"/>
        <v>Butterfish</v>
      </c>
      <c r="AA161">
        <f t="shared" si="12"/>
        <v>59.7</v>
      </c>
      <c r="AB161" t="str">
        <f t="shared" si="13"/>
        <v/>
      </c>
      <c r="AC161">
        <f t="shared" si="14"/>
        <v>21.5</v>
      </c>
    </row>
    <row r="162" spans="2:29" x14ac:dyDescent="0.15">
      <c r="B162">
        <v>70</v>
      </c>
      <c r="D162">
        <v>1996</v>
      </c>
      <c r="E162">
        <v>1440</v>
      </c>
      <c r="F162" t="s">
        <v>154</v>
      </c>
      <c r="G162" t="s">
        <v>103</v>
      </c>
      <c r="H162" t="s">
        <v>32</v>
      </c>
      <c r="J162" t="s">
        <v>6</v>
      </c>
      <c r="K162">
        <v>80</v>
      </c>
      <c r="L162">
        <v>71.599999999999994</v>
      </c>
      <c r="M162">
        <v>44.4</v>
      </c>
      <c r="R162" t="s">
        <v>98</v>
      </c>
      <c r="T162">
        <v>17.3</v>
      </c>
      <c r="U162">
        <v>27.4</v>
      </c>
      <c r="Y162">
        <f t="shared" si="10"/>
        <v>1996</v>
      </c>
      <c r="Z162" t="str">
        <f t="shared" si="11"/>
        <v>Butterfish</v>
      </c>
      <c r="AA162">
        <f t="shared" si="12"/>
        <v>80</v>
      </c>
      <c r="AB162" t="str">
        <f t="shared" si="13"/>
        <v/>
      </c>
      <c r="AC162">
        <f t="shared" si="14"/>
        <v>27.4</v>
      </c>
    </row>
    <row r="163" spans="2:29" x14ac:dyDescent="0.15">
      <c r="B163">
        <v>72</v>
      </c>
      <c r="D163">
        <v>1996</v>
      </c>
      <c r="E163">
        <v>1800</v>
      </c>
      <c r="F163" t="s">
        <v>87</v>
      </c>
      <c r="G163" t="s">
        <v>147</v>
      </c>
      <c r="H163" t="s">
        <v>32</v>
      </c>
      <c r="J163" t="s">
        <v>6</v>
      </c>
      <c r="K163">
        <v>77.400000000000006</v>
      </c>
      <c r="L163">
        <v>70.45</v>
      </c>
      <c r="M163">
        <v>44.25</v>
      </c>
      <c r="P163">
        <v>5.5</v>
      </c>
      <c r="Q163">
        <v>5.8</v>
      </c>
      <c r="R163" t="s">
        <v>98</v>
      </c>
      <c r="T163">
        <v>16.3</v>
      </c>
      <c r="U163">
        <v>24.55</v>
      </c>
      <c r="Y163">
        <f t="shared" si="10"/>
        <v>1996</v>
      </c>
      <c r="Z163" t="str">
        <f t="shared" si="11"/>
        <v>Butterfish</v>
      </c>
      <c r="AA163">
        <f t="shared" si="12"/>
        <v>77.400000000000006</v>
      </c>
      <c r="AB163">
        <f t="shared" si="13"/>
        <v>5.8</v>
      </c>
      <c r="AC163">
        <f t="shared" si="14"/>
        <v>24.55</v>
      </c>
    </row>
    <row r="164" spans="2:29" x14ac:dyDescent="0.15">
      <c r="B164">
        <v>73</v>
      </c>
      <c r="D164">
        <v>1996</v>
      </c>
      <c r="E164">
        <v>1800</v>
      </c>
      <c r="F164" t="s">
        <v>87</v>
      </c>
      <c r="G164" t="s">
        <v>147</v>
      </c>
      <c r="H164" t="s">
        <v>32</v>
      </c>
      <c r="J164" t="s">
        <v>6</v>
      </c>
      <c r="K164">
        <v>85.25</v>
      </c>
      <c r="L164">
        <v>76.2</v>
      </c>
      <c r="M164">
        <v>78.400000000000006</v>
      </c>
      <c r="Q164">
        <v>7.9</v>
      </c>
      <c r="R164" t="s">
        <v>98</v>
      </c>
      <c r="T164">
        <v>17.600000000000001</v>
      </c>
      <c r="U164">
        <v>27.55</v>
      </c>
      <c r="Y164">
        <f t="shared" si="10"/>
        <v>1996</v>
      </c>
      <c r="Z164" t="str">
        <f t="shared" si="11"/>
        <v>Butterfish</v>
      </c>
      <c r="AA164">
        <f t="shared" si="12"/>
        <v>85.25</v>
      </c>
      <c r="AB164">
        <f t="shared" si="13"/>
        <v>7.9</v>
      </c>
      <c r="AC164">
        <f t="shared" si="14"/>
        <v>27.55</v>
      </c>
    </row>
    <row r="165" spans="2:29" x14ac:dyDescent="0.15">
      <c r="B165">
        <v>76</v>
      </c>
      <c r="D165">
        <v>1996</v>
      </c>
      <c r="E165">
        <v>1600</v>
      </c>
      <c r="F165" t="s">
        <v>155</v>
      </c>
      <c r="G165" t="s">
        <v>103</v>
      </c>
      <c r="H165" t="s">
        <v>32</v>
      </c>
      <c r="J165" t="s">
        <v>6</v>
      </c>
      <c r="K165">
        <v>71.75</v>
      </c>
      <c r="L165">
        <v>68</v>
      </c>
      <c r="M165">
        <v>46.75</v>
      </c>
      <c r="Q165">
        <v>6.8</v>
      </c>
      <c r="R165" t="s">
        <v>98</v>
      </c>
      <c r="T165">
        <v>18.5</v>
      </c>
      <c r="U165">
        <v>28.45</v>
      </c>
      <c r="Y165">
        <f t="shared" si="10"/>
        <v>1996</v>
      </c>
      <c r="Z165" t="str">
        <f t="shared" si="11"/>
        <v>Butterfish</v>
      </c>
      <c r="AA165">
        <f t="shared" si="12"/>
        <v>71.75</v>
      </c>
      <c r="AB165">
        <f t="shared" si="13"/>
        <v>6.8</v>
      </c>
      <c r="AC165">
        <f t="shared" si="14"/>
        <v>28.45</v>
      </c>
    </row>
    <row r="166" spans="2:29" x14ac:dyDescent="0.15">
      <c r="B166">
        <v>77</v>
      </c>
      <c r="D166">
        <v>1996</v>
      </c>
      <c r="E166">
        <v>1600</v>
      </c>
      <c r="F166" t="s">
        <v>155</v>
      </c>
      <c r="G166" t="s">
        <v>103</v>
      </c>
      <c r="H166" t="s">
        <v>32</v>
      </c>
      <c r="J166" t="s">
        <v>6</v>
      </c>
      <c r="K166">
        <v>80.150000000000006</v>
      </c>
      <c r="L166">
        <v>70</v>
      </c>
      <c r="M166">
        <v>45.95</v>
      </c>
      <c r="Q166">
        <v>6.4</v>
      </c>
      <c r="R166" t="s">
        <v>98</v>
      </c>
      <c r="T166">
        <v>17.350000000000001</v>
      </c>
      <c r="U166">
        <v>26.45</v>
      </c>
      <c r="Y166">
        <f t="shared" si="10"/>
        <v>1996</v>
      </c>
      <c r="Z166" t="str">
        <f t="shared" si="11"/>
        <v>Butterfish</v>
      </c>
      <c r="AA166">
        <f t="shared" si="12"/>
        <v>80.150000000000006</v>
      </c>
      <c r="AB166">
        <f t="shared" si="13"/>
        <v>6.4</v>
      </c>
      <c r="AC166">
        <f t="shared" si="14"/>
        <v>26.45</v>
      </c>
    </row>
    <row r="167" spans="2:29" x14ac:dyDescent="0.15">
      <c r="B167">
        <v>78</v>
      </c>
      <c r="D167">
        <v>1996</v>
      </c>
      <c r="E167">
        <v>1600</v>
      </c>
      <c r="F167" t="s">
        <v>156</v>
      </c>
      <c r="G167" t="s">
        <v>48</v>
      </c>
      <c r="H167" t="s">
        <v>32</v>
      </c>
      <c r="J167" t="s">
        <v>6</v>
      </c>
      <c r="K167">
        <v>83.3</v>
      </c>
      <c r="L167">
        <v>74.5</v>
      </c>
      <c r="M167">
        <v>49.5</v>
      </c>
      <c r="Q167">
        <v>7</v>
      </c>
      <c r="R167" t="s">
        <v>98</v>
      </c>
      <c r="T167">
        <v>15.85</v>
      </c>
      <c r="U167">
        <v>26.75</v>
      </c>
      <c r="Y167">
        <f t="shared" si="10"/>
        <v>1996</v>
      </c>
      <c r="Z167" t="str">
        <f t="shared" si="11"/>
        <v>Butterfish</v>
      </c>
      <c r="AA167">
        <f t="shared" si="12"/>
        <v>83.3</v>
      </c>
      <c r="AB167">
        <f t="shared" si="13"/>
        <v>7</v>
      </c>
      <c r="AC167">
        <f t="shared" si="14"/>
        <v>26.75</v>
      </c>
    </row>
    <row r="168" spans="2:29" x14ac:dyDescent="0.15">
      <c r="B168">
        <v>92</v>
      </c>
      <c r="D168">
        <v>1996</v>
      </c>
      <c r="E168">
        <v>900</v>
      </c>
      <c r="F168" t="s">
        <v>157</v>
      </c>
      <c r="G168" t="s">
        <v>147</v>
      </c>
      <c r="H168" t="s">
        <v>32</v>
      </c>
      <c r="J168" t="s">
        <v>6</v>
      </c>
      <c r="K168">
        <v>82.9</v>
      </c>
      <c r="L168">
        <v>75</v>
      </c>
      <c r="M168">
        <v>49</v>
      </c>
      <c r="Q168">
        <v>7.4</v>
      </c>
      <c r="R168" t="s">
        <v>98</v>
      </c>
      <c r="T168">
        <v>18</v>
      </c>
      <c r="U168">
        <v>29.7</v>
      </c>
      <c r="Y168">
        <f t="shared" si="10"/>
        <v>1996</v>
      </c>
      <c r="Z168" t="str">
        <f t="shared" si="11"/>
        <v>Butterfish</v>
      </c>
      <c r="AA168">
        <f t="shared" si="12"/>
        <v>82.9</v>
      </c>
      <c r="AB168">
        <f t="shared" si="13"/>
        <v>7.4</v>
      </c>
      <c r="AC168">
        <f t="shared" si="14"/>
        <v>29.7</v>
      </c>
    </row>
    <row r="169" spans="2:29" x14ac:dyDescent="0.15">
      <c r="B169">
        <v>98</v>
      </c>
      <c r="D169">
        <v>1996</v>
      </c>
      <c r="E169">
        <v>1939</v>
      </c>
      <c r="F169" t="s">
        <v>158</v>
      </c>
      <c r="G169" t="s">
        <v>54</v>
      </c>
      <c r="H169" t="s">
        <v>32</v>
      </c>
      <c r="J169" t="s">
        <v>6</v>
      </c>
      <c r="K169">
        <v>87.6</v>
      </c>
      <c r="L169">
        <v>79.25</v>
      </c>
      <c r="M169">
        <v>50.25</v>
      </c>
      <c r="Q169">
        <v>8.6999999999999993</v>
      </c>
      <c r="R169" t="s">
        <v>98</v>
      </c>
      <c r="T169">
        <v>18.149999999999999</v>
      </c>
      <c r="U169">
        <v>31.05</v>
      </c>
      <c r="Y169">
        <f t="shared" si="10"/>
        <v>1996</v>
      </c>
      <c r="Z169" t="str">
        <f t="shared" si="11"/>
        <v>Butterfish</v>
      </c>
      <c r="AA169">
        <f t="shared" si="12"/>
        <v>87.6</v>
      </c>
      <c r="AB169">
        <f t="shared" si="13"/>
        <v>8.6999999999999993</v>
      </c>
      <c r="AC169">
        <f t="shared" si="14"/>
        <v>31.05</v>
      </c>
    </row>
    <row r="170" spans="2:29" x14ac:dyDescent="0.15">
      <c r="B170">
        <v>107</v>
      </c>
      <c r="D170">
        <v>1996</v>
      </c>
      <c r="E170">
        <v>900</v>
      </c>
      <c r="F170" t="s">
        <v>87</v>
      </c>
      <c r="G170" t="s">
        <v>147</v>
      </c>
      <c r="H170" t="s">
        <v>32</v>
      </c>
      <c r="J170" t="s">
        <v>6</v>
      </c>
      <c r="K170">
        <v>84</v>
      </c>
      <c r="L170">
        <v>75.5</v>
      </c>
      <c r="M170">
        <v>49</v>
      </c>
      <c r="Q170">
        <v>7</v>
      </c>
      <c r="R170" t="s">
        <v>98</v>
      </c>
      <c r="T170">
        <v>18.3</v>
      </c>
      <c r="U170">
        <v>28.4</v>
      </c>
      <c r="Y170">
        <f t="shared" si="10"/>
        <v>1996</v>
      </c>
      <c r="Z170" t="str">
        <f t="shared" si="11"/>
        <v>Butterfish</v>
      </c>
      <c r="AA170">
        <f t="shared" si="12"/>
        <v>84</v>
      </c>
      <c r="AB170">
        <f t="shared" si="13"/>
        <v>7</v>
      </c>
      <c r="AC170">
        <f t="shared" si="14"/>
        <v>28.4</v>
      </c>
    </row>
    <row r="171" spans="2:29" x14ac:dyDescent="0.15">
      <c r="B171">
        <v>153</v>
      </c>
      <c r="D171">
        <v>1996</v>
      </c>
      <c r="E171">
        <v>2000</v>
      </c>
      <c r="F171" t="s">
        <v>159</v>
      </c>
      <c r="G171" t="s">
        <v>103</v>
      </c>
      <c r="H171" t="s">
        <v>32</v>
      </c>
      <c r="J171" t="s">
        <v>160</v>
      </c>
      <c r="K171">
        <v>62</v>
      </c>
      <c r="Q171">
        <v>1.7</v>
      </c>
      <c r="R171" t="s">
        <v>34</v>
      </c>
      <c r="S171">
        <v>34</v>
      </c>
      <c r="U171">
        <v>8.5</v>
      </c>
      <c r="Y171">
        <f t="shared" si="10"/>
        <v>1996</v>
      </c>
      <c r="Z171" t="str">
        <f t="shared" si="11"/>
        <v>Crustacean sp.</v>
      </c>
      <c r="AA171">
        <f t="shared" si="12"/>
        <v>62</v>
      </c>
      <c r="AB171">
        <f t="shared" si="13"/>
        <v>1.7</v>
      </c>
      <c r="AC171">
        <f t="shared" si="14"/>
        <v>8.5</v>
      </c>
    </row>
    <row r="172" spans="2:29" x14ac:dyDescent="0.15">
      <c r="B172">
        <v>12</v>
      </c>
      <c r="D172">
        <v>1996</v>
      </c>
      <c r="E172">
        <v>1530</v>
      </c>
      <c r="F172" t="s">
        <v>183</v>
      </c>
      <c r="G172" t="s">
        <v>54</v>
      </c>
      <c r="H172" t="s">
        <v>32</v>
      </c>
      <c r="J172" t="s">
        <v>182</v>
      </c>
      <c r="K172">
        <v>59.1</v>
      </c>
      <c r="M172">
        <v>39.299999999999997</v>
      </c>
      <c r="R172" t="s">
        <v>34</v>
      </c>
      <c r="S172">
        <v>27</v>
      </c>
      <c r="T172">
        <v>14</v>
      </c>
      <c r="U172">
        <v>8.5</v>
      </c>
      <c r="Y172">
        <f t="shared" si="10"/>
        <v>1996</v>
      </c>
      <c r="Z172" t="str">
        <f t="shared" si="11"/>
        <v>Enchelyopus cimbrius</v>
      </c>
      <c r="AA172">
        <f t="shared" si="12"/>
        <v>59.1</v>
      </c>
      <c r="AB172" t="str">
        <f t="shared" si="13"/>
        <v/>
      </c>
      <c r="AC172">
        <f t="shared" si="14"/>
        <v>8.5</v>
      </c>
    </row>
    <row r="173" spans="2:29" x14ac:dyDescent="0.15">
      <c r="B173">
        <v>47</v>
      </c>
      <c r="D173">
        <v>1996</v>
      </c>
      <c r="E173">
        <v>1405</v>
      </c>
      <c r="F173" t="s">
        <v>184</v>
      </c>
      <c r="G173" t="s">
        <v>185</v>
      </c>
      <c r="H173" t="s">
        <v>32</v>
      </c>
      <c r="J173" t="s">
        <v>182</v>
      </c>
      <c r="K173">
        <v>38.35</v>
      </c>
      <c r="M173">
        <v>27</v>
      </c>
      <c r="N173">
        <v>28.5</v>
      </c>
      <c r="P173">
        <v>0.4</v>
      </c>
      <c r="Q173">
        <v>0.4</v>
      </c>
      <c r="R173" t="s">
        <v>34</v>
      </c>
      <c r="S173">
        <v>31</v>
      </c>
      <c r="T173">
        <v>7.45</v>
      </c>
      <c r="U173">
        <v>6</v>
      </c>
      <c r="Y173">
        <f t="shared" si="10"/>
        <v>1996</v>
      </c>
      <c r="Z173" t="str">
        <f t="shared" si="11"/>
        <v>Enchelyopus cimbrius</v>
      </c>
      <c r="AA173">
        <f t="shared" si="12"/>
        <v>38.35</v>
      </c>
      <c r="AB173">
        <f t="shared" si="13"/>
        <v>0.4</v>
      </c>
      <c r="AC173">
        <f t="shared" si="14"/>
        <v>6</v>
      </c>
    </row>
    <row r="174" spans="2:29" x14ac:dyDescent="0.15">
      <c r="B174">
        <v>152</v>
      </c>
      <c r="D174">
        <v>1996</v>
      </c>
      <c r="E174">
        <v>1500</v>
      </c>
      <c r="F174" t="s">
        <v>138</v>
      </c>
      <c r="G174" t="s">
        <v>54</v>
      </c>
      <c r="H174" t="s">
        <v>186</v>
      </c>
      <c r="J174" t="s">
        <v>182</v>
      </c>
      <c r="K174">
        <v>38.299999999999997</v>
      </c>
      <c r="M174">
        <v>27.2</v>
      </c>
      <c r="N174">
        <v>28.55</v>
      </c>
      <c r="Q174">
        <v>0.4</v>
      </c>
      <c r="R174" t="s">
        <v>98</v>
      </c>
      <c r="T174">
        <v>7</v>
      </c>
      <c r="U174">
        <v>5</v>
      </c>
      <c r="Y174">
        <f t="shared" si="10"/>
        <v>1996</v>
      </c>
      <c r="Z174" t="str">
        <f t="shared" si="11"/>
        <v>Enchelyopus cimbrius</v>
      </c>
      <c r="AA174">
        <f t="shared" si="12"/>
        <v>38.299999999999997</v>
      </c>
      <c r="AB174">
        <f t="shared" si="13"/>
        <v>0.4</v>
      </c>
      <c r="AC174">
        <f t="shared" si="14"/>
        <v>5</v>
      </c>
    </row>
    <row r="175" spans="2:29" x14ac:dyDescent="0.15">
      <c r="B175">
        <v>113</v>
      </c>
      <c r="D175">
        <v>1996</v>
      </c>
      <c r="E175">
        <v>1230</v>
      </c>
      <c r="F175" t="s">
        <v>47</v>
      </c>
      <c r="G175" t="s">
        <v>48</v>
      </c>
      <c r="H175" t="s">
        <v>201</v>
      </c>
      <c r="J175" t="s">
        <v>11</v>
      </c>
      <c r="K175">
        <v>24.4</v>
      </c>
      <c r="R175" t="s">
        <v>98</v>
      </c>
      <c r="U175">
        <v>1.65</v>
      </c>
      <c r="Y175">
        <f t="shared" si="10"/>
        <v>1996</v>
      </c>
      <c r="Z175" t="str">
        <f t="shared" si="11"/>
        <v>Euphausiid</v>
      </c>
      <c r="AA175">
        <f t="shared" si="12"/>
        <v>24.4</v>
      </c>
      <c r="AB175" t="str">
        <f t="shared" si="13"/>
        <v/>
      </c>
      <c r="AC175">
        <f t="shared" si="14"/>
        <v>1.65</v>
      </c>
    </row>
    <row r="176" spans="2:29" x14ac:dyDescent="0.15">
      <c r="B176">
        <v>114</v>
      </c>
      <c r="D176">
        <v>1996</v>
      </c>
      <c r="E176">
        <v>1230</v>
      </c>
      <c r="F176" t="s">
        <v>47</v>
      </c>
      <c r="G176" t="s">
        <v>48</v>
      </c>
      <c r="H176" t="s">
        <v>202</v>
      </c>
      <c r="J176" t="s">
        <v>11</v>
      </c>
      <c r="K176">
        <v>26.45</v>
      </c>
      <c r="R176" t="s">
        <v>98</v>
      </c>
      <c r="U176">
        <v>2.6</v>
      </c>
      <c r="Y176">
        <f t="shared" si="10"/>
        <v>1996</v>
      </c>
      <c r="Z176" t="str">
        <f t="shared" si="11"/>
        <v>Euphausiid</v>
      </c>
      <c r="AA176">
        <f t="shared" si="12"/>
        <v>26.45</v>
      </c>
      <c r="AB176" t="str">
        <f t="shared" si="13"/>
        <v/>
      </c>
      <c r="AC176">
        <f t="shared" si="14"/>
        <v>2.6</v>
      </c>
    </row>
    <row r="177" spans="2:29" x14ac:dyDescent="0.15">
      <c r="B177">
        <v>115</v>
      </c>
      <c r="D177">
        <v>1996</v>
      </c>
      <c r="E177">
        <v>1230</v>
      </c>
      <c r="F177" t="s">
        <v>47</v>
      </c>
      <c r="G177" t="s">
        <v>48</v>
      </c>
      <c r="H177" t="s">
        <v>203</v>
      </c>
      <c r="J177" t="s">
        <v>11</v>
      </c>
      <c r="K177">
        <v>24.35</v>
      </c>
      <c r="R177" t="s">
        <v>98</v>
      </c>
      <c r="U177">
        <v>2.2000000000000002</v>
      </c>
      <c r="Y177">
        <f t="shared" si="10"/>
        <v>1996</v>
      </c>
      <c r="Z177" t="str">
        <f t="shared" si="11"/>
        <v>Euphausiid</v>
      </c>
      <c r="AA177">
        <f t="shared" si="12"/>
        <v>24.35</v>
      </c>
      <c r="AB177" t="str">
        <f t="shared" si="13"/>
        <v/>
      </c>
      <c r="AC177">
        <f t="shared" si="14"/>
        <v>2.2000000000000002</v>
      </c>
    </row>
    <row r="178" spans="2:29" x14ac:dyDescent="0.15">
      <c r="B178">
        <v>116</v>
      </c>
      <c r="D178">
        <v>1996</v>
      </c>
      <c r="E178">
        <v>1230</v>
      </c>
      <c r="F178" t="s">
        <v>47</v>
      </c>
      <c r="G178" t="s">
        <v>48</v>
      </c>
      <c r="H178" t="s">
        <v>204</v>
      </c>
      <c r="J178" t="s">
        <v>11</v>
      </c>
      <c r="K178">
        <v>25.25</v>
      </c>
      <c r="R178" t="s">
        <v>98</v>
      </c>
      <c r="U178">
        <v>2.35</v>
      </c>
      <c r="Y178">
        <f t="shared" si="10"/>
        <v>1996</v>
      </c>
      <c r="Z178" t="str">
        <f t="shared" si="11"/>
        <v>Euphausiid</v>
      </c>
      <c r="AA178">
        <f t="shared" si="12"/>
        <v>25.25</v>
      </c>
      <c r="AB178" t="str">
        <f t="shared" si="13"/>
        <v/>
      </c>
      <c r="AC178">
        <f t="shared" si="14"/>
        <v>2.35</v>
      </c>
    </row>
    <row r="179" spans="2:29" x14ac:dyDescent="0.15">
      <c r="B179">
        <v>117</v>
      </c>
      <c r="D179">
        <v>1996</v>
      </c>
      <c r="E179">
        <v>1230</v>
      </c>
      <c r="F179" t="s">
        <v>47</v>
      </c>
      <c r="G179" t="s">
        <v>48</v>
      </c>
      <c r="H179" t="s">
        <v>205</v>
      </c>
      <c r="J179" t="s">
        <v>11</v>
      </c>
      <c r="K179">
        <v>28</v>
      </c>
      <c r="R179" t="s">
        <v>98</v>
      </c>
      <c r="U179">
        <v>1.8</v>
      </c>
      <c r="Y179">
        <f t="shared" si="10"/>
        <v>1996</v>
      </c>
      <c r="Z179" t="str">
        <f t="shared" si="11"/>
        <v>Euphausiid</v>
      </c>
      <c r="AA179">
        <f t="shared" si="12"/>
        <v>28</v>
      </c>
      <c r="AB179" t="str">
        <f t="shared" si="13"/>
        <v/>
      </c>
      <c r="AC179">
        <f t="shared" si="14"/>
        <v>1.8</v>
      </c>
    </row>
    <row r="180" spans="2:29" x14ac:dyDescent="0.15">
      <c r="B180">
        <v>118</v>
      </c>
      <c r="D180">
        <v>1996</v>
      </c>
      <c r="E180">
        <v>1230</v>
      </c>
      <c r="F180" t="s">
        <v>47</v>
      </c>
      <c r="G180" t="s">
        <v>48</v>
      </c>
      <c r="H180" t="s">
        <v>206</v>
      </c>
      <c r="J180" t="s">
        <v>11</v>
      </c>
      <c r="K180">
        <v>28.7</v>
      </c>
      <c r="R180" t="s">
        <v>98</v>
      </c>
      <c r="U180">
        <v>2.6</v>
      </c>
      <c r="Y180">
        <f t="shared" si="10"/>
        <v>1996</v>
      </c>
      <c r="Z180" t="str">
        <f t="shared" si="11"/>
        <v>Euphausiid</v>
      </c>
      <c r="AA180">
        <f t="shared" si="12"/>
        <v>28.7</v>
      </c>
      <c r="AB180" t="str">
        <f t="shared" si="13"/>
        <v/>
      </c>
      <c r="AC180">
        <f t="shared" si="14"/>
        <v>2.6</v>
      </c>
    </row>
    <row r="181" spans="2:29" x14ac:dyDescent="0.15">
      <c r="B181">
        <v>119</v>
      </c>
      <c r="D181">
        <v>1996</v>
      </c>
      <c r="E181">
        <v>1230</v>
      </c>
      <c r="F181" t="s">
        <v>47</v>
      </c>
      <c r="G181" t="s">
        <v>48</v>
      </c>
      <c r="H181" t="s">
        <v>207</v>
      </c>
      <c r="J181" t="s">
        <v>11</v>
      </c>
      <c r="K181">
        <v>25</v>
      </c>
      <c r="R181" t="s">
        <v>98</v>
      </c>
      <c r="U181">
        <v>2.2000000000000002</v>
      </c>
      <c r="Y181">
        <f t="shared" si="10"/>
        <v>1996</v>
      </c>
      <c r="Z181" t="str">
        <f t="shared" si="11"/>
        <v>Euphausiid</v>
      </c>
      <c r="AA181">
        <f t="shared" si="12"/>
        <v>25</v>
      </c>
      <c r="AB181" t="str">
        <f t="shared" si="13"/>
        <v/>
      </c>
      <c r="AC181">
        <f t="shared" si="14"/>
        <v>2.2000000000000002</v>
      </c>
    </row>
    <row r="182" spans="2:29" x14ac:dyDescent="0.15">
      <c r="B182">
        <v>120</v>
      </c>
      <c r="D182">
        <v>1996</v>
      </c>
      <c r="E182">
        <v>1230</v>
      </c>
      <c r="F182" t="s">
        <v>47</v>
      </c>
      <c r="G182" t="s">
        <v>48</v>
      </c>
      <c r="H182" t="s">
        <v>208</v>
      </c>
      <c r="J182" t="s">
        <v>11</v>
      </c>
      <c r="K182">
        <v>28.4</v>
      </c>
      <c r="R182" t="s">
        <v>98</v>
      </c>
      <c r="U182">
        <v>2.5499999999999998</v>
      </c>
      <c r="Y182">
        <f t="shared" si="10"/>
        <v>1996</v>
      </c>
      <c r="Z182" t="str">
        <f t="shared" si="11"/>
        <v>Euphausiid</v>
      </c>
      <c r="AA182">
        <f t="shared" si="12"/>
        <v>28.4</v>
      </c>
      <c r="AB182" t="str">
        <f t="shared" si="13"/>
        <v/>
      </c>
      <c r="AC182">
        <f t="shared" si="14"/>
        <v>2.5499999999999998</v>
      </c>
    </row>
    <row r="183" spans="2:29" x14ac:dyDescent="0.15">
      <c r="B183">
        <v>121</v>
      </c>
      <c r="D183">
        <v>1996</v>
      </c>
      <c r="E183">
        <v>1230</v>
      </c>
      <c r="F183" t="s">
        <v>47</v>
      </c>
      <c r="G183" t="s">
        <v>48</v>
      </c>
      <c r="H183" t="s">
        <v>209</v>
      </c>
      <c r="J183" t="s">
        <v>11</v>
      </c>
      <c r="K183">
        <v>26.35</v>
      </c>
      <c r="R183" t="s">
        <v>98</v>
      </c>
      <c r="U183">
        <v>1.45</v>
      </c>
      <c r="Y183">
        <f t="shared" si="10"/>
        <v>1996</v>
      </c>
      <c r="Z183" t="str">
        <f t="shared" si="11"/>
        <v>Euphausiid</v>
      </c>
      <c r="AA183">
        <f t="shared" si="12"/>
        <v>26.35</v>
      </c>
      <c r="AB183" t="str">
        <f t="shared" si="13"/>
        <v/>
      </c>
      <c r="AC183">
        <f t="shared" si="14"/>
        <v>1.45</v>
      </c>
    </row>
    <row r="184" spans="2:29" x14ac:dyDescent="0.15">
      <c r="B184">
        <v>122</v>
      </c>
      <c r="D184">
        <v>1996</v>
      </c>
      <c r="E184">
        <v>1230</v>
      </c>
      <c r="F184" t="s">
        <v>47</v>
      </c>
      <c r="G184" t="s">
        <v>48</v>
      </c>
      <c r="H184" t="s">
        <v>210</v>
      </c>
      <c r="J184" t="s">
        <v>11</v>
      </c>
      <c r="K184">
        <v>25.55</v>
      </c>
      <c r="R184" t="s">
        <v>98</v>
      </c>
      <c r="U184">
        <v>2.4500000000000002</v>
      </c>
      <c r="Y184">
        <f t="shared" si="10"/>
        <v>1996</v>
      </c>
      <c r="Z184" t="str">
        <f t="shared" si="11"/>
        <v>Euphausiid</v>
      </c>
      <c r="AA184">
        <f t="shared" si="12"/>
        <v>25.55</v>
      </c>
      <c r="AB184" t="str">
        <f t="shared" si="13"/>
        <v/>
      </c>
      <c r="AC184">
        <f t="shared" si="14"/>
        <v>2.4500000000000002</v>
      </c>
    </row>
    <row r="185" spans="2:29" x14ac:dyDescent="0.15">
      <c r="B185">
        <v>123</v>
      </c>
      <c r="D185">
        <v>1996</v>
      </c>
      <c r="E185">
        <v>1230</v>
      </c>
      <c r="F185" t="s">
        <v>47</v>
      </c>
      <c r="G185" t="s">
        <v>48</v>
      </c>
      <c r="H185" t="s">
        <v>211</v>
      </c>
      <c r="J185" t="s">
        <v>11</v>
      </c>
      <c r="K185">
        <v>24.55</v>
      </c>
      <c r="R185" t="s">
        <v>98</v>
      </c>
      <c r="U185">
        <v>2.5</v>
      </c>
      <c r="Y185">
        <f t="shared" si="10"/>
        <v>1996</v>
      </c>
      <c r="Z185" t="str">
        <f t="shared" si="11"/>
        <v>Euphausiid</v>
      </c>
      <c r="AA185">
        <f t="shared" si="12"/>
        <v>24.55</v>
      </c>
      <c r="AB185" t="str">
        <f t="shared" si="13"/>
        <v/>
      </c>
      <c r="AC185">
        <f t="shared" si="14"/>
        <v>2.5</v>
      </c>
    </row>
    <row r="186" spans="2:29" x14ac:dyDescent="0.15">
      <c r="B186">
        <v>124</v>
      </c>
      <c r="D186">
        <v>1996</v>
      </c>
      <c r="E186">
        <v>1230</v>
      </c>
      <c r="F186" t="s">
        <v>47</v>
      </c>
      <c r="G186" t="s">
        <v>48</v>
      </c>
      <c r="H186" t="s">
        <v>212</v>
      </c>
      <c r="J186" t="s">
        <v>11</v>
      </c>
      <c r="K186">
        <v>14</v>
      </c>
      <c r="R186" t="s">
        <v>98</v>
      </c>
      <c r="U186">
        <v>1.9</v>
      </c>
      <c r="Y186">
        <f t="shared" si="10"/>
        <v>1996</v>
      </c>
      <c r="Z186" t="str">
        <f t="shared" si="11"/>
        <v>Euphausiid</v>
      </c>
      <c r="AA186">
        <f t="shared" si="12"/>
        <v>14</v>
      </c>
      <c r="AB186" t="str">
        <f t="shared" si="13"/>
        <v/>
      </c>
      <c r="AC186">
        <f t="shared" si="14"/>
        <v>1.9</v>
      </c>
    </row>
    <row r="187" spans="2:29" x14ac:dyDescent="0.15">
      <c r="B187">
        <v>125</v>
      </c>
      <c r="D187">
        <v>1996</v>
      </c>
      <c r="E187">
        <v>1230</v>
      </c>
      <c r="F187" t="s">
        <v>47</v>
      </c>
      <c r="G187" t="s">
        <v>48</v>
      </c>
      <c r="H187" t="s">
        <v>213</v>
      </c>
      <c r="J187" t="s">
        <v>11</v>
      </c>
      <c r="K187">
        <v>18.399999999999999</v>
      </c>
      <c r="R187" t="s">
        <v>98</v>
      </c>
      <c r="Y187">
        <f t="shared" si="10"/>
        <v>1996</v>
      </c>
      <c r="Z187" t="str">
        <f t="shared" si="11"/>
        <v>Euphausiid</v>
      </c>
      <c r="AA187">
        <f t="shared" si="12"/>
        <v>18.399999999999999</v>
      </c>
      <c r="AB187" t="str">
        <f t="shared" si="13"/>
        <v/>
      </c>
      <c r="AC187" t="str">
        <f t="shared" si="14"/>
        <v/>
      </c>
    </row>
    <row r="188" spans="2:29" x14ac:dyDescent="0.15">
      <c r="B188">
        <v>126</v>
      </c>
      <c r="D188">
        <v>1996</v>
      </c>
      <c r="E188">
        <v>1230</v>
      </c>
      <c r="F188" t="s">
        <v>47</v>
      </c>
      <c r="G188" t="s">
        <v>48</v>
      </c>
      <c r="H188" t="s">
        <v>214</v>
      </c>
      <c r="J188" t="s">
        <v>11</v>
      </c>
      <c r="K188">
        <v>16</v>
      </c>
      <c r="R188" t="s">
        <v>98</v>
      </c>
      <c r="U188">
        <v>1.95</v>
      </c>
      <c r="Y188">
        <f t="shared" si="10"/>
        <v>1996</v>
      </c>
      <c r="Z188" t="str">
        <f t="shared" si="11"/>
        <v>Euphausiid</v>
      </c>
      <c r="AA188">
        <f t="shared" si="12"/>
        <v>16</v>
      </c>
      <c r="AB188" t="str">
        <f t="shared" si="13"/>
        <v/>
      </c>
      <c r="AC188">
        <f t="shared" si="14"/>
        <v>1.95</v>
      </c>
    </row>
    <row r="189" spans="2:29" x14ac:dyDescent="0.15">
      <c r="B189">
        <v>127</v>
      </c>
      <c r="D189">
        <v>1996</v>
      </c>
      <c r="E189">
        <v>1230</v>
      </c>
      <c r="F189" t="s">
        <v>47</v>
      </c>
      <c r="G189" t="s">
        <v>48</v>
      </c>
      <c r="H189" t="s">
        <v>215</v>
      </c>
      <c r="J189" t="s">
        <v>11</v>
      </c>
      <c r="K189">
        <v>26.5</v>
      </c>
      <c r="R189" t="s">
        <v>98</v>
      </c>
      <c r="U189">
        <v>2.4</v>
      </c>
      <c r="Y189">
        <f t="shared" si="10"/>
        <v>1996</v>
      </c>
      <c r="Z189" t="str">
        <f t="shared" si="11"/>
        <v>Euphausiid</v>
      </c>
      <c r="AA189">
        <f t="shared" si="12"/>
        <v>26.5</v>
      </c>
      <c r="AB189" t="str">
        <f t="shared" si="13"/>
        <v/>
      </c>
      <c r="AC189">
        <f t="shared" si="14"/>
        <v>2.4</v>
      </c>
    </row>
    <row r="190" spans="2:29" x14ac:dyDescent="0.15">
      <c r="B190">
        <v>128</v>
      </c>
      <c r="D190">
        <v>1996</v>
      </c>
      <c r="E190">
        <v>1230</v>
      </c>
      <c r="F190" t="s">
        <v>47</v>
      </c>
      <c r="G190" t="s">
        <v>48</v>
      </c>
      <c r="H190" t="s">
        <v>216</v>
      </c>
      <c r="J190" t="s">
        <v>11</v>
      </c>
      <c r="K190">
        <v>26.6</v>
      </c>
      <c r="R190" t="s">
        <v>98</v>
      </c>
      <c r="U190">
        <v>2</v>
      </c>
      <c r="Y190">
        <f t="shared" si="10"/>
        <v>1996</v>
      </c>
      <c r="Z190" t="str">
        <f t="shared" si="11"/>
        <v>Euphausiid</v>
      </c>
      <c r="AA190">
        <f t="shared" si="12"/>
        <v>26.6</v>
      </c>
      <c r="AB190" t="str">
        <f t="shared" si="13"/>
        <v/>
      </c>
      <c r="AC190">
        <f t="shared" si="14"/>
        <v>2</v>
      </c>
    </row>
    <row r="191" spans="2:29" x14ac:dyDescent="0.15">
      <c r="B191">
        <v>129</v>
      </c>
      <c r="D191">
        <v>1996</v>
      </c>
      <c r="E191">
        <v>1230</v>
      </c>
      <c r="F191" t="s">
        <v>47</v>
      </c>
      <c r="G191" t="s">
        <v>48</v>
      </c>
      <c r="H191" t="s">
        <v>217</v>
      </c>
      <c r="J191" t="s">
        <v>11</v>
      </c>
      <c r="K191">
        <v>27.45</v>
      </c>
      <c r="R191" t="s">
        <v>98</v>
      </c>
      <c r="U191">
        <v>3</v>
      </c>
      <c r="Y191">
        <f t="shared" si="10"/>
        <v>1996</v>
      </c>
      <c r="Z191" t="str">
        <f t="shared" si="11"/>
        <v>Euphausiid</v>
      </c>
      <c r="AA191">
        <f t="shared" si="12"/>
        <v>27.45</v>
      </c>
      <c r="AB191" t="str">
        <f t="shared" si="13"/>
        <v/>
      </c>
      <c r="AC191">
        <f t="shared" si="14"/>
        <v>3</v>
      </c>
    </row>
    <row r="192" spans="2:29" x14ac:dyDescent="0.15">
      <c r="B192">
        <v>130</v>
      </c>
      <c r="D192">
        <v>1996</v>
      </c>
      <c r="E192">
        <v>1230</v>
      </c>
      <c r="F192" t="s">
        <v>47</v>
      </c>
      <c r="G192" t="s">
        <v>48</v>
      </c>
      <c r="H192" t="s">
        <v>218</v>
      </c>
      <c r="J192" t="s">
        <v>11</v>
      </c>
      <c r="K192">
        <v>25</v>
      </c>
      <c r="R192" t="s">
        <v>98</v>
      </c>
      <c r="U192">
        <v>3</v>
      </c>
      <c r="Y192">
        <f t="shared" si="10"/>
        <v>1996</v>
      </c>
      <c r="Z192" t="str">
        <f t="shared" si="11"/>
        <v>Euphausiid</v>
      </c>
      <c r="AA192">
        <f t="shared" si="12"/>
        <v>25</v>
      </c>
      <c r="AB192" t="str">
        <f t="shared" si="13"/>
        <v/>
      </c>
      <c r="AC192">
        <f t="shared" si="14"/>
        <v>3</v>
      </c>
    </row>
    <row r="193" spans="2:29" x14ac:dyDescent="0.15">
      <c r="B193">
        <v>131</v>
      </c>
      <c r="D193">
        <v>1996</v>
      </c>
      <c r="E193">
        <v>1230</v>
      </c>
      <c r="F193" t="s">
        <v>47</v>
      </c>
      <c r="G193" t="s">
        <v>48</v>
      </c>
      <c r="H193" t="s">
        <v>219</v>
      </c>
      <c r="J193" t="s">
        <v>11</v>
      </c>
      <c r="K193">
        <v>25</v>
      </c>
      <c r="R193" t="s">
        <v>98</v>
      </c>
      <c r="U193">
        <v>2.2999999999999998</v>
      </c>
      <c r="Y193">
        <f t="shared" si="10"/>
        <v>1996</v>
      </c>
      <c r="Z193" t="str">
        <f t="shared" si="11"/>
        <v>Euphausiid</v>
      </c>
      <c r="AA193">
        <f t="shared" si="12"/>
        <v>25</v>
      </c>
      <c r="AB193" t="str">
        <f t="shared" si="13"/>
        <v/>
      </c>
      <c r="AC193">
        <f t="shared" si="14"/>
        <v>2.2999999999999998</v>
      </c>
    </row>
    <row r="194" spans="2:29" x14ac:dyDescent="0.15">
      <c r="B194">
        <v>132</v>
      </c>
      <c r="D194">
        <v>1996</v>
      </c>
      <c r="E194">
        <v>1230</v>
      </c>
      <c r="F194" t="s">
        <v>47</v>
      </c>
      <c r="G194" t="s">
        <v>48</v>
      </c>
      <c r="H194" t="s">
        <v>220</v>
      </c>
      <c r="J194" t="s">
        <v>11</v>
      </c>
      <c r="K194">
        <v>25.5</v>
      </c>
      <c r="R194" t="s">
        <v>98</v>
      </c>
      <c r="U194">
        <v>2.85</v>
      </c>
      <c r="Y194">
        <f t="shared" si="10"/>
        <v>1996</v>
      </c>
      <c r="Z194" t="str">
        <f t="shared" si="11"/>
        <v>Euphausiid</v>
      </c>
      <c r="AA194">
        <f t="shared" si="12"/>
        <v>25.5</v>
      </c>
      <c r="AB194" t="str">
        <f t="shared" si="13"/>
        <v/>
      </c>
      <c r="AC194">
        <f t="shared" si="14"/>
        <v>2.85</v>
      </c>
    </row>
    <row r="195" spans="2:29" x14ac:dyDescent="0.15">
      <c r="B195">
        <v>133</v>
      </c>
      <c r="D195">
        <v>1996</v>
      </c>
      <c r="E195">
        <v>1230</v>
      </c>
      <c r="F195" t="s">
        <v>47</v>
      </c>
      <c r="G195" t="s">
        <v>48</v>
      </c>
      <c r="H195" t="s">
        <v>221</v>
      </c>
      <c r="J195" t="s">
        <v>11</v>
      </c>
      <c r="K195">
        <v>25</v>
      </c>
      <c r="R195" t="s">
        <v>98</v>
      </c>
      <c r="U195">
        <v>2.25</v>
      </c>
      <c r="Y195">
        <f t="shared" ref="Y195:Y258" si="15">D195</f>
        <v>1996</v>
      </c>
      <c r="Z195" t="str">
        <f t="shared" ref="Z195:Z258" si="16">IF(J195&lt;&gt;"",J195,"")</f>
        <v>Euphausiid</v>
      </c>
      <c r="AA195">
        <f t="shared" ref="AA195:AA258" si="17">IF(K195&lt;&gt;"",K195,"")</f>
        <v>25</v>
      </c>
      <c r="AB195" t="str">
        <f t="shared" ref="AB195:AB258" si="18">IF(Q195&lt;&gt;"",Q195,IF(P195&lt;&gt;"",P195,""))</f>
        <v/>
      </c>
      <c r="AC195">
        <f t="shared" ref="AC195:AC258" si="19">IF(U195&lt;&gt;"",U195,"")</f>
        <v>2.25</v>
      </c>
    </row>
    <row r="196" spans="2:29" x14ac:dyDescent="0.15">
      <c r="B196">
        <v>134</v>
      </c>
      <c r="D196">
        <v>1996</v>
      </c>
      <c r="E196">
        <v>1230</v>
      </c>
      <c r="F196" t="s">
        <v>47</v>
      </c>
      <c r="G196" t="s">
        <v>48</v>
      </c>
      <c r="H196" t="s">
        <v>222</v>
      </c>
      <c r="J196" t="s">
        <v>11</v>
      </c>
      <c r="K196">
        <v>27.55</v>
      </c>
      <c r="R196" t="s">
        <v>98</v>
      </c>
      <c r="U196">
        <v>2.85</v>
      </c>
      <c r="Y196">
        <f t="shared" si="15"/>
        <v>1996</v>
      </c>
      <c r="Z196" t="str">
        <f t="shared" si="16"/>
        <v>Euphausiid</v>
      </c>
      <c r="AA196">
        <f t="shared" si="17"/>
        <v>27.55</v>
      </c>
      <c r="AB196" t="str">
        <f t="shared" si="18"/>
        <v/>
      </c>
      <c r="AC196">
        <f t="shared" si="19"/>
        <v>2.85</v>
      </c>
    </row>
    <row r="197" spans="2:29" x14ac:dyDescent="0.15">
      <c r="B197">
        <v>135</v>
      </c>
      <c r="D197">
        <v>1996</v>
      </c>
      <c r="E197">
        <v>1230</v>
      </c>
      <c r="F197" t="s">
        <v>47</v>
      </c>
      <c r="G197" t="s">
        <v>48</v>
      </c>
      <c r="H197" t="s">
        <v>223</v>
      </c>
      <c r="J197" t="s">
        <v>11</v>
      </c>
      <c r="K197">
        <v>25</v>
      </c>
      <c r="R197" t="s">
        <v>98</v>
      </c>
      <c r="U197">
        <v>2.65</v>
      </c>
      <c r="Y197">
        <f t="shared" si="15"/>
        <v>1996</v>
      </c>
      <c r="Z197" t="str">
        <f t="shared" si="16"/>
        <v>Euphausiid</v>
      </c>
      <c r="AA197">
        <f t="shared" si="17"/>
        <v>25</v>
      </c>
      <c r="AB197" t="str">
        <f t="shared" si="18"/>
        <v/>
      </c>
      <c r="AC197">
        <f t="shared" si="19"/>
        <v>2.65</v>
      </c>
    </row>
    <row r="198" spans="2:29" x14ac:dyDescent="0.15">
      <c r="B198">
        <v>136</v>
      </c>
      <c r="D198">
        <v>1996</v>
      </c>
      <c r="E198">
        <v>1230</v>
      </c>
      <c r="F198" t="s">
        <v>47</v>
      </c>
      <c r="G198" t="s">
        <v>48</v>
      </c>
      <c r="H198" t="s">
        <v>224</v>
      </c>
      <c r="J198" t="s">
        <v>11</v>
      </c>
      <c r="K198">
        <v>26</v>
      </c>
      <c r="R198" t="s">
        <v>98</v>
      </c>
      <c r="U198">
        <v>3.4</v>
      </c>
      <c r="Y198">
        <f t="shared" si="15"/>
        <v>1996</v>
      </c>
      <c r="Z198" t="str">
        <f t="shared" si="16"/>
        <v>Euphausiid</v>
      </c>
      <c r="AA198">
        <f t="shared" si="17"/>
        <v>26</v>
      </c>
      <c r="AB198" t="str">
        <f t="shared" si="18"/>
        <v/>
      </c>
      <c r="AC198">
        <f t="shared" si="19"/>
        <v>3.4</v>
      </c>
    </row>
    <row r="199" spans="2:29" x14ac:dyDescent="0.15">
      <c r="B199">
        <v>137</v>
      </c>
      <c r="D199">
        <v>1996</v>
      </c>
      <c r="E199">
        <v>1230</v>
      </c>
      <c r="F199" t="s">
        <v>47</v>
      </c>
      <c r="G199" t="s">
        <v>48</v>
      </c>
      <c r="H199" t="s">
        <v>225</v>
      </c>
      <c r="J199" t="s">
        <v>11</v>
      </c>
      <c r="K199">
        <v>28.4</v>
      </c>
      <c r="R199" t="s">
        <v>98</v>
      </c>
      <c r="U199">
        <v>2.4</v>
      </c>
      <c r="Y199">
        <f t="shared" si="15"/>
        <v>1996</v>
      </c>
      <c r="Z199" t="str">
        <f t="shared" si="16"/>
        <v>Euphausiid</v>
      </c>
      <c r="AA199">
        <f t="shared" si="17"/>
        <v>28.4</v>
      </c>
      <c r="AB199" t="str">
        <f t="shared" si="18"/>
        <v/>
      </c>
      <c r="AC199">
        <f t="shared" si="19"/>
        <v>2.4</v>
      </c>
    </row>
    <row r="200" spans="2:29" x14ac:dyDescent="0.15">
      <c r="B200">
        <v>138</v>
      </c>
      <c r="D200">
        <v>1996</v>
      </c>
      <c r="E200">
        <v>1230</v>
      </c>
      <c r="F200" t="s">
        <v>47</v>
      </c>
      <c r="G200" t="s">
        <v>48</v>
      </c>
      <c r="H200" t="s">
        <v>226</v>
      </c>
      <c r="J200" t="s">
        <v>11</v>
      </c>
      <c r="K200">
        <v>21.35</v>
      </c>
      <c r="R200" t="s">
        <v>98</v>
      </c>
      <c r="Y200">
        <f t="shared" si="15"/>
        <v>1996</v>
      </c>
      <c r="Z200" t="str">
        <f t="shared" si="16"/>
        <v>Euphausiid</v>
      </c>
      <c r="AA200">
        <f t="shared" si="17"/>
        <v>21.35</v>
      </c>
      <c r="AB200" t="str">
        <f t="shared" si="18"/>
        <v/>
      </c>
      <c r="AC200" t="str">
        <f t="shared" si="19"/>
        <v/>
      </c>
    </row>
    <row r="201" spans="2:29" x14ac:dyDescent="0.15">
      <c r="B201">
        <v>159</v>
      </c>
      <c r="D201">
        <v>1996</v>
      </c>
      <c r="E201">
        <v>1200</v>
      </c>
      <c r="F201" t="s">
        <v>152</v>
      </c>
      <c r="G201" t="s">
        <v>147</v>
      </c>
      <c r="H201" t="s">
        <v>32</v>
      </c>
      <c r="J201" t="s">
        <v>11</v>
      </c>
      <c r="K201">
        <v>43</v>
      </c>
      <c r="R201" t="s">
        <v>98</v>
      </c>
      <c r="U201">
        <v>6.5</v>
      </c>
      <c r="Y201">
        <f t="shared" si="15"/>
        <v>1996</v>
      </c>
      <c r="Z201" t="str">
        <f t="shared" si="16"/>
        <v>Euphausiid</v>
      </c>
      <c r="AA201">
        <f t="shared" si="17"/>
        <v>43</v>
      </c>
      <c r="AB201" t="str">
        <f t="shared" si="18"/>
        <v/>
      </c>
      <c r="AC201">
        <f t="shared" si="19"/>
        <v>6.5</v>
      </c>
    </row>
    <row r="202" spans="2:29" x14ac:dyDescent="0.15">
      <c r="B202">
        <v>2</v>
      </c>
      <c r="D202">
        <v>1996</v>
      </c>
      <c r="E202">
        <v>1820</v>
      </c>
      <c r="F202" t="s">
        <v>86</v>
      </c>
      <c r="G202" t="s">
        <v>235</v>
      </c>
      <c r="H202" t="s">
        <v>32</v>
      </c>
      <c r="J202" t="s">
        <v>11</v>
      </c>
      <c r="K202">
        <v>29.85</v>
      </c>
      <c r="R202" t="s">
        <v>98</v>
      </c>
      <c r="S202" t="s">
        <v>236</v>
      </c>
      <c r="U202">
        <v>4.5999999999999996</v>
      </c>
      <c r="Y202">
        <f t="shared" si="15"/>
        <v>1996</v>
      </c>
      <c r="Z202" t="str">
        <f t="shared" si="16"/>
        <v>Euphausiid</v>
      </c>
      <c r="AA202">
        <f t="shared" si="17"/>
        <v>29.85</v>
      </c>
      <c r="AB202" t="str">
        <f t="shared" si="18"/>
        <v/>
      </c>
      <c r="AC202">
        <f t="shared" si="19"/>
        <v>4.5999999999999996</v>
      </c>
    </row>
    <row r="203" spans="2:29" x14ac:dyDescent="0.15">
      <c r="B203">
        <v>17</v>
      </c>
      <c r="D203">
        <v>1996</v>
      </c>
      <c r="E203">
        <v>1800</v>
      </c>
      <c r="F203" t="s">
        <v>237</v>
      </c>
      <c r="G203" t="s">
        <v>103</v>
      </c>
      <c r="H203" t="s">
        <v>238</v>
      </c>
      <c r="J203" t="s">
        <v>11</v>
      </c>
      <c r="K203">
        <v>37.1</v>
      </c>
      <c r="P203">
        <v>0.3</v>
      </c>
      <c r="Q203">
        <v>0.6</v>
      </c>
      <c r="R203" t="s">
        <v>98</v>
      </c>
      <c r="S203" t="s">
        <v>236</v>
      </c>
      <c r="U203">
        <v>4.5</v>
      </c>
      <c r="Y203">
        <f t="shared" si="15"/>
        <v>1996</v>
      </c>
      <c r="Z203" t="str">
        <f t="shared" si="16"/>
        <v>Euphausiid</v>
      </c>
      <c r="AA203">
        <f t="shared" si="17"/>
        <v>37.1</v>
      </c>
      <c r="AB203">
        <f t="shared" si="18"/>
        <v>0.6</v>
      </c>
      <c r="AC203">
        <f t="shared" si="19"/>
        <v>4.5</v>
      </c>
    </row>
    <row r="204" spans="2:29" x14ac:dyDescent="0.15">
      <c r="B204">
        <v>18</v>
      </c>
      <c r="D204">
        <v>1996</v>
      </c>
      <c r="E204">
        <v>1800</v>
      </c>
      <c r="F204" t="s">
        <v>237</v>
      </c>
      <c r="G204" t="s">
        <v>103</v>
      </c>
      <c r="H204" t="s">
        <v>239</v>
      </c>
      <c r="J204" t="s">
        <v>11</v>
      </c>
      <c r="K204">
        <v>38.5</v>
      </c>
      <c r="P204">
        <v>0.4</v>
      </c>
      <c r="Q204">
        <v>0.1</v>
      </c>
      <c r="R204" t="s">
        <v>98</v>
      </c>
      <c r="S204" t="s">
        <v>236</v>
      </c>
      <c r="U204">
        <v>6</v>
      </c>
      <c r="Y204">
        <f t="shared" si="15"/>
        <v>1996</v>
      </c>
      <c r="Z204" t="str">
        <f t="shared" si="16"/>
        <v>Euphausiid</v>
      </c>
      <c r="AA204">
        <f t="shared" si="17"/>
        <v>38.5</v>
      </c>
      <c r="AB204">
        <f t="shared" si="18"/>
        <v>0.1</v>
      </c>
      <c r="AC204">
        <f t="shared" si="19"/>
        <v>6</v>
      </c>
    </row>
    <row r="205" spans="2:29" x14ac:dyDescent="0.15">
      <c r="B205">
        <v>19</v>
      </c>
      <c r="D205">
        <v>1996</v>
      </c>
      <c r="E205">
        <v>1800</v>
      </c>
      <c r="F205" t="s">
        <v>237</v>
      </c>
      <c r="G205" t="s">
        <v>103</v>
      </c>
      <c r="H205" t="s">
        <v>240</v>
      </c>
      <c r="J205" t="s">
        <v>11</v>
      </c>
      <c r="K205">
        <v>38.1</v>
      </c>
      <c r="P205">
        <v>0.4</v>
      </c>
      <c r="Q205">
        <v>0.4</v>
      </c>
      <c r="R205" t="s">
        <v>98</v>
      </c>
      <c r="S205" t="s">
        <v>236</v>
      </c>
      <c r="U205">
        <v>5.5</v>
      </c>
      <c r="Y205">
        <f t="shared" si="15"/>
        <v>1996</v>
      </c>
      <c r="Z205" t="str">
        <f t="shared" si="16"/>
        <v>Euphausiid</v>
      </c>
      <c r="AA205">
        <f t="shared" si="17"/>
        <v>38.1</v>
      </c>
      <c r="AB205">
        <f t="shared" si="18"/>
        <v>0.4</v>
      </c>
      <c r="AC205">
        <f t="shared" si="19"/>
        <v>5.5</v>
      </c>
    </row>
    <row r="206" spans="2:29" x14ac:dyDescent="0.15">
      <c r="B206">
        <v>20</v>
      </c>
      <c r="D206">
        <v>1996</v>
      </c>
      <c r="E206">
        <v>1800</v>
      </c>
      <c r="F206" t="s">
        <v>237</v>
      </c>
      <c r="G206" t="s">
        <v>103</v>
      </c>
      <c r="H206" t="s">
        <v>241</v>
      </c>
      <c r="J206" t="s">
        <v>11</v>
      </c>
      <c r="K206">
        <v>31</v>
      </c>
      <c r="P206">
        <v>0.3</v>
      </c>
      <c r="Q206">
        <v>0.3</v>
      </c>
      <c r="R206" t="s">
        <v>98</v>
      </c>
      <c r="S206" t="s">
        <v>236</v>
      </c>
      <c r="U206">
        <v>4.7</v>
      </c>
      <c r="Y206">
        <f t="shared" si="15"/>
        <v>1996</v>
      </c>
      <c r="Z206" t="str">
        <f t="shared" si="16"/>
        <v>Euphausiid</v>
      </c>
      <c r="AA206">
        <f t="shared" si="17"/>
        <v>31</v>
      </c>
      <c r="AB206">
        <f t="shared" si="18"/>
        <v>0.3</v>
      </c>
      <c r="AC206">
        <f t="shared" si="19"/>
        <v>4.7</v>
      </c>
    </row>
    <row r="207" spans="2:29" x14ac:dyDescent="0.15">
      <c r="B207">
        <v>5</v>
      </c>
      <c r="D207">
        <v>1996</v>
      </c>
      <c r="E207">
        <v>1600</v>
      </c>
      <c r="F207" t="s">
        <v>242</v>
      </c>
      <c r="G207" t="s">
        <v>141</v>
      </c>
      <c r="H207" t="s">
        <v>32</v>
      </c>
      <c r="J207" t="s">
        <v>243</v>
      </c>
      <c r="K207">
        <v>43.05</v>
      </c>
      <c r="L207">
        <v>42.45</v>
      </c>
      <c r="M207">
        <v>27.45</v>
      </c>
      <c r="N207">
        <v>30.5</v>
      </c>
      <c r="P207">
        <v>0.6</v>
      </c>
      <c r="Q207">
        <v>0.6</v>
      </c>
      <c r="R207" t="s">
        <v>34</v>
      </c>
      <c r="S207">
        <v>26</v>
      </c>
      <c r="T207">
        <v>9</v>
      </c>
      <c r="U207">
        <v>8.4499999999999993</v>
      </c>
      <c r="Y207">
        <f t="shared" si="15"/>
        <v>1996</v>
      </c>
      <c r="Z207" t="str">
        <f t="shared" si="16"/>
        <v>Gadidae (Pollachius virens)</v>
      </c>
      <c r="AA207">
        <f t="shared" si="17"/>
        <v>43.05</v>
      </c>
      <c r="AB207">
        <f t="shared" si="18"/>
        <v>0.6</v>
      </c>
      <c r="AC207">
        <f t="shared" si="19"/>
        <v>8.4499999999999993</v>
      </c>
    </row>
    <row r="208" spans="2:29" x14ac:dyDescent="0.15">
      <c r="B208">
        <v>111</v>
      </c>
      <c r="D208">
        <v>1996</v>
      </c>
      <c r="E208">
        <v>2100</v>
      </c>
      <c r="F208" t="s">
        <v>244</v>
      </c>
      <c r="G208" t="s">
        <v>147</v>
      </c>
      <c r="H208" t="s">
        <v>32</v>
      </c>
      <c r="J208" t="s">
        <v>245</v>
      </c>
      <c r="K208">
        <v>71.2</v>
      </c>
      <c r="M208">
        <v>41.4</v>
      </c>
      <c r="N208">
        <v>35.35</v>
      </c>
      <c r="P208">
        <v>3</v>
      </c>
      <c r="Q208">
        <v>3.1</v>
      </c>
      <c r="R208" t="s">
        <v>98</v>
      </c>
      <c r="T208">
        <v>18.399999999999999</v>
      </c>
      <c r="U208">
        <v>14</v>
      </c>
      <c r="Y208">
        <f t="shared" si="15"/>
        <v>1996</v>
      </c>
      <c r="Z208" t="str">
        <f t="shared" si="16"/>
        <v>Gasteristeus aculeatus</v>
      </c>
      <c r="AA208">
        <f t="shared" si="17"/>
        <v>71.2</v>
      </c>
      <c r="AB208">
        <f t="shared" si="18"/>
        <v>3.1</v>
      </c>
      <c r="AC208">
        <f t="shared" si="19"/>
        <v>14</v>
      </c>
    </row>
    <row r="209" spans="2:29" x14ac:dyDescent="0.15">
      <c r="B209">
        <v>1</v>
      </c>
      <c r="D209">
        <v>1996</v>
      </c>
      <c r="E209">
        <v>1130</v>
      </c>
      <c r="F209" t="s">
        <v>470</v>
      </c>
      <c r="G209" t="s">
        <v>48</v>
      </c>
      <c r="H209" t="s">
        <v>32</v>
      </c>
      <c r="J209" t="s">
        <v>5</v>
      </c>
      <c r="K209">
        <v>43.45</v>
      </c>
      <c r="M209">
        <v>30.2</v>
      </c>
      <c r="N209">
        <v>31.2</v>
      </c>
      <c r="P209">
        <v>0.8</v>
      </c>
      <c r="Q209">
        <v>0.5</v>
      </c>
      <c r="R209" t="s">
        <v>98</v>
      </c>
      <c r="S209" t="s">
        <v>236</v>
      </c>
      <c r="T209">
        <v>8.4499999999999993</v>
      </c>
      <c r="U209">
        <v>7.6</v>
      </c>
      <c r="Y209">
        <f t="shared" si="15"/>
        <v>1996</v>
      </c>
      <c r="Z209" t="str">
        <f t="shared" si="16"/>
        <v>Hake</v>
      </c>
      <c r="AA209">
        <f t="shared" si="17"/>
        <v>43.45</v>
      </c>
      <c r="AB209">
        <f t="shared" si="18"/>
        <v>0.5</v>
      </c>
      <c r="AC209">
        <f t="shared" si="19"/>
        <v>7.6</v>
      </c>
    </row>
    <row r="210" spans="2:29" x14ac:dyDescent="0.15">
      <c r="B210">
        <v>4</v>
      </c>
      <c r="D210">
        <v>1996</v>
      </c>
      <c r="E210">
        <v>1420</v>
      </c>
      <c r="F210" t="s">
        <v>471</v>
      </c>
      <c r="G210" t="s">
        <v>141</v>
      </c>
      <c r="H210" t="s">
        <v>32</v>
      </c>
      <c r="J210" t="s">
        <v>5</v>
      </c>
      <c r="K210">
        <v>70.099999999999994</v>
      </c>
      <c r="M210">
        <v>46.4</v>
      </c>
      <c r="R210" t="s">
        <v>98</v>
      </c>
      <c r="S210" t="s">
        <v>236</v>
      </c>
      <c r="T210">
        <v>14.3</v>
      </c>
      <c r="U210">
        <v>12.35</v>
      </c>
      <c r="Y210">
        <f t="shared" si="15"/>
        <v>1996</v>
      </c>
      <c r="Z210" t="str">
        <f t="shared" si="16"/>
        <v>Hake</v>
      </c>
      <c r="AA210">
        <f t="shared" si="17"/>
        <v>70.099999999999994</v>
      </c>
      <c r="AB210" t="str">
        <f t="shared" si="18"/>
        <v/>
      </c>
      <c r="AC210">
        <f t="shared" si="19"/>
        <v>12.35</v>
      </c>
    </row>
    <row r="211" spans="2:29" x14ac:dyDescent="0.15">
      <c r="B211">
        <v>6</v>
      </c>
      <c r="D211">
        <v>1996</v>
      </c>
      <c r="E211">
        <v>1500</v>
      </c>
      <c r="F211" t="s">
        <v>472</v>
      </c>
      <c r="G211" t="s">
        <v>473</v>
      </c>
      <c r="H211" t="s">
        <v>32</v>
      </c>
      <c r="J211" t="s">
        <v>5</v>
      </c>
      <c r="K211">
        <v>53</v>
      </c>
      <c r="M211">
        <v>36.4</v>
      </c>
      <c r="N211">
        <v>38</v>
      </c>
      <c r="R211" t="s">
        <v>98</v>
      </c>
      <c r="S211" t="s">
        <v>236</v>
      </c>
      <c r="T211">
        <v>11.35</v>
      </c>
      <c r="U211">
        <v>10</v>
      </c>
      <c r="Y211">
        <f t="shared" si="15"/>
        <v>1996</v>
      </c>
      <c r="Z211" t="str">
        <f t="shared" si="16"/>
        <v>Hake</v>
      </c>
      <c r="AA211">
        <f t="shared" si="17"/>
        <v>53</v>
      </c>
      <c r="AB211" t="str">
        <f t="shared" si="18"/>
        <v/>
      </c>
      <c r="AC211">
        <f t="shared" si="19"/>
        <v>10</v>
      </c>
    </row>
    <row r="212" spans="2:29" x14ac:dyDescent="0.15">
      <c r="B212">
        <v>7</v>
      </c>
      <c r="D212">
        <v>1996</v>
      </c>
      <c r="E212">
        <v>1500</v>
      </c>
      <c r="F212" t="s">
        <v>472</v>
      </c>
      <c r="G212" t="s">
        <v>473</v>
      </c>
      <c r="H212" t="s">
        <v>32</v>
      </c>
      <c r="J212" t="s">
        <v>5</v>
      </c>
      <c r="K212">
        <v>72.7</v>
      </c>
      <c r="M212">
        <v>47</v>
      </c>
      <c r="N212">
        <v>56.2</v>
      </c>
      <c r="R212" t="s">
        <v>98</v>
      </c>
      <c r="S212" t="s">
        <v>236</v>
      </c>
      <c r="T212">
        <v>14</v>
      </c>
      <c r="U212">
        <v>11.75</v>
      </c>
      <c r="Y212">
        <f t="shared" si="15"/>
        <v>1996</v>
      </c>
      <c r="Z212" t="str">
        <f t="shared" si="16"/>
        <v>Hake</v>
      </c>
      <c r="AA212">
        <f t="shared" si="17"/>
        <v>72.7</v>
      </c>
      <c r="AB212" t="str">
        <f t="shared" si="18"/>
        <v/>
      </c>
      <c r="AC212">
        <f t="shared" si="19"/>
        <v>11.75</v>
      </c>
    </row>
    <row r="213" spans="2:29" x14ac:dyDescent="0.15">
      <c r="B213">
        <v>8</v>
      </c>
      <c r="D213">
        <v>1996</v>
      </c>
      <c r="E213">
        <v>1500</v>
      </c>
      <c r="F213" t="s">
        <v>474</v>
      </c>
      <c r="G213" t="s">
        <v>54</v>
      </c>
      <c r="H213" t="s">
        <v>32</v>
      </c>
      <c r="J213" t="s">
        <v>5</v>
      </c>
      <c r="K213">
        <v>58</v>
      </c>
      <c r="M213">
        <v>38.85</v>
      </c>
      <c r="N213">
        <v>41.1</v>
      </c>
      <c r="P213">
        <v>1.3</v>
      </c>
      <c r="Q213">
        <v>1.1000000000000001</v>
      </c>
      <c r="R213" t="s">
        <v>98</v>
      </c>
      <c r="S213" t="s">
        <v>236</v>
      </c>
      <c r="T213">
        <v>8.1999999999999993</v>
      </c>
      <c r="U213">
        <v>9.4499999999999993</v>
      </c>
      <c r="Y213">
        <f t="shared" si="15"/>
        <v>1996</v>
      </c>
      <c r="Z213" t="str">
        <f t="shared" si="16"/>
        <v>Hake</v>
      </c>
      <c r="AA213">
        <f t="shared" si="17"/>
        <v>58</v>
      </c>
      <c r="AB213">
        <f t="shared" si="18"/>
        <v>1.1000000000000001</v>
      </c>
      <c r="AC213">
        <f t="shared" si="19"/>
        <v>9.4499999999999993</v>
      </c>
    </row>
    <row r="214" spans="2:29" x14ac:dyDescent="0.15">
      <c r="B214">
        <v>9</v>
      </c>
      <c r="D214">
        <v>1996</v>
      </c>
      <c r="E214">
        <v>1530</v>
      </c>
      <c r="F214" t="s">
        <v>138</v>
      </c>
      <c r="G214" t="s">
        <v>54</v>
      </c>
      <c r="H214" t="s">
        <v>32</v>
      </c>
      <c r="J214" t="s">
        <v>5</v>
      </c>
      <c r="K214">
        <v>64.3</v>
      </c>
      <c r="M214">
        <v>43.2</v>
      </c>
      <c r="N214">
        <v>48.1</v>
      </c>
      <c r="R214" t="s">
        <v>133</v>
      </c>
      <c r="S214" t="s">
        <v>236</v>
      </c>
      <c r="T214">
        <v>12.05</v>
      </c>
      <c r="Y214">
        <f t="shared" si="15"/>
        <v>1996</v>
      </c>
      <c r="Z214" t="str">
        <f t="shared" si="16"/>
        <v>Hake</v>
      </c>
      <c r="AA214">
        <f t="shared" si="17"/>
        <v>64.3</v>
      </c>
      <c r="AB214" t="str">
        <f t="shared" si="18"/>
        <v/>
      </c>
      <c r="AC214" t="str">
        <f t="shared" si="19"/>
        <v/>
      </c>
    </row>
    <row r="215" spans="2:29" x14ac:dyDescent="0.15">
      <c r="B215">
        <v>10</v>
      </c>
      <c r="D215">
        <v>1996</v>
      </c>
      <c r="E215">
        <v>1530</v>
      </c>
      <c r="F215" t="s">
        <v>183</v>
      </c>
      <c r="G215" t="s">
        <v>54</v>
      </c>
      <c r="H215" t="s">
        <v>32</v>
      </c>
      <c r="J215" t="s">
        <v>5</v>
      </c>
      <c r="K215">
        <v>53.5</v>
      </c>
      <c r="M215">
        <v>39.200000000000003</v>
      </c>
      <c r="N215">
        <v>43.4</v>
      </c>
      <c r="R215" t="s">
        <v>133</v>
      </c>
      <c r="S215" t="s">
        <v>236</v>
      </c>
      <c r="T215">
        <v>12.2</v>
      </c>
      <c r="Y215">
        <f t="shared" si="15"/>
        <v>1996</v>
      </c>
      <c r="Z215" t="str">
        <f t="shared" si="16"/>
        <v>Hake</v>
      </c>
      <c r="AA215">
        <f t="shared" si="17"/>
        <v>53.5</v>
      </c>
      <c r="AB215" t="str">
        <f t="shared" si="18"/>
        <v/>
      </c>
      <c r="AC215" t="str">
        <f t="shared" si="19"/>
        <v/>
      </c>
    </row>
    <row r="216" spans="2:29" x14ac:dyDescent="0.15">
      <c r="B216">
        <v>11</v>
      </c>
      <c r="D216">
        <v>1996</v>
      </c>
      <c r="E216">
        <v>1530</v>
      </c>
      <c r="F216" t="s">
        <v>183</v>
      </c>
      <c r="G216" t="s">
        <v>54</v>
      </c>
      <c r="H216" t="s">
        <v>32</v>
      </c>
      <c r="J216" t="s">
        <v>5</v>
      </c>
      <c r="K216">
        <v>49.6</v>
      </c>
      <c r="M216">
        <v>37.049999999999997</v>
      </c>
      <c r="N216">
        <v>38.200000000000003</v>
      </c>
      <c r="R216" t="s">
        <v>98</v>
      </c>
      <c r="S216" t="s">
        <v>236</v>
      </c>
      <c r="T216">
        <v>10.5</v>
      </c>
      <c r="U216">
        <v>10.5</v>
      </c>
      <c r="Y216">
        <f t="shared" si="15"/>
        <v>1996</v>
      </c>
      <c r="Z216" t="str">
        <f t="shared" si="16"/>
        <v>Hake</v>
      </c>
      <c r="AA216">
        <f t="shared" si="17"/>
        <v>49.6</v>
      </c>
      <c r="AB216" t="str">
        <f t="shared" si="18"/>
        <v/>
      </c>
      <c r="AC216">
        <f t="shared" si="19"/>
        <v>10.5</v>
      </c>
    </row>
    <row r="217" spans="2:29" x14ac:dyDescent="0.15">
      <c r="B217">
        <v>13</v>
      </c>
      <c r="D217">
        <v>1996</v>
      </c>
      <c r="E217">
        <v>830</v>
      </c>
      <c r="F217" t="s">
        <v>242</v>
      </c>
      <c r="G217" t="s">
        <v>54</v>
      </c>
      <c r="H217" t="s">
        <v>405</v>
      </c>
      <c r="J217" t="s">
        <v>5</v>
      </c>
      <c r="K217">
        <v>60.6</v>
      </c>
      <c r="M217">
        <v>40.5</v>
      </c>
      <c r="N217">
        <v>45.2</v>
      </c>
      <c r="P217">
        <v>1.8</v>
      </c>
      <c r="Q217">
        <v>1.6</v>
      </c>
      <c r="R217" t="s">
        <v>98</v>
      </c>
      <c r="S217" t="s">
        <v>236</v>
      </c>
      <c r="T217">
        <v>11.75</v>
      </c>
      <c r="U217">
        <v>9.5500000000000007</v>
      </c>
      <c r="Y217">
        <f t="shared" si="15"/>
        <v>1996</v>
      </c>
      <c r="Z217" t="str">
        <f t="shared" si="16"/>
        <v>Hake</v>
      </c>
      <c r="AA217">
        <f t="shared" si="17"/>
        <v>60.6</v>
      </c>
      <c r="AB217">
        <f t="shared" si="18"/>
        <v>1.6</v>
      </c>
      <c r="AC217">
        <f t="shared" si="19"/>
        <v>9.5500000000000007</v>
      </c>
    </row>
    <row r="218" spans="2:29" x14ac:dyDescent="0.15">
      <c r="B218">
        <v>14</v>
      </c>
      <c r="D218">
        <v>1996</v>
      </c>
      <c r="E218">
        <v>830</v>
      </c>
      <c r="F218" t="s">
        <v>138</v>
      </c>
      <c r="G218" t="s">
        <v>54</v>
      </c>
      <c r="H218" t="s">
        <v>384</v>
      </c>
      <c r="J218" t="s">
        <v>5</v>
      </c>
      <c r="K218">
        <v>49.45</v>
      </c>
      <c r="M218">
        <v>33.799999999999997</v>
      </c>
      <c r="R218" t="s">
        <v>98</v>
      </c>
      <c r="S218" t="s">
        <v>236</v>
      </c>
      <c r="T218">
        <v>9.1</v>
      </c>
      <c r="U218">
        <v>9.3000000000000007</v>
      </c>
      <c r="Y218">
        <f t="shared" si="15"/>
        <v>1996</v>
      </c>
      <c r="Z218" t="str">
        <f t="shared" si="16"/>
        <v>Hake</v>
      </c>
      <c r="AA218">
        <f t="shared" si="17"/>
        <v>49.45</v>
      </c>
      <c r="AB218" t="str">
        <f t="shared" si="18"/>
        <v/>
      </c>
      <c r="AC218">
        <f t="shared" si="19"/>
        <v>9.3000000000000007</v>
      </c>
    </row>
    <row r="219" spans="2:29" x14ac:dyDescent="0.15">
      <c r="B219">
        <v>15</v>
      </c>
      <c r="D219">
        <v>1996</v>
      </c>
      <c r="E219">
        <v>830</v>
      </c>
      <c r="F219" t="s">
        <v>138</v>
      </c>
      <c r="G219" t="s">
        <v>54</v>
      </c>
      <c r="H219" t="s">
        <v>385</v>
      </c>
      <c r="J219" t="s">
        <v>5</v>
      </c>
      <c r="K219">
        <v>46.25</v>
      </c>
      <c r="M219">
        <v>31.3</v>
      </c>
      <c r="N219">
        <v>35.1</v>
      </c>
      <c r="P219">
        <v>0.8</v>
      </c>
      <c r="Q219">
        <v>0.7</v>
      </c>
      <c r="R219" t="s">
        <v>98</v>
      </c>
      <c r="S219" t="s">
        <v>236</v>
      </c>
      <c r="T219">
        <v>9.35</v>
      </c>
      <c r="U219">
        <v>8.9499999999999993</v>
      </c>
      <c r="Y219">
        <f t="shared" si="15"/>
        <v>1996</v>
      </c>
      <c r="Z219" t="str">
        <f t="shared" si="16"/>
        <v>Hake</v>
      </c>
      <c r="AA219">
        <f t="shared" si="17"/>
        <v>46.25</v>
      </c>
      <c r="AB219">
        <f t="shared" si="18"/>
        <v>0.7</v>
      </c>
      <c r="AC219">
        <f t="shared" si="19"/>
        <v>8.9499999999999993</v>
      </c>
    </row>
    <row r="220" spans="2:29" x14ac:dyDescent="0.15">
      <c r="B220">
        <v>16</v>
      </c>
      <c r="D220">
        <v>1996</v>
      </c>
      <c r="E220">
        <v>900</v>
      </c>
      <c r="F220" t="s">
        <v>475</v>
      </c>
      <c r="G220" t="s">
        <v>54</v>
      </c>
      <c r="H220" t="s">
        <v>32</v>
      </c>
      <c r="J220" t="s">
        <v>5</v>
      </c>
      <c r="K220">
        <v>61.5</v>
      </c>
      <c r="M220">
        <v>42.25</v>
      </c>
      <c r="N220">
        <v>45.3</v>
      </c>
      <c r="P220">
        <v>2.2999999999999998</v>
      </c>
      <c r="Q220">
        <v>1.6</v>
      </c>
      <c r="R220" t="s">
        <v>98</v>
      </c>
      <c r="S220" t="s">
        <v>236</v>
      </c>
      <c r="T220">
        <v>12.65</v>
      </c>
      <c r="U220">
        <v>10.8</v>
      </c>
      <c r="Y220">
        <f t="shared" si="15"/>
        <v>1996</v>
      </c>
      <c r="Z220" t="str">
        <f t="shared" si="16"/>
        <v>Hake</v>
      </c>
      <c r="AA220">
        <f t="shared" si="17"/>
        <v>61.5</v>
      </c>
      <c r="AB220">
        <f t="shared" si="18"/>
        <v>1.6</v>
      </c>
      <c r="AC220">
        <f t="shared" si="19"/>
        <v>10.8</v>
      </c>
    </row>
    <row r="221" spans="2:29" x14ac:dyDescent="0.15">
      <c r="B221">
        <v>22</v>
      </c>
      <c r="D221">
        <v>1996</v>
      </c>
      <c r="E221">
        <v>1445</v>
      </c>
      <c r="F221" t="s">
        <v>138</v>
      </c>
      <c r="G221" t="s">
        <v>54</v>
      </c>
      <c r="H221" t="s">
        <v>238</v>
      </c>
      <c r="J221" t="s">
        <v>5</v>
      </c>
      <c r="K221">
        <v>53.9</v>
      </c>
      <c r="M221">
        <v>37.1</v>
      </c>
      <c r="N221">
        <v>37.450000000000003</v>
      </c>
      <c r="P221">
        <v>1.2</v>
      </c>
      <c r="Q221">
        <v>1.2</v>
      </c>
      <c r="R221" t="s">
        <v>98</v>
      </c>
      <c r="S221" t="s">
        <v>106</v>
      </c>
      <c r="T221">
        <v>10.7</v>
      </c>
      <c r="U221">
        <v>8.9</v>
      </c>
      <c r="Y221">
        <f t="shared" si="15"/>
        <v>1996</v>
      </c>
      <c r="Z221" t="str">
        <f t="shared" si="16"/>
        <v>Hake</v>
      </c>
      <c r="AA221">
        <f t="shared" si="17"/>
        <v>53.9</v>
      </c>
      <c r="AB221">
        <f t="shared" si="18"/>
        <v>1.2</v>
      </c>
      <c r="AC221">
        <f t="shared" si="19"/>
        <v>8.9</v>
      </c>
    </row>
    <row r="222" spans="2:29" x14ac:dyDescent="0.15">
      <c r="B222">
        <v>23</v>
      </c>
      <c r="D222">
        <v>1996</v>
      </c>
      <c r="E222">
        <v>1445</v>
      </c>
      <c r="F222" t="s">
        <v>476</v>
      </c>
      <c r="G222" t="s">
        <v>54</v>
      </c>
      <c r="H222" t="s">
        <v>239</v>
      </c>
      <c r="J222" t="s">
        <v>5</v>
      </c>
      <c r="K222">
        <v>55.8</v>
      </c>
      <c r="M222">
        <v>38.15</v>
      </c>
      <c r="N222">
        <v>40.450000000000003</v>
      </c>
      <c r="P222">
        <v>1.4</v>
      </c>
      <c r="Q222">
        <v>1.3</v>
      </c>
      <c r="R222" t="s">
        <v>98</v>
      </c>
      <c r="S222" t="s">
        <v>106</v>
      </c>
      <c r="T222">
        <v>10.4</v>
      </c>
      <c r="U222">
        <v>8.75</v>
      </c>
      <c r="Y222">
        <f t="shared" si="15"/>
        <v>1996</v>
      </c>
      <c r="Z222" t="str">
        <f t="shared" si="16"/>
        <v>Hake</v>
      </c>
      <c r="AA222">
        <f t="shared" si="17"/>
        <v>55.8</v>
      </c>
      <c r="AB222">
        <f t="shared" si="18"/>
        <v>1.3</v>
      </c>
      <c r="AC222">
        <f t="shared" si="19"/>
        <v>8.75</v>
      </c>
    </row>
    <row r="223" spans="2:29" x14ac:dyDescent="0.15">
      <c r="B223">
        <v>24</v>
      </c>
      <c r="D223">
        <v>1996</v>
      </c>
      <c r="E223">
        <v>1445</v>
      </c>
      <c r="F223" t="s">
        <v>138</v>
      </c>
      <c r="G223" t="s">
        <v>54</v>
      </c>
      <c r="H223" t="s">
        <v>240</v>
      </c>
      <c r="J223" t="s">
        <v>5</v>
      </c>
      <c r="K223">
        <v>55</v>
      </c>
      <c r="M223">
        <v>37.5</v>
      </c>
      <c r="N223">
        <v>40.15</v>
      </c>
      <c r="P223">
        <v>1.4</v>
      </c>
      <c r="Q223">
        <v>1.2</v>
      </c>
      <c r="R223" t="s">
        <v>98</v>
      </c>
      <c r="S223" t="s">
        <v>106</v>
      </c>
      <c r="T223">
        <v>10.7</v>
      </c>
      <c r="U223">
        <v>9.4499999999999993</v>
      </c>
      <c r="Y223">
        <f t="shared" si="15"/>
        <v>1996</v>
      </c>
      <c r="Z223" t="str">
        <f t="shared" si="16"/>
        <v>Hake</v>
      </c>
      <c r="AA223">
        <f t="shared" si="17"/>
        <v>55</v>
      </c>
      <c r="AB223">
        <f t="shared" si="18"/>
        <v>1.2</v>
      </c>
      <c r="AC223">
        <f t="shared" si="19"/>
        <v>9.4499999999999993</v>
      </c>
    </row>
    <row r="224" spans="2:29" x14ac:dyDescent="0.15">
      <c r="B224">
        <v>25</v>
      </c>
      <c r="D224">
        <v>1996</v>
      </c>
      <c r="E224">
        <v>1445</v>
      </c>
      <c r="F224" t="s">
        <v>138</v>
      </c>
      <c r="G224" t="s">
        <v>54</v>
      </c>
      <c r="H224" t="s">
        <v>241</v>
      </c>
      <c r="J224" t="s">
        <v>5</v>
      </c>
      <c r="K224">
        <v>63</v>
      </c>
      <c r="M224">
        <v>44.6</v>
      </c>
      <c r="N224">
        <v>46.3</v>
      </c>
      <c r="P224">
        <v>2.2000000000000002</v>
      </c>
      <c r="Q224">
        <v>2</v>
      </c>
      <c r="R224" t="s">
        <v>98</v>
      </c>
      <c r="S224" t="s">
        <v>106</v>
      </c>
      <c r="T224">
        <v>13.4</v>
      </c>
      <c r="U224">
        <v>11.6</v>
      </c>
      <c r="Y224">
        <f t="shared" si="15"/>
        <v>1996</v>
      </c>
      <c r="Z224" t="str">
        <f t="shared" si="16"/>
        <v>Hake</v>
      </c>
      <c r="AA224">
        <f t="shared" si="17"/>
        <v>63</v>
      </c>
      <c r="AB224">
        <f t="shared" si="18"/>
        <v>2</v>
      </c>
      <c r="AC224">
        <f t="shared" si="19"/>
        <v>11.6</v>
      </c>
    </row>
    <row r="225" spans="2:29" x14ac:dyDescent="0.15">
      <c r="B225">
        <v>27</v>
      </c>
      <c r="D225">
        <v>1996</v>
      </c>
      <c r="E225">
        <v>1545</v>
      </c>
      <c r="F225" t="s">
        <v>152</v>
      </c>
      <c r="G225" t="s">
        <v>141</v>
      </c>
      <c r="H225" t="s">
        <v>32</v>
      </c>
      <c r="J225" t="s">
        <v>5</v>
      </c>
      <c r="K225">
        <v>65</v>
      </c>
      <c r="M225">
        <v>45.6</v>
      </c>
      <c r="N225">
        <v>47.4</v>
      </c>
      <c r="P225">
        <v>2</v>
      </c>
      <c r="Q225">
        <v>1.9</v>
      </c>
      <c r="R225" t="s">
        <v>98</v>
      </c>
      <c r="S225" t="s">
        <v>106</v>
      </c>
      <c r="T225">
        <v>13.4</v>
      </c>
      <c r="U225">
        <v>12</v>
      </c>
      <c r="Y225">
        <f t="shared" si="15"/>
        <v>1996</v>
      </c>
      <c r="Z225" t="str">
        <f t="shared" si="16"/>
        <v>Hake</v>
      </c>
      <c r="AA225">
        <f t="shared" si="17"/>
        <v>65</v>
      </c>
      <c r="AB225">
        <f t="shared" si="18"/>
        <v>1.9</v>
      </c>
      <c r="AC225">
        <f t="shared" si="19"/>
        <v>12</v>
      </c>
    </row>
    <row r="226" spans="2:29" x14ac:dyDescent="0.15">
      <c r="B226">
        <v>33</v>
      </c>
      <c r="D226">
        <v>1996</v>
      </c>
      <c r="E226">
        <v>1000</v>
      </c>
      <c r="F226" t="s">
        <v>477</v>
      </c>
      <c r="G226" t="s">
        <v>141</v>
      </c>
      <c r="H226" t="s">
        <v>32</v>
      </c>
      <c r="J226" t="s">
        <v>5</v>
      </c>
      <c r="K226">
        <v>80.400000000000006</v>
      </c>
      <c r="M226">
        <v>59.9</v>
      </c>
      <c r="N226">
        <v>62.7</v>
      </c>
      <c r="P226">
        <v>4.2</v>
      </c>
      <c r="Q226">
        <v>4</v>
      </c>
      <c r="R226" t="s">
        <v>98</v>
      </c>
      <c r="S226" t="s">
        <v>106</v>
      </c>
      <c r="T226">
        <v>11.35</v>
      </c>
      <c r="U226">
        <v>15.5</v>
      </c>
      <c r="Y226">
        <f t="shared" si="15"/>
        <v>1996</v>
      </c>
      <c r="Z226" t="str">
        <f t="shared" si="16"/>
        <v>Hake</v>
      </c>
      <c r="AA226">
        <f t="shared" si="17"/>
        <v>80.400000000000006</v>
      </c>
      <c r="AB226">
        <f t="shared" si="18"/>
        <v>4</v>
      </c>
      <c r="AC226">
        <f t="shared" si="19"/>
        <v>15.5</v>
      </c>
    </row>
    <row r="227" spans="2:29" x14ac:dyDescent="0.15">
      <c r="B227">
        <v>46</v>
      </c>
      <c r="D227">
        <v>1996</v>
      </c>
      <c r="E227">
        <v>1500</v>
      </c>
      <c r="F227" t="s">
        <v>478</v>
      </c>
      <c r="G227" t="s">
        <v>185</v>
      </c>
      <c r="H227" t="s">
        <v>32</v>
      </c>
      <c r="J227" t="s">
        <v>5</v>
      </c>
      <c r="K227">
        <v>76.599999999999994</v>
      </c>
      <c r="M227">
        <v>52.5</v>
      </c>
      <c r="N227">
        <v>58.4</v>
      </c>
      <c r="R227" t="s">
        <v>98</v>
      </c>
      <c r="T227">
        <v>16.3</v>
      </c>
      <c r="U227">
        <v>14.6</v>
      </c>
      <c r="Y227">
        <f t="shared" si="15"/>
        <v>1996</v>
      </c>
      <c r="Z227" t="str">
        <f t="shared" si="16"/>
        <v>Hake</v>
      </c>
      <c r="AA227">
        <f t="shared" si="17"/>
        <v>76.599999999999994</v>
      </c>
      <c r="AB227" t="str">
        <f t="shared" si="18"/>
        <v/>
      </c>
      <c r="AC227">
        <f t="shared" si="19"/>
        <v>14.6</v>
      </c>
    </row>
    <row r="228" spans="2:29" x14ac:dyDescent="0.15">
      <c r="B228">
        <v>3</v>
      </c>
      <c r="D228">
        <v>1996</v>
      </c>
      <c r="E228">
        <v>1500</v>
      </c>
      <c r="F228" t="s">
        <v>775</v>
      </c>
      <c r="G228" t="s">
        <v>473</v>
      </c>
      <c r="H228" t="s">
        <v>32</v>
      </c>
      <c r="J228" t="s">
        <v>4</v>
      </c>
      <c r="K228">
        <v>143</v>
      </c>
      <c r="L228">
        <v>11.1</v>
      </c>
      <c r="M228">
        <v>93</v>
      </c>
      <c r="N228">
        <v>52.1</v>
      </c>
      <c r="R228" t="s">
        <v>34</v>
      </c>
      <c r="S228">
        <v>25</v>
      </c>
      <c r="T228">
        <v>30</v>
      </c>
      <c r="U228">
        <v>35360</v>
      </c>
      <c r="Y228">
        <f t="shared" si="15"/>
        <v>1996</v>
      </c>
      <c r="Z228" t="str">
        <f t="shared" si="16"/>
        <v>Herring</v>
      </c>
      <c r="AA228">
        <f t="shared" si="17"/>
        <v>143</v>
      </c>
      <c r="AB228" t="str">
        <f t="shared" si="18"/>
        <v/>
      </c>
      <c r="AC228">
        <f t="shared" si="19"/>
        <v>35360</v>
      </c>
    </row>
    <row r="229" spans="2:29" x14ac:dyDescent="0.15">
      <c r="B229">
        <v>28</v>
      </c>
      <c r="D229">
        <v>1996</v>
      </c>
      <c r="E229">
        <v>830</v>
      </c>
      <c r="F229" t="s">
        <v>776</v>
      </c>
      <c r="G229" t="s">
        <v>411</v>
      </c>
      <c r="H229" t="s">
        <v>238</v>
      </c>
      <c r="J229" t="s">
        <v>4</v>
      </c>
      <c r="K229">
        <v>68.650000000000006</v>
      </c>
      <c r="L229">
        <v>63.05</v>
      </c>
      <c r="M229">
        <v>44.65</v>
      </c>
      <c r="N229">
        <v>26.1</v>
      </c>
      <c r="P229">
        <v>1.6</v>
      </c>
      <c r="Q229">
        <v>1.7</v>
      </c>
      <c r="R229" t="s">
        <v>98</v>
      </c>
      <c r="S229" t="s">
        <v>106</v>
      </c>
      <c r="T229">
        <v>15.25</v>
      </c>
      <c r="U229">
        <v>9.9</v>
      </c>
      <c r="Y229">
        <f t="shared" si="15"/>
        <v>1996</v>
      </c>
      <c r="Z229" t="str">
        <f t="shared" si="16"/>
        <v>Herring</v>
      </c>
      <c r="AA229">
        <f t="shared" si="17"/>
        <v>68.650000000000006</v>
      </c>
      <c r="AB229">
        <f t="shared" si="18"/>
        <v>1.7</v>
      </c>
      <c r="AC229">
        <f t="shared" si="19"/>
        <v>9.9</v>
      </c>
    </row>
    <row r="230" spans="2:29" x14ac:dyDescent="0.15">
      <c r="B230">
        <v>29</v>
      </c>
      <c r="D230">
        <v>1996</v>
      </c>
      <c r="E230">
        <v>830</v>
      </c>
      <c r="F230" t="s">
        <v>776</v>
      </c>
      <c r="G230" t="s">
        <v>411</v>
      </c>
      <c r="H230" t="s">
        <v>239</v>
      </c>
      <c r="J230" t="s">
        <v>4</v>
      </c>
      <c r="K230">
        <v>69.3</v>
      </c>
      <c r="L230">
        <v>63.2</v>
      </c>
      <c r="M230">
        <v>45.2</v>
      </c>
      <c r="N230">
        <v>27</v>
      </c>
      <c r="P230">
        <v>2.1</v>
      </c>
      <c r="Q230">
        <v>2.1</v>
      </c>
      <c r="R230" t="s">
        <v>98</v>
      </c>
      <c r="S230" t="s">
        <v>106</v>
      </c>
      <c r="T230">
        <v>14.8</v>
      </c>
      <c r="U230">
        <v>10.3</v>
      </c>
      <c r="Y230">
        <f t="shared" si="15"/>
        <v>1996</v>
      </c>
      <c r="Z230" t="str">
        <f t="shared" si="16"/>
        <v>Herring</v>
      </c>
      <c r="AA230">
        <f t="shared" si="17"/>
        <v>69.3</v>
      </c>
      <c r="AB230">
        <f t="shared" si="18"/>
        <v>2.1</v>
      </c>
      <c r="AC230">
        <f t="shared" si="19"/>
        <v>10.3</v>
      </c>
    </row>
    <row r="231" spans="2:29" x14ac:dyDescent="0.15">
      <c r="B231">
        <v>30</v>
      </c>
      <c r="D231">
        <v>1996</v>
      </c>
      <c r="E231">
        <v>830</v>
      </c>
      <c r="F231" t="s">
        <v>776</v>
      </c>
      <c r="G231" t="s">
        <v>411</v>
      </c>
      <c r="H231" t="s">
        <v>240</v>
      </c>
      <c r="J231" t="s">
        <v>4</v>
      </c>
      <c r="K231">
        <v>81.55</v>
      </c>
      <c r="L231">
        <v>78.25</v>
      </c>
      <c r="M231">
        <v>53.1</v>
      </c>
      <c r="N231">
        <v>32.25</v>
      </c>
      <c r="P231">
        <v>3.4</v>
      </c>
      <c r="Q231">
        <v>3.4</v>
      </c>
      <c r="R231" t="s">
        <v>98</v>
      </c>
      <c r="S231" t="s">
        <v>106</v>
      </c>
      <c r="T231">
        <v>18.45</v>
      </c>
      <c r="U231">
        <v>13.75</v>
      </c>
      <c r="Y231">
        <f t="shared" si="15"/>
        <v>1996</v>
      </c>
      <c r="Z231" t="str">
        <f t="shared" si="16"/>
        <v>Herring</v>
      </c>
      <c r="AA231">
        <f t="shared" si="17"/>
        <v>81.55</v>
      </c>
      <c r="AB231">
        <f t="shared" si="18"/>
        <v>3.4</v>
      </c>
      <c r="AC231">
        <f t="shared" si="19"/>
        <v>13.75</v>
      </c>
    </row>
    <row r="232" spans="2:29" x14ac:dyDescent="0.15">
      <c r="B232">
        <v>31</v>
      </c>
      <c r="D232">
        <v>1996</v>
      </c>
      <c r="E232">
        <v>830</v>
      </c>
      <c r="F232" t="s">
        <v>776</v>
      </c>
      <c r="G232" t="s">
        <v>411</v>
      </c>
      <c r="H232" t="s">
        <v>241</v>
      </c>
      <c r="J232" t="s">
        <v>4</v>
      </c>
      <c r="K232">
        <v>74.400000000000006</v>
      </c>
      <c r="L232">
        <v>70.75</v>
      </c>
      <c r="N232">
        <v>50</v>
      </c>
      <c r="P232">
        <v>2.2000000000000002</v>
      </c>
      <c r="Q232">
        <v>2.1</v>
      </c>
      <c r="R232" t="s">
        <v>98</v>
      </c>
      <c r="S232" t="s">
        <v>106</v>
      </c>
      <c r="T232">
        <v>16</v>
      </c>
      <c r="U232">
        <v>13.65</v>
      </c>
      <c r="Y232">
        <f t="shared" si="15"/>
        <v>1996</v>
      </c>
      <c r="Z232" t="str">
        <f t="shared" si="16"/>
        <v>Herring</v>
      </c>
      <c r="AA232">
        <f t="shared" si="17"/>
        <v>74.400000000000006</v>
      </c>
      <c r="AB232">
        <f t="shared" si="18"/>
        <v>2.1</v>
      </c>
      <c r="AC232">
        <f t="shared" si="19"/>
        <v>13.65</v>
      </c>
    </row>
    <row r="233" spans="2:29" x14ac:dyDescent="0.15">
      <c r="B233">
        <v>32</v>
      </c>
      <c r="D233">
        <v>1996</v>
      </c>
      <c r="E233">
        <v>830</v>
      </c>
      <c r="F233" t="s">
        <v>776</v>
      </c>
      <c r="G233" t="s">
        <v>411</v>
      </c>
      <c r="H233" t="s">
        <v>139</v>
      </c>
      <c r="J233" t="s">
        <v>4</v>
      </c>
      <c r="K233">
        <v>73.900000000000006</v>
      </c>
      <c r="L233">
        <v>63</v>
      </c>
      <c r="N233">
        <v>45</v>
      </c>
      <c r="P233">
        <v>1.8</v>
      </c>
      <c r="Q233">
        <v>1.7</v>
      </c>
      <c r="R233" t="s">
        <v>98</v>
      </c>
      <c r="S233" t="s">
        <v>106</v>
      </c>
      <c r="T233">
        <v>15.5</v>
      </c>
      <c r="U233">
        <v>11.35</v>
      </c>
      <c r="Y233">
        <f t="shared" si="15"/>
        <v>1996</v>
      </c>
      <c r="Z233" t="str">
        <f t="shared" si="16"/>
        <v>Herring</v>
      </c>
      <c r="AA233">
        <f t="shared" si="17"/>
        <v>73.900000000000006</v>
      </c>
      <c r="AB233">
        <f t="shared" si="18"/>
        <v>1.7</v>
      </c>
      <c r="AC233">
        <f t="shared" si="19"/>
        <v>11.35</v>
      </c>
    </row>
    <row r="234" spans="2:29" x14ac:dyDescent="0.15">
      <c r="B234">
        <v>34</v>
      </c>
      <c r="D234">
        <v>1996</v>
      </c>
      <c r="E234">
        <v>1500</v>
      </c>
      <c r="F234" t="s">
        <v>777</v>
      </c>
      <c r="G234" t="s">
        <v>778</v>
      </c>
      <c r="H234" t="s">
        <v>32</v>
      </c>
      <c r="J234" t="s">
        <v>4</v>
      </c>
      <c r="K234">
        <v>172</v>
      </c>
      <c r="L234">
        <v>155</v>
      </c>
      <c r="M234">
        <v>79.599999999999994</v>
      </c>
      <c r="N234">
        <v>112.6</v>
      </c>
      <c r="Q234">
        <v>35.200000000000003</v>
      </c>
      <c r="R234" t="s">
        <v>34</v>
      </c>
      <c r="S234">
        <v>30</v>
      </c>
      <c r="T234">
        <v>36.4</v>
      </c>
      <c r="U234">
        <v>30.4</v>
      </c>
      <c r="Y234">
        <f t="shared" si="15"/>
        <v>1996</v>
      </c>
      <c r="Z234" t="str">
        <f t="shared" si="16"/>
        <v>Herring</v>
      </c>
      <c r="AA234">
        <f t="shared" si="17"/>
        <v>172</v>
      </c>
      <c r="AB234">
        <f t="shared" si="18"/>
        <v>35.200000000000003</v>
      </c>
      <c r="AC234">
        <f t="shared" si="19"/>
        <v>30.4</v>
      </c>
    </row>
    <row r="235" spans="2:29" x14ac:dyDescent="0.15">
      <c r="B235">
        <v>35</v>
      </c>
      <c r="D235">
        <v>1996</v>
      </c>
      <c r="E235">
        <v>1200</v>
      </c>
      <c r="F235" t="s">
        <v>779</v>
      </c>
      <c r="G235" t="s">
        <v>780</v>
      </c>
      <c r="H235" t="s">
        <v>32</v>
      </c>
      <c r="J235" t="s">
        <v>4</v>
      </c>
      <c r="K235">
        <v>152</v>
      </c>
      <c r="L235">
        <v>138</v>
      </c>
      <c r="M235">
        <v>58.55</v>
      </c>
      <c r="N235">
        <v>102.6</v>
      </c>
      <c r="Q235">
        <v>18.7</v>
      </c>
      <c r="R235" t="s">
        <v>98</v>
      </c>
      <c r="S235" t="s">
        <v>106</v>
      </c>
      <c r="T235">
        <v>32.549999999999997</v>
      </c>
      <c r="U235">
        <v>29</v>
      </c>
      <c r="Y235">
        <f t="shared" si="15"/>
        <v>1996</v>
      </c>
      <c r="Z235" t="str">
        <f t="shared" si="16"/>
        <v>Herring</v>
      </c>
      <c r="AA235">
        <f t="shared" si="17"/>
        <v>152</v>
      </c>
      <c r="AB235">
        <f t="shared" si="18"/>
        <v>18.7</v>
      </c>
      <c r="AC235">
        <f t="shared" si="19"/>
        <v>29</v>
      </c>
    </row>
    <row r="236" spans="2:29" x14ac:dyDescent="0.15">
      <c r="B236">
        <v>36</v>
      </c>
      <c r="D236">
        <v>1996</v>
      </c>
      <c r="E236">
        <v>1200</v>
      </c>
      <c r="F236" t="s">
        <v>140</v>
      </c>
      <c r="G236" t="s">
        <v>141</v>
      </c>
      <c r="H236" t="s">
        <v>32</v>
      </c>
      <c r="J236" t="s">
        <v>4</v>
      </c>
      <c r="K236">
        <v>77.5</v>
      </c>
      <c r="L236">
        <v>70.3</v>
      </c>
      <c r="M236">
        <v>51.1</v>
      </c>
      <c r="N236">
        <v>32.6</v>
      </c>
      <c r="P236">
        <v>2.8</v>
      </c>
      <c r="Q236">
        <v>2.4</v>
      </c>
      <c r="R236" t="s">
        <v>98</v>
      </c>
      <c r="S236" t="s">
        <v>106</v>
      </c>
      <c r="T236">
        <v>17.100000000000001</v>
      </c>
      <c r="U236">
        <v>14.5</v>
      </c>
      <c r="Y236">
        <f t="shared" si="15"/>
        <v>1996</v>
      </c>
      <c r="Z236" t="str">
        <f t="shared" si="16"/>
        <v>Herring</v>
      </c>
      <c r="AA236">
        <f t="shared" si="17"/>
        <v>77.5</v>
      </c>
      <c r="AB236">
        <f t="shared" si="18"/>
        <v>2.4</v>
      </c>
      <c r="AC236">
        <f t="shared" si="19"/>
        <v>14.5</v>
      </c>
    </row>
    <row r="237" spans="2:29" x14ac:dyDescent="0.15">
      <c r="B237">
        <v>37</v>
      </c>
      <c r="D237">
        <v>1996</v>
      </c>
      <c r="E237">
        <v>1200</v>
      </c>
      <c r="F237" t="s">
        <v>184</v>
      </c>
      <c r="G237" t="s">
        <v>141</v>
      </c>
      <c r="H237" t="s">
        <v>32</v>
      </c>
      <c r="J237" t="s">
        <v>4</v>
      </c>
      <c r="K237">
        <v>79.900000000000006</v>
      </c>
      <c r="L237">
        <v>71.400000000000006</v>
      </c>
      <c r="M237">
        <v>53.3</v>
      </c>
      <c r="N237">
        <v>31.5</v>
      </c>
      <c r="P237">
        <v>2.8</v>
      </c>
      <c r="Q237">
        <v>3.1</v>
      </c>
      <c r="R237" t="s">
        <v>98</v>
      </c>
      <c r="S237" t="s">
        <v>106</v>
      </c>
      <c r="T237">
        <v>17.5</v>
      </c>
      <c r="U237">
        <v>13.7</v>
      </c>
      <c r="Y237">
        <f t="shared" si="15"/>
        <v>1996</v>
      </c>
      <c r="Z237" t="str">
        <f t="shared" si="16"/>
        <v>Herring</v>
      </c>
      <c r="AA237">
        <f t="shared" si="17"/>
        <v>79.900000000000006</v>
      </c>
      <c r="AB237">
        <f t="shared" si="18"/>
        <v>3.1</v>
      </c>
      <c r="AC237">
        <f t="shared" si="19"/>
        <v>13.7</v>
      </c>
    </row>
    <row r="238" spans="2:29" x14ac:dyDescent="0.15">
      <c r="B238">
        <v>38</v>
      </c>
      <c r="D238">
        <v>1996</v>
      </c>
      <c r="E238">
        <v>1200</v>
      </c>
      <c r="F238" t="s">
        <v>184</v>
      </c>
      <c r="G238" t="s">
        <v>141</v>
      </c>
      <c r="H238" t="s">
        <v>32</v>
      </c>
      <c r="J238" t="s">
        <v>4</v>
      </c>
      <c r="K238">
        <v>74.2</v>
      </c>
      <c r="L238">
        <v>68.3</v>
      </c>
      <c r="M238">
        <v>49.1</v>
      </c>
      <c r="N238">
        <v>28.6</v>
      </c>
      <c r="P238">
        <v>2.4</v>
      </c>
      <c r="Q238">
        <v>2.5</v>
      </c>
      <c r="R238" t="s">
        <v>98</v>
      </c>
      <c r="S238" t="s">
        <v>106</v>
      </c>
      <c r="T238">
        <v>16.600000000000001</v>
      </c>
      <c r="U238">
        <v>12.6</v>
      </c>
      <c r="Y238">
        <f t="shared" si="15"/>
        <v>1996</v>
      </c>
      <c r="Z238" t="str">
        <f t="shared" si="16"/>
        <v>Herring</v>
      </c>
      <c r="AA238">
        <f t="shared" si="17"/>
        <v>74.2</v>
      </c>
      <c r="AB238">
        <f t="shared" si="18"/>
        <v>2.5</v>
      </c>
      <c r="AC238">
        <f t="shared" si="19"/>
        <v>12.6</v>
      </c>
    </row>
    <row r="239" spans="2:29" x14ac:dyDescent="0.15">
      <c r="B239">
        <v>39</v>
      </c>
      <c r="D239">
        <v>1996</v>
      </c>
      <c r="E239" t="s">
        <v>115</v>
      </c>
      <c r="F239" t="s">
        <v>184</v>
      </c>
      <c r="G239" t="s">
        <v>141</v>
      </c>
      <c r="H239" t="s">
        <v>32</v>
      </c>
      <c r="J239" t="s">
        <v>4</v>
      </c>
      <c r="R239" t="s">
        <v>98</v>
      </c>
      <c r="S239" t="s">
        <v>106</v>
      </c>
      <c r="T239">
        <v>16.3</v>
      </c>
      <c r="U239">
        <v>13</v>
      </c>
      <c r="Y239">
        <f t="shared" si="15"/>
        <v>1996</v>
      </c>
      <c r="Z239" t="str">
        <f t="shared" si="16"/>
        <v>Herring</v>
      </c>
      <c r="AA239" t="str">
        <f t="shared" si="17"/>
        <v/>
      </c>
      <c r="AB239" t="str">
        <f t="shared" si="18"/>
        <v/>
      </c>
      <c r="AC239">
        <f t="shared" si="19"/>
        <v>13</v>
      </c>
    </row>
    <row r="240" spans="2:29" x14ac:dyDescent="0.15">
      <c r="B240">
        <v>40</v>
      </c>
      <c r="D240">
        <v>1996</v>
      </c>
      <c r="E240" t="s">
        <v>115</v>
      </c>
      <c r="F240" t="s">
        <v>184</v>
      </c>
      <c r="G240" t="s">
        <v>141</v>
      </c>
      <c r="H240" t="s">
        <v>32</v>
      </c>
      <c r="J240" t="s">
        <v>4</v>
      </c>
      <c r="N240">
        <v>19</v>
      </c>
      <c r="R240" t="s">
        <v>98</v>
      </c>
      <c r="S240" t="s">
        <v>106</v>
      </c>
      <c r="Y240">
        <f t="shared" si="15"/>
        <v>1996</v>
      </c>
      <c r="Z240" t="str">
        <f t="shared" si="16"/>
        <v>Herring</v>
      </c>
      <c r="AA240" t="str">
        <f t="shared" si="17"/>
        <v/>
      </c>
      <c r="AB240" t="str">
        <f t="shared" si="18"/>
        <v/>
      </c>
      <c r="AC240" t="str">
        <f t="shared" si="19"/>
        <v/>
      </c>
    </row>
    <row r="241" spans="2:29" x14ac:dyDescent="0.15">
      <c r="B241">
        <v>41</v>
      </c>
      <c r="D241">
        <v>1996</v>
      </c>
      <c r="E241">
        <v>1730</v>
      </c>
      <c r="F241" t="s">
        <v>781</v>
      </c>
      <c r="G241" t="s">
        <v>778</v>
      </c>
      <c r="H241" t="s">
        <v>32</v>
      </c>
      <c r="J241" t="s">
        <v>4</v>
      </c>
      <c r="K241">
        <v>155</v>
      </c>
      <c r="R241" t="s">
        <v>133</v>
      </c>
      <c r="S241" t="s">
        <v>106</v>
      </c>
      <c r="Y241">
        <f t="shared" si="15"/>
        <v>1996</v>
      </c>
      <c r="Z241" t="str">
        <f t="shared" si="16"/>
        <v>Herring</v>
      </c>
      <c r="AA241">
        <f t="shared" si="17"/>
        <v>155</v>
      </c>
      <c r="AB241" t="str">
        <f t="shared" si="18"/>
        <v/>
      </c>
      <c r="AC241" t="str">
        <f t="shared" si="19"/>
        <v/>
      </c>
    </row>
    <row r="242" spans="2:29" x14ac:dyDescent="0.15">
      <c r="B242">
        <v>43</v>
      </c>
      <c r="D242">
        <v>1996</v>
      </c>
      <c r="E242">
        <v>1730</v>
      </c>
      <c r="F242" t="s">
        <v>782</v>
      </c>
      <c r="G242" t="s">
        <v>141</v>
      </c>
      <c r="H242" t="s">
        <v>32</v>
      </c>
      <c r="J242" t="s">
        <v>4</v>
      </c>
      <c r="K242">
        <v>72.2</v>
      </c>
      <c r="L242">
        <v>69.599999999999994</v>
      </c>
      <c r="M242">
        <v>48</v>
      </c>
      <c r="N242">
        <v>28.45</v>
      </c>
      <c r="P242">
        <v>2.8</v>
      </c>
      <c r="Q242">
        <v>2.8</v>
      </c>
      <c r="R242" t="s">
        <v>98</v>
      </c>
      <c r="S242" t="s">
        <v>106</v>
      </c>
      <c r="T242">
        <v>14.85</v>
      </c>
      <c r="U242">
        <v>13.5</v>
      </c>
      <c r="Y242">
        <f t="shared" si="15"/>
        <v>1996</v>
      </c>
      <c r="Z242" t="str">
        <f t="shared" si="16"/>
        <v>Herring</v>
      </c>
      <c r="AA242">
        <f t="shared" si="17"/>
        <v>72.2</v>
      </c>
      <c r="AB242">
        <f t="shared" si="18"/>
        <v>2.8</v>
      </c>
      <c r="AC242">
        <f t="shared" si="19"/>
        <v>13.5</v>
      </c>
    </row>
    <row r="243" spans="2:29" x14ac:dyDescent="0.15">
      <c r="B243">
        <v>44</v>
      </c>
      <c r="D243">
        <v>1996</v>
      </c>
      <c r="E243">
        <v>1600</v>
      </c>
      <c r="F243" t="s">
        <v>783</v>
      </c>
      <c r="G243" t="s">
        <v>778</v>
      </c>
      <c r="H243" t="s">
        <v>32</v>
      </c>
      <c r="J243" t="s">
        <v>4</v>
      </c>
      <c r="N243">
        <v>108.3</v>
      </c>
      <c r="R243" t="s">
        <v>98</v>
      </c>
      <c r="S243" t="s">
        <v>106</v>
      </c>
      <c r="U243">
        <v>28.3</v>
      </c>
      <c r="Y243">
        <f t="shared" si="15"/>
        <v>1996</v>
      </c>
      <c r="Z243" t="str">
        <f t="shared" si="16"/>
        <v>Herring</v>
      </c>
      <c r="AA243" t="str">
        <f t="shared" si="17"/>
        <v/>
      </c>
      <c r="AB243" t="str">
        <f t="shared" si="18"/>
        <v/>
      </c>
      <c r="AC243">
        <f t="shared" si="19"/>
        <v>28.3</v>
      </c>
    </row>
    <row r="244" spans="2:29" x14ac:dyDescent="0.15">
      <c r="B244">
        <v>48</v>
      </c>
      <c r="D244">
        <v>1996</v>
      </c>
      <c r="E244">
        <v>1410</v>
      </c>
      <c r="F244" t="s">
        <v>184</v>
      </c>
      <c r="G244" t="s">
        <v>784</v>
      </c>
      <c r="H244" t="s">
        <v>93</v>
      </c>
      <c r="J244" t="s">
        <v>4</v>
      </c>
      <c r="K244">
        <v>79.849999999999994</v>
      </c>
      <c r="L244">
        <v>77.599999999999994</v>
      </c>
      <c r="M244">
        <v>54.55</v>
      </c>
      <c r="N244">
        <v>31.9</v>
      </c>
      <c r="P244">
        <v>3</v>
      </c>
      <c r="Q244">
        <v>3.2</v>
      </c>
      <c r="R244" t="s">
        <v>98</v>
      </c>
      <c r="T244">
        <v>17.649999999999999</v>
      </c>
      <c r="U244">
        <v>11.6</v>
      </c>
      <c r="Y244">
        <f t="shared" si="15"/>
        <v>1996</v>
      </c>
      <c r="Z244" t="str">
        <f t="shared" si="16"/>
        <v>Herring</v>
      </c>
      <c r="AA244">
        <f t="shared" si="17"/>
        <v>79.849999999999994</v>
      </c>
      <c r="AB244">
        <f t="shared" si="18"/>
        <v>3.2</v>
      </c>
      <c r="AC244">
        <f t="shared" si="19"/>
        <v>11.6</v>
      </c>
    </row>
    <row r="245" spans="2:29" x14ac:dyDescent="0.15">
      <c r="B245">
        <v>49</v>
      </c>
      <c r="D245">
        <v>1996</v>
      </c>
      <c r="E245">
        <v>1410</v>
      </c>
      <c r="F245" t="s">
        <v>184</v>
      </c>
      <c r="G245" t="s">
        <v>784</v>
      </c>
      <c r="H245" t="s">
        <v>604</v>
      </c>
      <c r="J245" t="s">
        <v>4</v>
      </c>
      <c r="K245">
        <v>82.65</v>
      </c>
      <c r="L245">
        <v>77.8</v>
      </c>
      <c r="M245">
        <v>56</v>
      </c>
      <c r="N245">
        <v>31.35</v>
      </c>
      <c r="P245">
        <v>3.7</v>
      </c>
      <c r="Q245">
        <v>3.8</v>
      </c>
      <c r="R245" t="s">
        <v>98</v>
      </c>
      <c r="T245">
        <v>17.600000000000001</v>
      </c>
      <c r="U245">
        <v>14.3</v>
      </c>
      <c r="Y245">
        <f t="shared" si="15"/>
        <v>1996</v>
      </c>
      <c r="Z245" t="str">
        <f t="shared" si="16"/>
        <v>Herring</v>
      </c>
      <c r="AA245">
        <f t="shared" si="17"/>
        <v>82.65</v>
      </c>
      <c r="AB245">
        <f t="shared" si="18"/>
        <v>3.8</v>
      </c>
      <c r="AC245">
        <f t="shared" si="19"/>
        <v>14.3</v>
      </c>
    </row>
    <row r="246" spans="2:29" x14ac:dyDescent="0.15">
      <c r="B246">
        <v>50</v>
      </c>
      <c r="D246">
        <v>1996</v>
      </c>
      <c r="E246">
        <v>1410</v>
      </c>
      <c r="F246" t="s">
        <v>184</v>
      </c>
      <c r="G246" t="s">
        <v>784</v>
      </c>
      <c r="H246" t="s">
        <v>607</v>
      </c>
      <c r="J246" t="s">
        <v>4</v>
      </c>
      <c r="K246">
        <v>82.1</v>
      </c>
      <c r="L246">
        <v>74.8</v>
      </c>
      <c r="M246">
        <v>52.75</v>
      </c>
      <c r="P246">
        <v>3.6</v>
      </c>
      <c r="Q246">
        <v>3.6</v>
      </c>
      <c r="R246" t="s">
        <v>98</v>
      </c>
      <c r="T246">
        <v>17.8</v>
      </c>
      <c r="U246">
        <v>14</v>
      </c>
      <c r="Y246">
        <f t="shared" si="15"/>
        <v>1996</v>
      </c>
      <c r="Z246" t="str">
        <f t="shared" si="16"/>
        <v>Herring</v>
      </c>
      <c r="AA246">
        <f t="shared" si="17"/>
        <v>82.1</v>
      </c>
      <c r="AB246">
        <f t="shared" si="18"/>
        <v>3.6</v>
      </c>
      <c r="AC246">
        <f t="shared" si="19"/>
        <v>14</v>
      </c>
    </row>
    <row r="247" spans="2:29" x14ac:dyDescent="0.15">
      <c r="B247">
        <v>51</v>
      </c>
      <c r="D247">
        <v>1996</v>
      </c>
      <c r="E247">
        <v>1410</v>
      </c>
      <c r="F247" t="s">
        <v>184</v>
      </c>
      <c r="G247" t="s">
        <v>784</v>
      </c>
      <c r="H247" t="s">
        <v>611</v>
      </c>
      <c r="J247" t="s">
        <v>4</v>
      </c>
      <c r="K247">
        <v>83.3</v>
      </c>
      <c r="L247">
        <v>77.400000000000006</v>
      </c>
      <c r="M247">
        <v>53</v>
      </c>
      <c r="N247">
        <v>31.35</v>
      </c>
      <c r="P247">
        <v>3.8</v>
      </c>
      <c r="Q247">
        <v>3.9</v>
      </c>
      <c r="R247" t="s">
        <v>98</v>
      </c>
      <c r="T247">
        <v>18.399999999999999</v>
      </c>
      <c r="U247">
        <v>14.25</v>
      </c>
      <c r="Y247">
        <f t="shared" si="15"/>
        <v>1996</v>
      </c>
      <c r="Z247" t="str">
        <f t="shared" si="16"/>
        <v>Herring</v>
      </c>
      <c r="AA247">
        <f t="shared" si="17"/>
        <v>83.3</v>
      </c>
      <c r="AB247">
        <f t="shared" si="18"/>
        <v>3.9</v>
      </c>
      <c r="AC247">
        <f t="shared" si="19"/>
        <v>14.25</v>
      </c>
    </row>
    <row r="248" spans="2:29" x14ac:dyDescent="0.15">
      <c r="B248">
        <v>52</v>
      </c>
      <c r="D248">
        <v>1996</v>
      </c>
      <c r="H248" t="s">
        <v>32</v>
      </c>
      <c r="J248" t="s">
        <v>4</v>
      </c>
      <c r="K248">
        <v>169.5</v>
      </c>
      <c r="L248">
        <v>158.4</v>
      </c>
      <c r="M248">
        <v>112.3</v>
      </c>
      <c r="N248">
        <v>68.3</v>
      </c>
      <c r="Q248">
        <v>31.6</v>
      </c>
      <c r="R248" t="s">
        <v>98</v>
      </c>
      <c r="T248">
        <v>37</v>
      </c>
      <c r="U248">
        <v>30</v>
      </c>
      <c r="Y248">
        <f t="shared" si="15"/>
        <v>1996</v>
      </c>
      <c r="Z248" t="str">
        <f t="shared" si="16"/>
        <v>Herring</v>
      </c>
      <c r="AA248">
        <f t="shared" si="17"/>
        <v>169.5</v>
      </c>
      <c r="AB248">
        <f t="shared" si="18"/>
        <v>31.6</v>
      </c>
      <c r="AC248">
        <f t="shared" si="19"/>
        <v>30</v>
      </c>
    </row>
    <row r="249" spans="2:29" x14ac:dyDescent="0.15">
      <c r="B249">
        <v>53</v>
      </c>
      <c r="D249">
        <v>1996</v>
      </c>
      <c r="H249" t="s">
        <v>32</v>
      </c>
      <c r="J249" t="s">
        <v>4</v>
      </c>
      <c r="K249">
        <v>76</v>
      </c>
      <c r="L249">
        <v>72</v>
      </c>
      <c r="M249">
        <v>48.4</v>
      </c>
      <c r="N249">
        <v>27</v>
      </c>
      <c r="P249">
        <v>2.4</v>
      </c>
      <c r="Q249">
        <v>2.6</v>
      </c>
      <c r="R249" t="s">
        <v>98</v>
      </c>
      <c r="T249">
        <v>11.6</v>
      </c>
      <c r="U249">
        <v>12.3</v>
      </c>
      <c r="Y249">
        <f t="shared" si="15"/>
        <v>1996</v>
      </c>
      <c r="Z249" t="str">
        <f t="shared" si="16"/>
        <v>Herring</v>
      </c>
      <c r="AA249">
        <f t="shared" si="17"/>
        <v>76</v>
      </c>
      <c r="AB249">
        <f t="shared" si="18"/>
        <v>2.6</v>
      </c>
      <c r="AC249">
        <f t="shared" si="19"/>
        <v>12.3</v>
      </c>
    </row>
    <row r="250" spans="2:29" x14ac:dyDescent="0.15">
      <c r="B250">
        <v>55</v>
      </c>
      <c r="D250">
        <v>1996</v>
      </c>
      <c r="E250">
        <v>1435</v>
      </c>
      <c r="F250" t="s">
        <v>785</v>
      </c>
      <c r="G250" t="s">
        <v>185</v>
      </c>
      <c r="H250" t="s">
        <v>238</v>
      </c>
      <c r="J250" t="s">
        <v>4</v>
      </c>
      <c r="K250">
        <v>78.8</v>
      </c>
      <c r="L250">
        <v>74.75</v>
      </c>
      <c r="M250">
        <v>52.4</v>
      </c>
      <c r="N250">
        <v>31.2</v>
      </c>
      <c r="P250">
        <v>2.2000000000000002</v>
      </c>
      <c r="Q250">
        <v>2.4</v>
      </c>
      <c r="R250" t="s">
        <v>98</v>
      </c>
      <c r="T250">
        <v>16.899999999999999</v>
      </c>
      <c r="U250">
        <v>10.6</v>
      </c>
      <c r="Y250">
        <f t="shared" si="15"/>
        <v>1996</v>
      </c>
      <c r="Z250" t="str">
        <f t="shared" si="16"/>
        <v>Herring</v>
      </c>
      <c r="AA250">
        <f t="shared" si="17"/>
        <v>78.8</v>
      </c>
      <c r="AB250">
        <f t="shared" si="18"/>
        <v>2.4</v>
      </c>
      <c r="AC250">
        <f t="shared" si="19"/>
        <v>10.6</v>
      </c>
    </row>
    <row r="251" spans="2:29" x14ac:dyDescent="0.15">
      <c r="B251">
        <v>56</v>
      </c>
      <c r="D251">
        <v>1996</v>
      </c>
      <c r="E251">
        <v>1435</v>
      </c>
      <c r="F251" t="s">
        <v>785</v>
      </c>
      <c r="G251" t="s">
        <v>185</v>
      </c>
      <c r="H251" t="s">
        <v>239</v>
      </c>
      <c r="J251" t="s">
        <v>4</v>
      </c>
      <c r="K251">
        <v>76.8</v>
      </c>
      <c r="L251">
        <v>72.2</v>
      </c>
      <c r="M251">
        <v>50.55</v>
      </c>
      <c r="N251">
        <v>30.3</v>
      </c>
      <c r="P251">
        <v>2.4</v>
      </c>
      <c r="Q251">
        <v>2.7</v>
      </c>
      <c r="R251" t="s">
        <v>98</v>
      </c>
      <c r="T251">
        <v>16.7</v>
      </c>
      <c r="U251">
        <v>12.3</v>
      </c>
      <c r="Y251">
        <f t="shared" si="15"/>
        <v>1996</v>
      </c>
      <c r="Z251" t="str">
        <f t="shared" si="16"/>
        <v>Herring</v>
      </c>
      <c r="AA251">
        <f t="shared" si="17"/>
        <v>76.8</v>
      </c>
      <c r="AB251">
        <f t="shared" si="18"/>
        <v>2.7</v>
      </c>
      <c r="AC251">
        <f t="shared" si="19"/>
        <v>12.3</v>
      </c>
    </row>
    <row r="252" spans="2:29" x14ac:dyDescent="0.15">
      <c r="B252">
        <v>57</v>
      </c>
      <c r="D252">
        <v>1996</v>
      </c>
      <c r="E252">
        <v>1435</v>
      </c>
      <c r="F252" t="s">
        <v>785</v>
      </c>
      <c r="G252" t="s">
        <v>185</v>
      </c>
      <c r="H252" t="s">
        <v>240</v>
      </c>
      <c r="J252" t="s">
        <v>4</v>
      </c>
      <c r="K252">
        <v>75.599999999999994</v>
      </c>
      <c r="L252">
        <v>74</v>
      </c>
      <c r="M252">
        <v>49.1</v>
      </c>
      <c r="N252">
        <v>28.75</v>
      </c>
      <c r="P252">
        <v>2.8</v>
      </c>
      <c r="Q252">
        <v>2.7</v>
      </c>
      <c r="R252" t="s">
        <v>98</v>
      </c>
      <c r="T252">
        <v>16.899999999999999</v>
      </c>
      <c r="U252">
        <v>11.55</v>
      </c>
      <c r="Y252">
        <f t="shared" si="15"/>
        <v>1996</v>
      </c>
      <c r="Z252" t="str">
        <f t="shared" si="16"/>
        <v>Herring</v>
      </c>
      <c r="AA252">
        <f t="shared" si="17"/>
        <v>75.599999999999994</v>
      </c>
      <c r="AB252">
        <f t="shared" si="18"/>
        <v>2.7</v>
      </c>
      <c r="AC252">
        <f t="shared" si="19"/>
        <v>11.55</v>
      </c>
    </row>
    <row r="253" spans="2:29" x14ac:dyDescent="0.15">
      <c r="B253">
        <v>58</v>
      </c>
      <c r="D253">
        <v>1996</v>
      </c>
      <c r="E253">
        <v>1435</v>
      </c>
      <c r="F253" t="s">
        <v>785</v>
      </c>
      <c r="G253" t="s">
        <v>185</v>
      </c>
      <c r="H253" t="s">
        <v>241</v>
      </c>
      <c r="J253" t="s">
        <v>4</v>
      </c>
      <c r="K253">
        <v>82.2</v>
      </c>
      <c r="L253">
        <v>75.650000000000006</v>
      </c>
      <c r="M253">
        <v>54</v>
      </c>
      <c r="N253">
        <v>31.15</v>
      </c>
      <c r="P253">
        <v>3.4</v>
      </c>
      <c r="Q253">
        <v>3.5</v>
      </c>
      <c r="R253" t="s">
        <v>98</v>
      </c>
      <c r="T253">
        <v>17.600000000000001</v>
      </c>
      <c r="U253">
        <v>13.3</v>
      </c>
      <c r="Y253">
        <f t="shared" si="15"/>
        <v>1996</v>
      </c>
      <c r="Z253" t="str">
        <f t="shared" si="16"/>
        <v>Herring</v>
      </c>
      <c r="AA253">
        <f t="shared" si="17"/>
        <v>82.2</v>
      </c>
      <c r="AB253">
        <f t="shared" si="18"/>
        <v>3.5</v>
      </c>
      <c r="AC253">
        <f t="shared" si="19"/>
        <v>13.3</v>
      </c>
    </row>
    <row r="254" spans="2:29" x14ac:dyDescent="0.15">
      <c r="B254">
        <v>59</v>
      </c>
      <c r="D254">
        <v>1996</v>
      </c>
      <c r="E254">
        <v>1435</v>
      </c>
      <c r="F254" t="s">
        <v>785</v>
      </c>
      <c r="G254" t="s">
        <v>185</v>
      </c>
      <c r="H254" t="s">
        <v>139</v>
      </c>
      <c r="J254" t="s">
        <v>4</v>
      </c>
      <c r="K254">
        <v>81.25</v>
      </c>
      <c r="L254">
        <v>73.900000000000006</v>
      </c>
      <c r="M254">
        <v>50.9</v>
      </c>
      <c r="N254">
        <v>32</v>
      </c>
      <c r="P254">
        <v>2.8</v>
      </c>
      <c r="Q254">
        <v>3.1</v>
      </c>
      <c r="R254" t="s">
        <v>98</v>
      </c>
      <c r="T254">
        <v>17.350000000000001</v>
      </c>
      <c r="U254">
        <v>12.9</v>
      </c>
      <c r="Y254">
        <f t="shared" si="15"/>
        <v>1996</v>
      </c>
      <c r="Z254" t="str">
        <f t="shared" si="16"/>
        <v>Herring</v>
      </c>
      <c r="AA254">
        <f t="shared" si="17"/>
        <v>81.25</v>
      </c>
      <c r="AB254">
        <f t="shared" si="18"/>
        <v>3.1</v>
      </c>
      <c r="AC254">
        <f t="shared" si="19"/>
        <v>12.9</v>
      </c>
    </row>
    <row r="255" spans="2:29" x14ac:dyDescent="0.15">
      <c r="B255">
        <v>63</v>
      </c>
      <c r="D255">
        <v>1996</v>
      </c>
      <c r="E255">
        <v>1930</v>
      </c>
      <c r="F255" t="s">
        <v>144</v>
      </c>
      <c r="G255" t="s">
        <v>100</v>
      </c>
      <c r="H255" t="s">
        <v>32</v>
      </c>
      <c r="J255" t="s">
        <v>4</v>
      </c>
      <c r="K255">
        <v>86.25</v>
      </c>
      <c r="L255">
        <v>79.45</v>
      </c>
      <c r="M255">
        <v>59.45</v>
      </c>
      <c r="N255">
        <v>32.799999999999997</v>
      </c>
      <c r="Q255">
        <v>3.5</v>
      </c>
      <c r="R255" t="s">
        <v>98</v>
      </c>
      <c r="T255">
        <v>15.25</v>
      </c>
      <c r="U255">
        <v>13.3</v>
      </c>
      <c r="Y255">
        <f t="shared" si="15"/>
        <v>1996</v>
      </c>
      <c r="Z255" t="str">
        <f t="shared" si="16"/>
        <v>Herring</v>
      </c>
      <c r="AA255">
        <f t="shared" si="17"/>
        <v>86.25</v>
      </c>
      <c r="AB255">
        <f t="shared" si="18"/>
        <v>3.5</v>
      </c>
      <c r="AC255">
        <f t="shared" si="19"/>
        <v>13.3</v>
      </c>
    </row>
    <row r="256" spans="2:29" x14ac:dyDescent="0.15">
      <c r="B256">
        <v>64</v>
      </c>
      <c r="D256">
        <v>1996</v>
      </c>
      <c r="E256">
        <v>830</v>
      </c>
      <c r="F256" t="s">
        <v>156</v>
      </c>
      <c r="G256" t="s">
        <v>48</v>
      </c>
      <c r="H256" t="s">
        <v>32</v>
      </c>
      <c r="J256" t="s">
        <v>4</v>
      </c>
      <c r="K256">
        <v>81.5</v>
      </c>
      <c r="L256">
        <v>72.8</v>
      </c>
      <c r="M256">
        <v>31.45</v>
      </c>
      <c r="N256">
        <v>32.5</v>
      </c>
      <c r="Q256">
        <v>3.1</v>
      </c>
      <c r="R256" t="s">
        <v>98</v>
      </c>
      <c r="T256">
        <v>17.350000000000001</v>
      </c>
      <c r="U256">
        <v>12.6</v>
      </c>
      <c r="Y256">
        <f t="shared" si="15"/>
        <v>1996</v>
      </c>
      <c r="Z256" t="str">
        <f t="shared" si="16"/>
        <v>Herring</v>
      </c>
      <c r="AA256">
        <f t="shared" si="17"/>
        <v>81.5</v>
      </c>
      <c r="AB256">
        <f t="shared" si="18"/>
        <v>3.1</v>
      </c>
      <c r="AC256">
        <f t="shared" si="19"/>
        <v>12.6</v>
      </c>
    </row>
    <row r="257" spans="2:29" x14ac:dyDescent="0.15">
      <c r="B257">
        <v>67</v>
      </c>
      <c r="D257">
        <v>1996</v>
      </c>
      <c r="E257" t="s">
        <v>96</v>
      </c>
      <c r="F257" t="s">
        <v>96</v>
      </c>
      <c r="G257" t="s">
        <v>96</v>
      </c>
      <c r="H257" t="s">
        <v>32</v>
      </c>
      <c r="J257" t="s">
        <v>4</v>
      </c>
      <c r="N257">
        <v>51.85</v>
      </c>
      <c r="P257">
        <v>2.8</v>
      </c>
      <c r="Q257">
        <v>2.8</v>
      </c>
      <c r="R257" t="s">
        <v>98</v>
      </c>
      <c r="U257">
        <v>15.25</v>
      </c>
      <c r="Y257">
        <f t="shared" si="15"/>
        <v>1996</v>
      </c>
      <c r="Z257" t="str">
        <f t="shared" si="16"/>
        <v>Herring</v>
      </c>
      <c r="AA257" t="str">
        <f t="shared" si="17"/>
        <v/>
      </c>
      <c r="AB257">
        <f t="shared" si="18"/>
        <v>2.8</v>
      </c>
      <c r="AC257">
        <f t="shared" si="19"/>
        <v>15.25</v>
      </c>
    </row>
    <row r="258" spans="2:29" x14ac:dyDescent="0.15">
      <c r="B258">
        <v>68</v>
      </c>
      <c r="D258">
        <v>1996</v>
      </c>
      <c r="E258">
        <v>1215</v>
      </c>
      <c r="F258" t="s">
        <v>786</v>
      </c>
      <c r="G258" t="s">
        <v>96</v>
      </c>
      <c r="H258" t="s">
        <v>32</v>
      </c>
      <c r="J258" t="s">
        <v>4</v>
      </c>
      <c r="K258">
        <v>91</v>
      </c>
      <c r="L258">
        <v>82</v>
      </c>
      <c r="N258">
        <v>59.65</v>
      </c>
      <c r="P258">
        <v>4.4000000000000004</v>
      </c>
      <c r="Q258">
        <v>4.7</v>
      </c>
      <c r="R258" t="s">
        <v>98</v>
      </c>
      <c r="T258">
        <v>19.649999999999999</v>
      </c>
      <c r="U258">
        <v>15.25</v>
      </c>
      <c r="Y258">
        <f t="shared" si="15"/>
        <v>1996</v>
      </c>
      <c r="Z258" t="str">
        <f t="shared" si="16"/>
        <v>Herring</v>
      </c>
      <c r="AA258">
        <f t="shared" si="17"/>
        <v>91</v>
      </c>
      <c r="AB258">
        <f t="shared" si="18"/>
        <v>4.7</v>
      </c>
      <c r="AC258">
        <f t="shared" si="19"/>
        <v>15.25</v>
      </c>
    </row>
    <row r="259" spans="2:29" x14ac:dyDescent="0.15">
      <c r="B259">
        <v>71</v>
      </c>
      <c r="D259">
        <v>1996</v>
      </c>
      <c r="E259">
        <v>1400</v>
      </c>
      <c r="F259" t="s">
        <v>787</v>
      </c>
      <c r="G259" t="s">
        <v>54</v>
      </c>
      <c r="H259" t="s">
        <v>32</v>
      </c>
      <c r="J259" t="s">
        <v>4</v>
      </c>
      <c r="K259">
        <v>89</v>
      </c>
      <c r="L259">
        <v>83</v>
      </c>
      <c r="M259">
        <v>59.9</v>
      </c>
      <c r="N259">
        <v>36.1</v>
      </c>
      <c r="P259">
        <v>3.8</v>
      </c>
      <c r="Q259">
        <v>3.7</v>
      </c>
      <c r="R259" t="s">
        <v>98</v>
      </c>
      <c r="T259">
        <v>19.2</v>
      </c>
      <c r="U259">
        <v>14.2</v>
      </c>
      <c r="Y259">
        <f t="shared" ref="Y259:Y322" si="20">D259</f>
        <v>1996</v>
      </c>
      <c r="Z259" t="str">
        <f t="shared" ref="Z259:Z322" si="21">IF(J259&lt;&gt;"",J259,"")</f>
        <v>Herring</v>
      </c>
      <c r="AA259">
        <f t="shared" ref="AA259:AA322" si="22">IF(K259&lt;&gt;"",K259,"")</f>
        <v>89</v>
      </c>
      <c r="AB259">
        <f t="shared" ref="AB259:AB322" si="23">IF(Q259&lt;&gt;"",Q259,IF(P259&lt;&gt;"",P259,""))</f>
        <v>3.7</v>
      </c>
      <c r="AC259">
        <f t="shared" ref="AC259:AC322" si="24">IF(U259&lt;&gt;"",U259,"")</f>
        <v>14.2</v>
      </c>
    </row>
    <row r="260" spans="2:29" x14ac:dyDescent="0.15">
      <c r="B260">
        <v>74</v>
      </c>
      <c r="D260">
        <v>1996</v>
      </c>
      <c r="E260">
        <v>1330</v>
      </c>
      <c r="F260" t="s">
        <v>788</v>
      </c>
      <c r="G260" t="s">
        <v>411</v>
      </c>
      <c r="H260" t="s">
        <v>181</v>
      </c>
      <c r="J260" t="s">
        <v>4</v>
      </c>
      <c r="K260">
        <v>84.25</v>
      </c>
      <c r="L260">
        <v>76.099999999999994</v>
      </c>
      <c r="M260">
        <v>57</v>
      </c>
      <c r="N260">
        <v>33</v>
      </c>
      <c r="P260">
        <v>3.6</v>
      </c>
      <c r="Q260">
        <v>3.5</v>
      </c>
      <c r="R260" t="s">
        <v>98</v>
      </c>
      <c r="T260">
        <v>17.399999999999999</v>
      </c>
      <c r="U260">
        <v>13.2</v>
      </c>
      <c r="Y260">
        <f t="shared" si="20"/>
        <v>1996</v>
      </c>
      <c r="Z260" t="str">
        <f t="shared" si="21"/>
        <v>Herring</v>
      </c>
      <c r="AA260">
        <f t="shared" si="22"/>
        <v>84.25</v>
      </c>
      <c r="AB260">
        <f t="shared" si="23"/>
        <v>3.5</v>
      </c>
      <c r="AC260">
        <f t="shared" si="24"/>
        <v>13.2</v>
      </c>
    </row>
    <row r="261" spans="2:29" x14ac:dyDescent="0.15">
      <c r="B261">
        <v>75</v>
      </c>
      <c r="D261">
        <v>1996</v>
      </c>
      <c r="E261">
        <v>1330</v>
      </c>
      <c r="F261" t="s">
        <v>789</v>
      </c>
      <c r="G261" t="s">
        <v>411</v>
      </c>
      <c r="H261" t="s">
        <v>231</v>
      </c>
      <c r="J261" t="s">
        <v>4</v>
      </c>
      <c r="K261">
        <v>86.6</v>
      </c>
      <c r="L261">
        <v>78.45</v>
      </c>
      <c r="M261">
        <v>59.3</v>
      </c>
      <c r="N261">
        <v>34.9</v>
      </c>
      <c r="P261">
        <v>3.8</v>
      </c>
      <c r="Q261">
        <v>3.8</v>
      </c>
      <c r="R261" t="s">
        <v>98</v>
      </c>
      <c r="T261">
        <v>17.45</v>
      </c>
      <c r="U261">
        <v>14</v>
      </c>
      <c r="Y261">
        <f t="shared" si="20"/>
        <v>1996</v>
      </c>
      <c r="Z261" t="str">
        <f t="shared" si="21"/>
        <v>Herring</v>
      </c>
      <c r="AA261">
        <f t="shared" si="22"/>
        <v>86.6</v>
      </c>
      <c r="AB261">
        <f t="shared" si="23"/>
        <v>3.8</v>
      </c>
      <c r="AC261">
        <f t="shared" si="24"/>
        <v>14</v>
      </c>
    </row>
    <row r="262" spans="2:29" x14ac:dyDescent="0.15">
      <c r="B262">
        <v>79</v>
      </c>
      <c r="D262">
        <v>1996</v>
      </c>
      <c r="E262">
        <v>1915</v>
      </c>
      <c r="F262" t="s">
        <v>158</v>
      </c>
      <c r="G262" t="s">
        <v>54</v>
      </c>
      <c r="H262" t="s">
        <v>32</v>
      </c>
      <c r="J262" t="s">
        <v>4</v>
      </c>
      <c r="M262">
        <v>48.55</v>
      </c>
      <c r="N262">
        <v>28.55</v>
      </c>
      <c r="R262" t="s">
        <v>98</v>
      </c>
      <c r="U262">
        <v>12.35</v>
      </c>
      <c r="Y262">
        <f t="shared" si="20"/>
        <v>1996</v>
      </c>
      <c r="Z262" t="str">
        <f t="shared" si="21"/>
        <v>Herring</v>
      </c>
      <c r="AA262" t="str">
        <f t="shared" si="22"/>
        <v/>
      </c>
      <c r="AB262" t="str">
        <f t="shared" si="23"/>
        <v/>
      </c>
      <c r="AC262">
        <f t="shared" si="24"/>
        <v>12.35</v>
      </c>
    </row>
    <row r="263" spans="2:29" x14ac:dyDescent="0.15">
      <c r="B263">
        <v>80</v>
      </c>
      <c r="D263">
        <v>1996</v>
      </c>
      <c r="E263">
        <v>1952</v>
      </c>
      <c r="F263" t="s">
        <v>158</v>
      </c>
      <c r="G263" t="s">
        <v>54</v>
      </c>
      <c r="H263" t="s">
        <v>405</v>
      </c>
      <c r="J263" t="s">
        <v>4</v>
      </c>
      <c r="K263">
        <v>84.9</v>
      </c>
      <c r="L263">
        <v>77.45</v>
      </c>
      <c r="M263">
        <v>55.4</v>
      </c>
      <c r="N263">
        <v>30</v>
      </c>
      <c r="P263">
        <v>4</v>
      </c>
      <c r="Q263">
        <v>4</v>
      </c>
      <c r="R263" t="s">
        <v>98</v>
      </c>
      <c r="T263">
        <v>19.149999999999999</v>
      </c>
      <c r="U263">
        <v>14.35</v>
      </c>
      <c r="Y263">
        <f t="shared" si="20"/>
        <v>1996</v>
      </c>
      <c r="Z263" t="str">
        <f t="shared" si="21"/>
        <v>Herring</v>
      </c>
      <c r="AA263">
        <f t="shared" si="22"/>
        <v>84.9</v>
      </c>
      <c r="AB263">
        <f t="shared" si="23"/>
        <v>4</v>
      </c>
      <c r="AC263">
        <f t="shared" si="24"/>
        <v>14.35</v>
      </c>
    </row>
    <row r="264" spans="2:29" x14ac:dyDescent="0.15">
      <c r="B264">
        <v>81</v>
      </c>
      <c r="D264">
        <v>1996</v>
      </c>
      <c r="E264">
        <v>1952</v>
      </c>
      <c r="F264" t="s">
        <v>158</v>
      </c>
      <c r="G264" t="s">
        <v>54</v>
      </c>
      <c r="H264" t="s">
        <v>384</v>
      </c>
      <c r="J264" t="s">
        <v>4</v>
      </c>
      <c r="K264">
        <v>83.45</v>
      </c>
      <c r="L264">
        <v>77.150000000000006</v>
      </c>
      <c r="M264">
        <v>55.65</v>
      </c>
      <c r="N264">
        <v>33.200000000000003</v>
      </c>
      <c r="P264">
        <v>3.6</v>
      </c>
      <c r="Q264">
        <v>3.6</v>
      </c>
      <c r="R264" t="s">
        <v>98</v>
      </c>
      <c r="T264">
        <v>17.5</v>
      </c>
      <c r="U264">
        <v>13.55</v>
      </c>
      <c r="Y264">
        <f t="shared" si="20"/>
        <v>1996</v>
      </c>
      <c r="Z264" t="str">
        <f t="shared" si="21"/>
        <v>Herring</v>
      </c>
      <c r="AA264">
        <f t="shared" si="22"/>
        <v>83.45</v>
      </c>
      <c r="AB264">
        <f t="shared" si="23"/>
        <v>3.6</v>
      </c>
      <c r="AC264">
        <f t="shared" si="24"/>
        <v>13.55</v>
      </c>
    </row>
    <row r="265" spans="2:29" x14ac:dyDescent="0.15">
      <c r="B265">
        <v>82</v>
      </c>
      <c r="D265">
        <v>1996</v>
      </c>
      <c r="E265">
        <v>1952</v>
      </c>
      <c r="F265" t="s">
        <v>158</v>
      </c>
      <c r="G265" t="s">
        <v>54</v>
      </c>
      <c r="H265" t="s">
        <v>385</v>
      </c>
      <c r="J265" t="s">
        <v>4</v>
      </c>
      <c r="K265">
        <v>71.5</v>
      </c>
      <c r="L265">
        <v>65.650000000000006</v>
      </c>
      <c r="N265">
        <v>26.4</v>
      </c>
      <c r="P265">
        <v>2</v>
      </c>
      <c r="Q265">
        <v>2</v>
      </c>
      <c r="R265" t="s">
        <v>98</v>
      </c>
      <c r="T265">
        <v>15.9</v>
      </c>
      <c r="U265">
        <v>10.4</v>
      </c>
      <c r="Y265">
        <f t="shared" si="20"/>
        <v>1996</v>
      </c>
      <c r="Z265" t="str">
        <f t="shared" si="21"/>
        <v>Herring</v>
      </c>
      <c r="AA265">
        <f t="shared" si="22"/>
        <v>71.5</v>
      </c>
      <c r="AB265">
        <f t="shared" si="23"/>
        <v>2</v>
      </c>
      <c r="AC265">
        <f t="shared" si="24"/>
        <v>10.4</v>
      </c>
    </row>
    <row r="266" spans="2:29" x14ac:dyDescent="0.15">
      <c r="B266">
        <v>83</v>
      </c>
      <c r="D266">
        <v>1996</v>
      </c>
      <c r="E266">
        <v>2003</v>
      </c>
      <c r="F266" t="s">
        <v>158</v>
      </c>
      <c r="G266" t="s">
        <v>54</v>
      </c>
      <c r="H266" t="s">
        <v>32</v>
      </c>
      <c r="J266" t="s">
        <v>4</v>
      </c>
      <c r="K266">
        <v>82.65</v>
      </c>
      <c r="L266">
        <v>75.45</v>
      </c>
      <c r="M266">
        <v>54.5</v>
      </c>
      <c r="N266">
        <v>30.55</v>
      </c>
      <c r="P266">
        <v>3.4</v>
      </c>
      <c r="Q266">
        <v>3.3</v>
      </c>
      <c r="R266" t="s">
        <v>98</v>
      </c>
      <c r="T266">
        <v>18.25</v>
      </c>
      <c r="U266">
        <v>14.1</v>
      </c>
      <c r="Y266">
        <f t="shared" si="20"/>
        <v>1996</v>
      </c>
      <c r="Z266" t="str">
        <f t="shared" si="21"/>
        <v>Herring</v>
      </c>
      <c r="AA266">
        <f t="shared" si="22"/>
        <v>82.65</v>
      </c>
      <c r="AB266">
        <f t="shared" si="23"/>
        <v>3.3</v>
      </c>
      <c r="AC266">
        <f t="shared" si="24"/>
        <v>14.1</v>
      </c>
    </row>
    <row r="267" spans="2:29" x14ac:dyDescent="0.15">
      <c r="B267">
        <v>84</v>
      </c>
      <c r="D267">
        <v>1996</v>
      </c>
      <c r="E267">
        <v>2030</v>
      </c>
      <c r="F267" t="s">
        <v>158</v>
      </c>
      <c r="G267" t="s">
        <v>54</v>
      </c>
      <c r="H267" t="s">
        <v>181</v>
      </c>
      <c r="J267" t="s">
        <v>4</v>
      </c>
      <c r="K267">
        <v>65.099999999999994</v>
      </c>
      <c r="L267">
        <v>59</v>
      </c>
      <c r="M267">
        <v>43.2</v>
      </c>
      <c r="N267">
        <v>25.45</v>
      </c>
      <c r="P267">
        <v>1.8</v>
      </c>
      <c r="Q267">
        <v>1.7</v>
      </c>
      <c r="R267" t="s">
        <v>98</v>
      </c>
      <c r="T267">
        <v>13.8</v>
      </c>
      <c r="U267">
        <v>9.5500000000000007</v>
      </c>
      <c r="Y267">
        <f t="shared" si="20"/>
        <v>1996</v>
      </c>
      <c r="Z267" t="str">
        <f t="shared" si="21"/>
        <v>Herring</v>
      </c>
      <c r="AA267">
        <f t="shared" si="22"/>
        <v>65.099999999999994</v>
      </c>
      <c r="AB267">
        <f t="shared" si="23"/>
        <v>1.7</v>
      </c>
      <c r="AC267">
        <f t="shared" si="24"/>
        <v>9.5500000000000007</v>
      </c>
    </row>
    <row r="268" spans="2:29" x14ac:dyDescent="0.15">
      <c r="B268">
        <v>85</v>
      </c>
      <c r="D268">
        <v>1996</v>
      </c>
      <c r="E268">
        <v>2030</v>
      </c>
      <c r="F268" t="s">
        <v>158</v>
      </c>
      <c r="G268" t="s">
        <v>54</v>
      </c>
      <c r="H268" t="s">
        <v>231</v>
      </c>
      <c r="J268" t="s">
        <v>4</v>
      </c>
      <c r="K268">
        <v>86.1</v>
      </c>
      <c r="L268">
        <v>77.849999999999994</v>
      </c>
      <c r="M268">
        <v>57</v>
      </c>
      <c r="N268">
        <v>33.4</v>
      </c>
      <c r="P268">
        <v>4.8</v>
      </c>
      <c r="Q268">
        <v>4.9000000000000004</v>
      </c>
      <c r="R268" t="s">
        <v>98</v>
      </c>
      <c r="T268">
        <v>18.8</v>
      </c>
      <c r="U268">
        <v>14.65</v>
      </c>
      <c r="Y268">
        <f t="shared" si="20"/>
        <v>1996</v>
      </c>
      <c r="Z268" t="str">
        <f t="shared" si="21"/>
        <v>Herring</v>
      </c>
      <c r="AA268">
        <f t="shared" si="22"/>
        <v>86.1</v>
      </c>
      <c r="AB268">
        <f t="shared" si="23"/>
        <v>4.9000000000000004</v>
      </c>
      <c r="AC268">
        <f t="shared" si="24"/>
        <v>14.65</v>
      </c>
    </row>
    <row r="269" spans="2:29" x14ac:dyDescent="0.15">
      <c r="B269">
        <v>86</v>
      </c>
      <c r="D269">
        <v>1996</v>
      </c>
      <c r="E269">
        <v>746</v>
      </c>
      <c r="F269" t="s">
        <v>158</v>
      </c>
      <c r="G269" t="s">
        <v>411</v>
      </c>
      <c r="H269" t="s">
        <v>32</v>
      </c>
      <c r="J269" t="s">
        <v>4</v>
      </c>
      <c r="K269">
        <v>88.55</v>
      </c>
      <c r="L269">
        <v>80</v>
      </c>
      <c r="M269">
        <v>65</v>
      </c>
      <c r="N269">
        <v>35</v>
      </c>
      <c r="P269">
        <v>4.4000000000000004</v>
      </c>
      <c r="Q269">
        <v>4.4000000000000004</v>
      </c>
      <c r="R269" t="s">
        <v>98</v>
      </c>
      <c r="T269">
        <v>19</v>
      </c>
      <c r="U269">
        <v>15</v>
      </c>
      <c r="Y269">
        <f t="shared" si="20"/>
        <v>1996</v>
      </c>
      <c r="Z269" t="str">
        <f t="shared" si="21"/>
        <v>Herring</v>
      </c>
      <c r="AA269">
        <f t="shared" si="22"/>
        <v>88.55</v>
      </c>
      <c r="AB269">
        <f t="shared" si="23"/>
        <v>4.4000000000000004</v>
      </c>
      <c r="AC269">
        <f t="shared" si="24"/>
        <v>15</v>
      </c>
    </row>
    <row r="270" spans="2:29" x14ac:dyDescent="0.15">
      <c r="B270">
        <v>87</v>
      </c>
      <c r="D270">
        <v>1996</v>
      </c>
      <c r="E270">
        <v>820</v>
      </c>
      <c r="F270" t="s">
        <v>158</v>
      </c>
      <c r="G270" t="s">
        <v>54</v>
      </c>
      <c r="H270" t="s">
        <v>93</v>
      </c>
      <c r="J270" t="s">
        <v>4</v>
      </c>
      <c r="K270">
        <v>79.8</v>
      </c>
      <c r="L270">
        <v>72</v>
      </c>
      <c r="M270">
        <v>52.8</v>
      </c>
      <c r="N270">
        <v>30.4</v>
      </c>
      <c r="P270">
        <v>3.4</v>
      </c>
      <c r="Q270">
        <v>3.6</v>
      </c>
      <c r="R270" t="s">
        <v>98</v>
      </c>
      <c r="T270">
        <v>16.7</v>
      </c>
      <c r="U270">
        <v>13.4</v>
      </c>
      <c r="Y270">
        <f t="shared" si="20"/>
        <v>1996</v>
      </c>
      <c r="Z270" t="str">
        <f t="shared" si="21"/>
        <v>Herring</v>
      </c>
      <c r="AA270">
        <f t="shared" si="22"/>
        <v>79.8</v>
      </c>
      <c r="AB270">
        <f t="shared" si="23"/>
        <v>3.6</v>
      </c>
      <c r="AC270">
        <f t="shared" si="24"/>
        <v>13.4</v>
      </c>
    </row>
    <row r="271" spans="2:29" x14ac:dyDescent="0.15">
      <c r="B271">
        <v>88</v>
      </c>
      <c r="D271">
        <v>1996</v>
      </c>
      <c r="E271">
        <v>820</v>
      </c>
      <c r="F271" t="s">
        <v>158</v>
      </c>
      <c r="G271" t="s">
        <v>54</v>
      </c>
      <c r="H271" t="s">
        <v>604</v>
      </c>
      <c r="J271" t="s">
        <v>4</v>
      </c>
      <c r="N271">
        <v>28.7</v>
      </c>
      <c r="R271" t="s">
        <v>98</v>
      </c>
      <c r="U271">
        <v>10.6</v>
      </c>
      <c r="Y271">
        <f t="shared" si="20"/>
        <v>1996</v>
      </c>
      <c r="Z271" t="str">
        <f t="shared" si="21"/>
        <v>Herring</v>
      </c>
      <c r="AA271" t="str">
        <f t="shared" si="22"/>
        <v/>
      </c>
      <c r="AB271" t="str">
        <f t="shared" si="23"/>
        <v/>
      </c>
      <c r="AC271">
        <f t="shared" si="24"/>
        <v>10.6</v>
      </c>
    </row>
    <row r="272" spans="2:29" x14ac:dyDescent="0.15">
      <c r="B272">
        <v>89</v>
      </c>
      <c r="D272">
        <v>1996</v>
      </c>
      <c r="E272">
        <v>820</v>
      </c>
      <c r="F272" t="s">
        <v>158</v>
      </c>
      <c r="G272" t="s">
        <v>54</v>
      </c>
      <c r="H272" t="s">
        <v>607</v>
      </c>
      <c r="J272" t="s">
        <v>4</v>
      </c>
      <c r="K272">
        <v>77</v>
      </c>
      <c r="L272">
        <v>71.2</v>
      </c>
      <c r="M272">
        <v>50.1</v>
      </c>
      <c r="N272">
        <v>29.3</v>
      </c>
      <c r="P272">
        <v>3</v>
      </c>
      <c r="Q272">
        <v>3.2</v>
      </c>
      <c r="R272" t="s">
        <v>98</v>
      </c>
      <c r="T272">
        <v>11.7</v>
      </c>
      <c r="U272">
        <v>10.65</v>
      </c>
      <c r="Y272">
        <f t="shared" si="20"/>
        <v>1996</v>
      </c>
      <c r="Z272" t="str">
        <f t="shared" si="21"/>
        <v>Herring</v>
      </c>
      <c r="AA272">
        <f t="shared" si="22"/>
        <v>77</v>
      </c>
      <c r="AB272">
        <f t="shared" si="23"/>
        <v>3.2</v>
      </c>
      <c r="AC272">
        <f t="shared" si="24"/>
        <v>10.65</v>
      </c>
    </row>
    <row r="273" spans="2:29" x14ac:dyDescent="0.15">
      <c r="B273">
        <v>90</v>
      </c>
      <c r="D273">
        <v>1996</v>
      </c>
      <c r="E273">
        <v>820</v>
      </c>
      <c r="F273" t="s">
        <v>158</v>
      </c>
      <c r="G273" t="s">
        <v>54</v>
      </c>
      <c r="H273" t="s">
        <v>611</v>
      </c>
      <c r="J273" t="s">
        <v>4</v>
      </c>
      <c r="K273">
        <v>81.3</v>
      </c>
      <c r="L273">
        <v>82.85</v>
      </c>
      <c r="M273">
        <v>55.55</v>
      </c>
      <c r="N273">
        <v>32.200000000000003</v>
      </c>
      <c r="P273">
        <v>3.8</v>
      </c>
      <c r="Q273">
        <v>3.7</v>
      </c>
      <c r="R273" t="s">
        <v>98</v>
      </c>
      <c r="T273">
        <v>16.600000000000001</v>
      </c>
      <c r="U273">
        <v>13.55</v>
      </c>
      <c r="Y273">
        <f t="shared" si="20"/>
        <v>1996</v>
      </c>
      <c r="Z273" t="str">
        <f t="shared" si="21"/>
        <v>Herring</v>
      </c>
      <c r="AA273">
        <f t="shared" si="22"/>
        <v>81.3</v>
      </c>
      <c r="AB273">
        <f t="shared" si="23"/>
        <v>3.7</v>
      </c>
      <c r="AC273">
        <f t="shared" si="24"/>
        <v>13.55</v>
      </c>
    </row>
    <row r="274" spans="2:29" x14ac:dyDescent="0.15">
      <c r="B274">
        <v>91</v>
      </c>
      <c r="D274">
        <v>1996</v>
      </c>
      <c r="E274">
        <v>600</v>
      </c>
      <c r="F274" t="s">
        <v>87</v>
      </c>
      <c r="G274" t="s">
        <v>413</v>
      </c>
      <c r="H274" t="s">
        <v>32</v>
      </c>
      <c r="J274" t="s">
        <v>4</v>
      </c>
      <c r="K274">
        <v>165</v>
      </c>
      <c r="L274">
        <v>141.30000000000001</v>
      </c>
      <c r="M274">
        <v>101</v>
      </c>
      <c r="N274">
        <v>64.3</v>
      </c>
      <c r="Q274">
        <v>24.9</v>
      </c>
      <c r="R274" t="s">
        <v>98</v>
      </c>
      <c r="U274">
        <v>26</v>
      </c>
      <c r="Y274">
        <f t="shared" si="20"/>
        <v>1996</v>
      </c>
      <c r="Z274" t="str">
        <f t="shared" si="21"/>
        <v>Herring</v>
      </c>
      <c r="AA274">
        <f t="shared" si="22"/>
        <v>165</v>
      </c>
      <c r="AB274">
        <f t="shared" si="23"/>
        <v>24.9</v>
      </c>
      <c r="AC274">
        <f t="shared" si="24"/>
        <v>26</v>
      </c>
    </row>
    <row r="275" spans="2:29" x14ac:dyDescent="0.15">
      <c r="B275">
        <v>93</v>
      </c>
      <c r="D275">
        <v>1996</v>
      </c>
      <c r="E275">
        <v>300</v>
      </c>
      <c r="F275" t="s">
        <v>790</v>
      </c>
      <c r="G275" t="s">
        <v>54</v>
      </c>
      <c r="H275" t="s">
        <v>405</v>
      </c>
      <c r="J275" t="s">
        <v>4</v>
      </c>
      <c r="K275">
        <v>80.5</v>
      </c>
      <c r="L275">
        <v>77.400000000000006</v>
      </c>
      <c r="M275">
        <v>50</v>
      </c>
      <c r="N275">
        <v>31.3</v>
      </c>
      <c r="P275">
        <v>2.1</v>
      </c>
      <c r="Q275">
        <v>3.4</v>
      </c>
      <c r="R275" t="s">
        <v>98</v>
      </c>
      <c r="T275">
        <v>17.7</v>
      </c>
      <c r="U275">
        <v>12.6</v>
      </c>
      <c r="Y275">
        <f t="shared" si="20"/>
        <v>1996</v>
      </c>
      <c r="Z275" t="str">
        <f t="shared" si="21"/>
        <v>Herring</v>
      </c>
      <c r="AA275">
        <f t="shared" si="22"/>
        <v>80.5</v>
      </c>
      <c r="AB275">
        <f t="shared" si="23"/>
        <v>3.4</v>
      </c>
      <c r="AC275">
        <f t="shared" si="24"/>
        <v>12.6</v>
      </c>
    </row>
    <row r="276" spans="2:29" x14ac:dyDescent="0.15">
      <c r="B276">
        <v>94</v>
      </c>
      <c r="D276">
        <v>1996</v>
      </c>
      <c r="E276">
        <v>300</v>
      </c>
      <c r="F276" t="s">
        <v>790</v>
      </c>
      <c r="G276" t="s">
        <v>54</v>
      </c>
      <c r="H276" t="s">
        <v>384</v>
      </c>
      <c r="J276" t="s">
        <v>4</v>
      </c>
      <c r="K276">
        <v>93.9</v>
      </c>
      <c r="L276">
        <v>87.9</v>
      </c>
      <c r="M276">
        <v>60.8</v>
      </c>
      <c r="N276">
        <v>36.4</v>
      </c>
      <c r="P276">
        <v>3.9</v>
      </c>
      <c r="Q276">
        <v>5</v>
      </c>
      <c r="R276" t="s">
        <v>98</v>
      </c>
      <c r="T276">
        <v>20.7</v>
      </c>
      <c r="U276">
        <v>14.6</v>
      </c>
      <c r="Y276">
        <f t="shared" si="20"/>
        <v>1996</v>
      </c>
      <c r="Z276" t="str">
        <f t="shared" si="21"/>
        <v>Herring</v>
      </c>
      <c r="AA276">
        <f t="shared" si="22"/>
        <v>93.9</v>
      </c>
      <c r="AB276">
        <f t="shared" si="23"/>
        <v>5</v>
      </c>
      <c r="AC276">
        <f t="shared" si="24"/>
        <v>14.6</v>
      </c>
    </row>
    <row r="277" spans="2:29" x14ac:dyDescent="0.15">
      <c r="B277">
        <v>95</v>
      </c>
      <c r="D277">
        <v>1996</v>
      </c>
      <c r="E277">
        <v>300</v>
      </c>
      <c r="F277" t="s">
        <v>790</v>
      </c>
      <c r="G277" t="s">
        <v>54</v>
      </c>
      <c r="H277" t="s">
        <v>385</v>
      </c>
      <c r="J277" t="s">
        <v>4</v>
      </c>
      <c r="K277">
        <v>77</v>
      </c>
      <c r="L277">
        <v>70.7</v>
      </c>
      <c r="M277">
        <v>50.7</v>
      </c>
      <c r="N277">
        <v>29.2</v>
      </c>
      <c r="P277">
        <v>1.7</v>
      </c>
      <c r="Q277">
        <v>2.9</v>
      </c>
      <c r="R277" t="s">
        <v>98</v>
      </c>
      <c r="T277">
        <v>17.2</v>
      </c>
      <c r="U277">
        <v>12</v>
      </c>
      <c r="Y277">
        <f t="shared" si="20"/>
        <v>1996</v>
      </c>
      <c r="Z277" t="str">
        <f t="shared" si="21"/>
        <v>Herring</v>
      </c>
      <c r="AA277">
        <f t="shared" si="22"/>
        <v>77</v>
      </c>
      <c r="AB277">
        <f t="shared" si="23"/>
        <v>2.9</v>
      </c>
      <c r="AC277">
        <f t="shared" si="24"/>
        <v>12</v>
      </c>
    </row>
    <row r="278" spans="2:29" x14ac:dyDescent="0.15">
      <c r="B278">
        <v>96</v>
      </c>
      <c r="D278">
        <v>1996</v>
      </c>
      <c r="E278">
        <v>1921</v>
      </c>
      <c r="F278" t="s">
        <v>158</v>
      </c>
      <c r="G278" t="s">
        <v>54</v>
      </c>
      <c r="H278" t="s">
        <v>181</v>
      </c>
      <c r="J278" t="s">
        <v>4</v>
      </c>
      <c r="K278">
        <v>81.400000000000006</v>
      </c>
      <c r="L278">
        <v>72.849999999999994</v>
      </c>
      <c r="M278">
        <v>53</v>
      </c>
      <c r="N278">
        <v>31.4</v>
      </c>
      <c r="P278">
        <v>3.2</v>
      </c>
      <c r="Q278">
        <v>3.1</v>
      </c>
      <c r="R278" t="s">
        <v>98</v>
      </c>
      <c r="T278">
        <v>17.8</v>
      </c>
      <c r="U278">
        <v>12.75</v>
      </c>
      <c r="Y278">
        <f t="shared" si="20"/>
        <v>1996</v>
      </c>
      <c r="Z278" t="str">
        <f t="shared" si="21"/>
        <v>Herring</v>
      </c>
      <c r="AA278">
        <f t="shared" si="22"/>
        <v>81.400000000000006</v>
      </c>
      <c r="AB278">
        <f t="shared" si="23"/>
        <v>3.1</v>
      </c>
      <c r="AC278">
        <f t="shared" si="24"/>
        <v>12.75</v>
      </c>
    </row>
    <row r="279" spans="2:29" x14ac:dyDescent="0.15">
      <c r="B279">
        <v>97</v>
      </c>
      <c r="D279">
        <v>1996</v>
      </c>
      <c r="E279">
        <v>1921</v>
      </c>
      <c r="F279" t="s">
        <v>158</v>
      </c>
      <c r="G279" t="s">
        <v>54</v>
      </c>
      <c r="H279" t="s">
        <v>231</v>
      </c>
      <c r="J279" t="s">
        <v>4</v>
      </c>
      <c r="K279">
        <v>76.45</v>
      </c>
      <c r="L279">
        <v>70.25</v>
      </c>
      <c r="M279">
        <v>49.8</v>
      </c>
      <c r="N279">
        <v>29.55</v>
      </c>
      <c r="P279">
        <v>2.8</v>
      </c>
      <c r="Q279">
        <v>2.8</v>
      </c>
      <c r="R279" t="s">
        <v>98</v>
      </c>
      <c r="T279">
        <v>16.45</v>
      </c>
      <c r="U279">
        <v>12.45</v>
      </c>
      <c r="Y279">
        <f t="shared" si="20"/>
        <v>1996</v>
      </c>
      <c r="Z279" t="str">
        <f t="shared" si="21"/>
        <v>Herring</v>
      </c>
      <c r="AA279">
        <f t="shared" si="22"/>
        <v>76.45</v>
      </c>
      <c r="AB279">
        <f t="shared" si="23"/>
        <v>2.8</v>
      </c>
      <c r="AC279">
        <f t="shared" si="24"/>
        <v>12.45</v>
      </c>
    </row>
    <row r="280" spans="2:29" x14ac:dyDescent="0.15">
      <c r="B280">
        <v>99</v>
      </c>
      <c r="D280">
        <v>1996</v>
      </c>
      <c r="E280">
        <v>1957</v>
      </c>
      <c r="F280" t="s">
        <v>158</v>
      </c>
      <c r="G280" t="s">
        <v>54</v>
      </c>
      <c r="H280" t="s">
        <v>405</v>
      </c>
      <c r="J280" t="s">
        <v>4</v>
      </c>
      <c r="K280">
        <v>86.4</v>
      </c>
      <c r="L280">
        <v>78.45</v>
      </c>
      <c r="M280">
        <v>57.69</v>
      </c>
      <c r="Q280">
        <v>3.9</v>
      </c>
      <c r="R280" t="s">
        <v>98</v>
      </c>
      <c r="T280">
        <v>20</v>
      </c>
      <c r="Y280">
        <f t="shared" si="20"/>
        <v>1996</v>
      </c>
      <c r="Z280" t="str">
        <f t="shared" si="21"/>
        <v>Herring</v>
      </c>
      <c r="AA280">
        <f t="shared" si="22"/>
        <v>86.4</v>
      </c>
      <c r="AB280">
        <f t="shared" si="23"/>
        <v>3.9</v>
      </c>
      <c r="AC280" t="str">
        <f t="shared" si="24"/>
        <v/>
      </c>
    </row>
    <row r="281" spans="2:29" x14ac:dyDescent="0.15">
      <c r="B281">
        <v>100</v>
      </c>
      <c r="D281">
        <v>1996</v>
      </c>
      <c r="E281">
        <v>1957</v>
      </c>
      <c r="F281" t="s">
        <v>158</v>
      </c>
      <c r="G281" t="s">
        <v>54</v>
      </c>
      <c r="H281" t="s">
        <v>384</v>
      </c>
      <c r="J281" t="s">
        <v>4</v>
      </c>
      <c r="K281">
        <v>71.599999999999994</v>
      </c>
      <c r="L281">
        <v>66</v>
      </c>
      <c r="M281">
        <v>46.35</v>
      </c>
      <c r="P281">
        <v>1.8</v>
      </c>
      <c r="Q281">
        <v>2.1</v>
      </c>
      <c r="R281" t="s">
        <v>98</v>
      </c>
      <c r="T281">
        <v>15.7</v>
      </c>
      <c r="U281">
        <v>10.6</v>
      </c>
      <c r="Y281">
        <f t="shared" si="20"/>
        <v>1996</v>
      </c>
      <c r="Z281" t="str">
        <f t="shared" si="21"/>
        <v>Herring</v>
      </c>
      <c r="AA281">
        <f t="shared" si="22"/>
        <v>71.599999999999994</v>
      </c>
      <c r="AB281">
        <f t="shared" si="23"/>
        <v>2.1</v>
      </c>
      <c r="AC281">
        <f t="shared" si="24"/>
        <v>10.6</v>
      </c>
    </row>
    <row r="282" spans="2:29" x14ac:dyDescent="0.15">
      <c r="B282">
        <v>101</v>
      </c>
      <c r="D282">
        <v>1996</v>
      </c>
      <c r="E282">
        <v>1957</v>
      </c>
      <c r="F282" t="s">
        <v>158</v>
      </c>
      <c r="G282" t="s">
        <v>54</v>
      </c>
      <c r="H282" t="s">
        <v>385</v>
      </c>
      <c r="J282" t="s">
        <v>4</v>
      </c>
      <c r="K282">
        <v>86.8</v>
      </c>
      <c r="L282">
        <v>82.4</v>
      </c>
      <c r="M282">
        <v>53.1</v>
      </c>
      <c r="N282">
        <v>32.9</v>
      </c>
      <c r="R282" t="s">
        <v>98</v>
      </c>
      <c r="T282">
        <v>19</v>
      </c>
      <c r="U282">
        <v>15</v>
      </c>
      <c r="Y282">
        <f t="shared" si="20"/>
        <v>1996</v>
      </c>
      <c r="Z282" t="str">
        <f t="shared" si="21"/>
        <v>Herring</v>
      </c>
      <c r="AA282">
        <f t="shared" si="22"/>
        <v>86.8</v>
      </c>
      <c r="AB282" t="str">
        <f t="shared" si="23"/>
        <v/>
      </c>
      <c r="AC282">
        <f t="shared" si="24"/>
        <v>15</v>
      </c>
    </row>
    <row r="283" spans="2:29" x14ac:dyDescent="0.15">
      <c r="B283">
        <v>102</v>
      </c>
      <c r="D283">
        <v>1996</v>
      </c>
      <c r="E283">
        <v>2017</v>
      </c>
      <c r="F283" t="s">
        <v>158</v>
      </c>
      <c r="G283" t="s">
        <v>54</v>
      </c>
      <c r="H283" t="s">
        <v>32</v>
      </c>
      <c r="J283" t="s">
        <v>4</v>
      </c>
      <c r="K283">
        <v>78</v>
      </c>
      <c r="L283">
        <v>72</v>
      </c>
      <c r="M283">
        <v>50.4</v>
      </c>
      <c r="N283">
        <v>30.4</v>
      </c>
      <c r="P283">
        <v>1.5</v>
      </c>
      <c r="Q283">
        <v>2.5</v>
      </c>
      <c r="R283" t="s">
        <v>98</v>
      </c>
      <c r="T283">
        <v>17.5</v>
      </c>
      <c r="U283">
        <v>12.3</v>
      </c>
      <c r="Y283">
        <f t="shared" si="20"/>
        <v>1996</v>
      </c>
      <c r="Z283" t="str">
        <f t="shared" si="21"/>
        <v>Herring</v>
      </c>
      <c r="AA283">
        <f t="shared" si="22"/>
        <v>78</v>
      </c>
      <c r="AB283">
        <f t="shared" si="23"/>
        <v>2.5</v>
      </c>
      <c r="AC283">
        <f t="shared" si="24"/>
        <v>12.3</v>
      </c>
    </row>
    <row r="284" spans="2:29" x14ac:dyDescent="0.15">
      <c r="B284">
        <v>103</v>
      </c>
      <c r="D284">
        <v>1996</v>
      </c>
      <c r="E284">
        <v>2017</v>
      </c>
      <c r="F284" t="s">
        <v>158</v>
      </c>
      <c r="G284" t="s">
        <v>54</v>
      </c>
      <c r="H284" t="s">
        <v>32</v>
      </c>
      <c r="J284" t="s">
        <v>4</v>
      </c>
      <c r="K284">
        <v>70.400000000000006</v>
      </c>
      <c r="L284">
        <v>65.7</v>
      </c>
      <c r="M284">
        <v>46.4</v>
      </c>
      <c r="N284">
        <v>26.8</v>
      </c>
      <c r="P284">
        <v>1.8</v>
      </c>
      <c r="Q284">
        <v>1.8</v>
      </c>
      <c r="R284" t="s">
        <v>98</v>
      </c>
      <c r="T284">
        <v>16</v>
      </c>
      <c r="U284">
        <v>11.4</v>
      </c>
      <c r="Y284">
        <f t="shared" si="20"/>
        <v>1996</v>
      </c>
      <c r="Z284" t="str">
        <f t="shared" si="21"/>
        <v>Herring</v>
      </c>
      <c r="AA284">
        <f t="shared" si="22"/>
        <v>70.400000000000006</v>
      </c>
      <c r="AB284">
        <f t="shared" si="23"/>
        <v>1.8</v>
      </c>
      <c r="AC284">
        <f t="shared" si="24"/>
        <v>11.4</v>
      </c>
    </row>
    <row r="285" spans="2:29" x14ac:dyDescent="0.15">
      <c r="B285">
        <v>104</v>
      </c>
      <c r="D285">
        <v>1996</v>
      </c>
      <c r="E285">
        <v>2017</v>
      </c>
      <c r="F285" t="s">
        <v>158</v>
      </c>
      <c r="G285" t="s">
        <v>54</v>
      </c>
      <c r="H285" t="s">
        <v>32</v>
      </c>
      <c r="J285" t="s">
        <v>4</v>
      </c>
      <c r="K285">
        <v>75.7</v>
      </c>
      <c r="L285">
        <v>69.400000000000006</v>
      </c>
      <c r="M285">
        <v>49.8</v>
      </c>
      <c r="R285" t="s">
        <v>98</v>
      </c>
      <c r="T285">
        <v>17.5</v>
      </c>
      <c r="U285">
        <v>10.8</v>
      </c>
      <c r="Y285">
        <f t="shared" si="20"/>
        <v>1996</v>
      </c>
      <c r="Z285" t="str">
        <f t="shared" si="21"/>
        <v>Herring</v>
      </c>
      <c r="AA285">
        <f t="shared" si="22"/>
        <v>75.7</v>
      </c>
      <c r="AB285" t="str">
        <f t="shared" si="23"/>
        <v/>
      </c>
      <c r="AC285">
        <f t="shared" si="24"/>
        <v>10.8</v>
      </c>
    </row>
    <row r="286" spans="2:29" x14ac:dyDescent="0.15">
      <c r="B286">
        <v>105</v>
      </c>
      <c r="D286">
        <v>1996</v>
      </c>
      <c r="E286">
        <v>2040</v>
      </c>
      <c r="F286" t="s">
        <v>158</v>
      </c>
      <c r="G286" t="s">
        <v>54</v>
      </c>
      <c r="H286" t="s">
        <v>32</v>
      </c>
      <c r="J286" t="s">
        <v>4</v>
      </c>
      <c r="K286">
        <v>90.7</v>
      </c>
      <c r="L286">
        <v>85</v>
      </c>
      <c r="M286">
        <v>59</v>
      </c>
      <c r="R286" t="s">
        <v>98</v>
      </c>
      <c r="T286">
        <v>16</v>
      </c>
      <c r="U286">
        <v>13.6</v>
      </c>
      <c r="Y286">
        <f t="shared" si="20"/>
        <v>1996</v>
      </c>
      <c r="Z286" t="str">
        <f t="shared" si="21"/>
        <v>Herring</v>
      </c>
      <c r="AA286">
        <f t="shared" si="22"/>
        <v>90.7</v>
      </c>
      <c r="AB286" t="str">
        <f t="shared" si="23"/>
        <v/>
      </c>
      <c r="AC286">
        <f t="shared" si="24"/>
        <v>13.6</v>
      </c>
    </row>
    <row r="287" spans="2:29" x14ac:dyDescent="0.15">
      <c r="B287">
        <v>106</v>
      </c>
      <c r="D287">
        <v>1996</v>
      </c>
      <c r="E287">
        <v>900</v>
      </c>
      <c r="F287" t="s">
        <v>87</v>
      </c>
      <c r="G287" t="s">
        <v>54</v>
      </c>
      <c r="H287" t="s">
        <v>32</v>
      </c>
      <c r="J287" t="s">
        <v>4</v>
      </c>
      <c r="K287">
        <v>82.9</v>
      </c>
      <c r="L287">
        <v>76.3</v>
      </c>
      <c r="M287">
        <v>55.4</v>
      </c>
      <c r="N287">
        <v>33.6</v>
      </c>
      <c r="P287">
        <v>2.6</v>
      </c>
      <c r="Q287">
        <v>3.7</v>
      </c>
      <c r="R287" t="s">
        <v>98</v>
      </c>
      <c r="T287">
        <v>18.3</v>
      </c>
      <c r="U287">
        <v>14</v>
      </c>
      <c r="Y287">
        <f t="shared" si="20"/>
        <v>1996</v>
      </c>
      <c r="Z287" t="str">
        <f t="shared" si="21"/>
        <v>Herring</v>
      </c>
      <c r="AA287">
        <f t="shared" si="22"/>
        <v>82.9</v>
      </c>
      <c r="AB287">
        <f t="shared" si="23"/>
        <v>3.7</v>
      </c>
      <c r="AC287">
        <f t="shared" si="24"/>
        <v>14</v>
      </c>
    </row>
    <row r="288" spans="2:29" x14ac:dyDescent="0.15">
      <c r="B288">
        <v>108</v>
      </c>
      <c r="D288">
        <v>1996</v>
      </c>
      <c r="E288">
        <v>1400</v>
      </c>
      <c r="F288" t="s">
        <v>791</v>
      </c>
      <c r="G288" t="s">
        <v>147</v>
      </c>
      <c r="H288" t="s">
        <v>32</v>
      </c>
      <c r="J288" t="s">
        <v>4</v>
      </c>
      <c r="K288">
        <v>73</v>
      </c>
      <c r="L288">
        <v>65.2</v>
      </c>
      <c r="M288">
        <v>39.700000000000003</v>
      </c>
      <c r="P288">
        <v>4</v>
      </c>
      <c r="Q288">
        <v>4.3</v>
      </c>
      <c r="R288" t="s">
        <v>98</v>
      </c>
      <c r="T288">
        <v>16</v>
      </c>
      <c r="U288">
        <v>24.4</v>
      </c>
      <c r="Y288">
        <f t="shared" si="20"/>
        <v>1996</v>
      </c>
      <c r="Z288" t="str">
        <f t="shared" si="21"/>
        <v>Herring</v>
      </c>
      <c r="AA288">
        <f t="shared" si="22"/>
        <v>73</v>
      </c>
      <c r="AB288">
        <f t="shared" si="23"/>
        <v>4.3</v>
      </c>
      <c r="AC288">
        <f t="shared" si="24"/>
        <v>24.4</v>
      </c>
    </row>
    <row r="289" spans="2:29" x14ac:dyDescent="0.15">
      <c r="B289">
        <v>109</v>
      </c>
      <c r="D289">
        <v>1996</v>
      </c>
      <c r="E289">
        <v>1400</v>
      </c>
      <c r="F289" t="s">
        <v>791</v>
      </c>
      <c r="G289" t="s">
        <v>147</v>
      </c>
      <c r="H289" t="s">
        <v>32</v>
      </c>
      <c r="J289" t="s">
        <v>4</v>
      </c>
      <c r="K289">
        <v>82.7</v>
      </c>
      <c r="L289">
        <v>77.599999999999994</v>
      </c>
      <c r="M289">
        <v>49.2</v>
      </c>
      <c r="P289">
        <v>5</v>
      </c>
      <c r="Q289">
        <v>6.2</v>
      </c>
      <c r="R289" t="s">
        <v>98</v>
      </c>
      <c r="T289">
        <v>15.4</v>
      </c>
      <c r="U289">
        <v>26.7</v>
      </c>
      <c r="Y289">
        <f t="shared" si="20"/>
        <v>1996</v>
      </c>
      <c r="Z289" t="str">
        <f t="shared" si="21"/>
        <v>Herring</v>
      </c>
      <c r="AA289">
        <f t="shared" si="22"/>
        <v>82.7</v>
      </c>
      <c r="AB289">
        <f t="shared" si="23"/>
        <v>6.2</v>
      </c>
      <c r="AC289">
        <f t="shared" si="24"/>
        <v>26.7</v>
      </c>
    </row>
    <row r="290" spans="2:29" x14ac:dyDescent="0.15">
      <c r="B290">
        <v>110</v>
      </c>
      <c r="D290">
        <v>1996</v>
      </c>
      <c r="E290">
        <v>1800</v>
      </c>
      <c r="F290" t="s">
        <v>787</v>
      </c>
      <c r="G290" t="s">
        <v>54</v>
      </c>
      <c r="H290" t="s">
        <v>32</v>
      </c>
      <c r="J290" t="s">
        <v>4</v>
      </c>
      <c r="K290">
        <v>80.5</v>
      </c>
      <c r="L290">
        <v>69.349999999999994</v>
      </c>
      <c r="M290">
        <v>48.35</v>
      </c>
      <c r="R290" t="s">
        <v>98</v>
      </c>
      <c r="T290">
        <v>18.100000000000001</v>
      </c>
      <c r="U290">
        <v>12.2</v>
      </c>
      <c r="Y290">
        <f t="shared" si="20"/>
        <v>1996</v>
      </c>
      <c r="Z290" t="str">
        <f t="shared" si="21"/>
        <v>Herring</v>
      </c>
      <c r="AA290">
        <f t="shared" si="22"/>
        <v>80.5</v>
      </c>
      <c r="AB290" t="str">
        <f t="shared" si="23"/>
        <v/>
      </c>
      <c r="AC290">
        <f t="shared" si="24"/>
        <v>12.2</v>
      </c>
    </row>
    <row r="291" spans="2:29" x14ac:dyDescent="0.15">
      <c r="B291">
        <v>139</v>
      </c>
      <c r="D291">
        <v>1996</v>
      </c>
      <c r="E291">
        <v>1350</v>
      </c>
      <c r="F291" t="s">
        <v>792</v>
      </c>
      <c r="G291" t="s">
        <v>54</v>
      </c>
      <c r="H291" t="s">
        <v>181</v>
      </c>
      <c r="J291" t="s">
        <v>4</v>
      </c>
      <c r="N291">
        <v>30.75</v>
      </c>
      <c r="R291" t="s">
        <v>98</v>
      </c>
      <c r="Y291">
        <f t="shared" si="20"/>
        <v>1996</v>
      </c>
      <c r="Z291" t="str">
        <f t="shared" si="21"/>
        <v>Herring</v>
      </c>
      <c r="AA291" t="str">
        <f t="shared" si="22"/>
        <v/>
      </c>
      <c r="AB291" t="str">
        <f t="shared" si="23"/>
        <v/>
      </c>
      <c r="AC291" t="str">
        <f t="shared" si="24"/>
        <v/>
      </c>
    </row>
    <row r="292" spans="2:29" x14ac:dyDescent="0.15">
      <c r="B292">
        <v>140</v>
      </c>
      <c r="D292">
        <v>1996</v>
      </c>
      <c r="E292">
        <v>1350</v>
      </c>
      <c r="F292" t="s">
        <v>792</v>
      </c>
      <c r="G292" t="s">
        <v>54</v>
      </c>
      <c r="H292" t="s">
        <v>231</v>
      </c>
      <c r="J292" t="s">
        <v>4</v>
      </c>
      <c r="K292">
        <v>83</v>
      </c>
      <c r="L292">
        <v>75</v>
      </c>
      <c r="M292">
        <v>55.4</v>
      </c>
      <c r="N292">
        <v>31.5</v>
      </c>
      <c r="P292">
        <v>3</v>
      </c>
      <c r="Q292">
        <v>2.8</v>
      </c>
      <c r="R292" t="s">
        <v>98</v>
      </c>
      <c r="T292">
        <v>17</v>
      </c>
      <c r="U292">
        <v>12.4</v>
      </c>
      <c r="Y292">
        <f t="shared" si="20"/>
        <v>1996</v>
      </c>
      <c r="Z292" t="str">
        <f t="shared" si="21"/>
        <v>Herring</v>
      </c>
      <c r="AA292">
        <f t="shared" si="22"/>
        <v>83</v>
      </c>
      <c r="AB292">
        <f t="shared" si="23"/>
        <v>2.8</v>
      </c>
      <c r="AC292">
        <f t="shared" si="24"/>
        <v>12.4</v>
      </c>
    </row>
    <row r="293" spans="2:29" x14ac:dyDescent="0.15">
      <c r="B293">
        <v>141</v>
      </c>
      <c r="D293">
        <v>1996</v>
      </c>
      <c r="E293">
        <v>1750</v>
      </c>
      <c r="F293" t="s">
        <v>793</v>
      </c>
      <c r="G293" t="s">
        <v>31</v>
      </c>
      <c r="H293" t="s">
        <v>32</v>
      </c>
      <c r="J293" t="s">
        <v>4</v>
      </c>
      <c r="K293">
        <v>145.1</v>
      </c>
      <c r="L293">
        <v>134.80000000000001</v>
      </c>
      <c r="M293">
        <v>89.95</v>
      </c>
      <c r="N293">
        <v>57</v>
      </c>
      <c r="R293" t="s">
        <v>98</v>
      </c>
      <c r="T293">
        <v>32.65</v>
      </c>
      <c r="U293">
        <v>27.35</v>
      </c>
      <c r="Y293">
        <f t="shared" si="20"/>
        <v>1996</v>
      </c>
      <c r="Z293" t="str">
        <f t="shared" si="21"/>
        <v>Herring</v>
      </c>
      <c r="AA293">
        <f t="shared" si="22"/>
        <v>145.1</v>
      </c>
      <c r="AB293" t="str">
        <f t="shared" si="23"/>
        <v/>
      </c>
      <c r="AC293">
        <f t="shared" si="24"/>
        <v>27.35</v>
      </c>
    </row>
    <row r="294" spans="2:29" x14ac:dyDescent="0.15">
      <c r="B294">
        <v>142</v>
      </c>
      <c r="D294">
        <v>1996</v>
      </c>
      <c r="E294">
        <v>1915</v>
      </c>
      <c r="F294" t="s">
        <v>794</v>
      </c>
      <c r="G294" t="s">
        <v>103</v>
      </c>
      <c r="H294" t="s">
        <v>181</v>
      </c>
      <c r="J294" t="s">
        <v>4</v>
      </c>
      <c r="K294">
        <v>79.55</v>
      </c>
      <c r="L294">
        <v>73</v>
      </c>
      <c r="M294">
        <v>57</v>
      </c>
      <c r="N294">
        <v>28</v>
      </c>
      <c r="P294">
        <v>2.8</v>
      </c>
      <c r="Q294">
        <v>2.7</v>
      </c>
      <c r="R294" t="s">
        <v>98</v>
      </c>
      <c r="T294">
        <v>17.649999999999999</v>
      </c>
      <c r="U294">
        <v>13.5</v>
      </c>
      <c r="Y294">
        <f t="shared" si="20"/>
        <v>1996</v>
      </c>
      <c r="Z294" t="str">
        <f t="shared" si="21"/>
        <v>Herring</v>
      </c>
      <c r="AA294">
        <f t="shared" si="22"/>
        <v>79.55</v>
      </c>
      <c r="AB294">
        <f t="shared" si="23"/>
        <v>2.7</v>
      </c>
      <c r="AC294">
        <f t="shared" si="24"/>
        <v>13.5</v>
      </c>
    </row>
    <row r="295" spans="2:29" x14ac:dyDescent="0.15">
      <c r="B295">
        <v>143</v>
      </c>
      <c r="D295">
        <v>1996</v>
      </c>
      <c r="E295">
        <v>1915</v>
      </c>
      <c r="F295" t="s">
        <v>794</v>
      </c>
      <c r="G295" t="s">
        <v>103</v>
      </c>
      <c r="H295" t="s">
        <v>231</v>
      </c>
      <c r="J295" t="s">
        <v>4</v>
      </c>
      <c r="K295">
        <v>93.3</v>
      </c>
      <c r="L295">
        <v>87</v>
      </c>
      <c r="M295">
        <v>59.55</v>
      </c>
      <c r="N295">
        <v>35.200000000000003</v>
      </c>
      <c r="P295">
        <v>4.5999999999999996</v>
      </c>
      <c r="Q295">
        <v>4.7</v>
      </c>
      <c r="R295" t="s">
        <v>98</v>
      </c>
      <c r="T295">
        <v>19.8</v>
      </c>
      <c r="U295">
        <v>15.35</v>
      </c>
      <c r="Y295">
        <f t="shared" si="20"/>
        <v>1996</v>
      </c>
      <c r="Z295" t="str">
        <f t="shared" si="21"/>
        <v>Herring</v>
      </c>
      <c r="AA295">
        <f t="shared" si="22"/>
        <v>93.3</v>
      </c>
      <c r="AB295">
        <f t="shared" si="23"/>
        <v>4.7</v>
      </c>
      <c r="AC295">
        <f t="shared" si="24"/>
        <v>15.35</v>
      </c>
    </row>
    <row r="296" spans="2:29" x14ac:dyDescent="0.15">
      <c r="B296">
        <v>145</v>
      </c>
      <c r="D296">
        <v>1996</v>
      </c>
      <c r="E296">
        <v>819</v>
      </c>
      <c r="F296" t="s">
        <v>138</v>
      </c>
      <c r="G296" t="s">
        <v>54</v>
      </c>
      <c r="H296" t="s">
        <v>32</v>
      </c>
      <c r="J296" t="s">
        <v>4</v>
      </c>
      <c r="K296">
        <v>81.45</v>
      </c>
      <c r="M296">
        <v>53.5</v>
      </c>
      <c r="N296">
        <v>30</v>
      </c>
      <c r="R296" t="s">
        <v>98</v>
      </c>
      <c r="T296">
        <v>17.649999999999999</v>
      </c>
      <c r="U296">
        <v>12.85</v>
      </c>
      <c r="Y296">
        <f t="shared" si="20"/>
        <v>1996</v>
      </c>
      <c r="Z296" t="str">
        <f t="shared" si="21"/>
        <v>Herring</v>
      </c>
      <c r="AA296">
        <f t="shared" si="22"/>
        <v>81.45</v>
      </c>
      <c r="AB296" t="str">
        <f t="shared" si="23"/>
        <v/>
      </c>
      <c r="AC296">
        <f t="shared" si="24"/>
        <v>12.85</v>
      </c>
    </row>
    <row r="297" spans="2:29" x14ac:dyDescent="0.15">
      <c r="B297">
        <v>146</v>
      </c>
      <c r="D297">
        <v>1996</v>
      </c>
      <c r="E297">
        <v>1500</v>
      </c>
      <c r="F297" t="s">
        <v>138</v>
      </c>
      <c r="G297" t="s">
        <v>54</v>
      </c>
      <c r="H297" t="s">
        <v>795</v>
      </c>
      <c r="J297" t="s">
        <v>4</v>
      </c>
      <c r="K297">
        <v>98.25</v>
      </c>
      <c r="L297">
        <v>93.4</v>
      </c>
      <c r="M297">
        <v>64</v>
      </c>
      <c r="N297">
        <v>39.15</v>
      </c>
      <c r="P297">
        <v>7</v>
      </c>
      <c r="Q297">
        <v>6.6</v>
      </c>
      <c r="R297" t="s">
        <v>98</v>
      </c>
      <c r="T297">
        <v>21.75</v>
      </c>
      <c r="U297">
        <v>17.55</v>
      </c>
      <c r="Y297">
        <f t="shared" si="20"/>
        <v>1996</v>
      </c>
      <c r="Z297" t="str">
        <f t="shared" si="21"/>
        <v>Herring</v>
      </c>
      <c r="AA297">
        <f t="shared" si="22"/>
        <v>98.25</v>
      </c>
      <c r="AB297">
        <f t="shared" si="23"/>
        <v>6.6</v>
      </c>
      <c r="AC297">
        <f t="shared" si="24"/>
        <v>17.55</v>
      </c>
    </row>
    <row r="298" spans="2:29" x14ac:dyDescent="0.15">
      <c r="B298">
        <v>147</v>
      </c>
      <c r="D298">
        <v>1996</v>
      </c>
      <c r="E298">
        <v>1500</v>
      </c>
      <c r="F298" t="s">
        <v>138</v>
      </c>
      <c r="G298" t="s">
        <v>54</v>
      </c>
      <c r="H298" t="s">
        <v>796</v>
      </c>
      <c r="J298" t="s">
        <v>4</v>
      </c>
      <c r="K298">
        <v>82.45</v>
      </c>
      <c r="L298">
        <v>75.849999999999994</v>
      </c>
      <c r="M298">
        <v>54.2</v>
      </c>
      <c r="N298">
        <v>32.5</v>
      </c>
      <c r="P298">
        <v>3.3</v>
      </c>
      <c r="Q298">
        <v>3.2</v>
      </c>
      <c r="R298" t="s">
        <v>98</v>
      </c>
      <c r="T298">
        <v>18.5</v>
      </c>
      <c r="U298">
        <v>13.75</v>
      </c>
      <c r="Y298">
        <f t="shared" si="20"/>
        <v>1996</v>
      </c>
      <c r="Z298" t="str">
        <f t="shared" si="21"/>
        <v>Herring</v>
      </c>
      <c r="AA298">
        <f t="shared" si="22"/>
        <v>82.45</v>
      </c>
      <c r="AB298">
        <f t="shared" si="23"/>
        <v>3.2</v>
      </c>
      <c r="AC298">
        <f t="shared" si="24"/>
        <v>13.75</v>
      </c>
    </row>
    <row r="299" spans="2:29" x14ac:dyDescent="0.15">
      <c r="B299">
        <v>148</v>
      </c>
      <c r="D299">
        <v>1996</v>
      </c>
      <c r="E299">
        <v>1500</v>
      </c>
      <c r="F299" t="s">
        <v>138</v>
      </c>
      <c r="G299" t="s">
        <v>54</v>
      </c>
      <c r="H299" t="s">
        <v>797</v>
      </c>
      <c r="J299" t="s">
        <v>4</v>
      </c>
      <c r="K299">
        <v>79.349999999999994</v>
      </c>
      <c r="L299">
        <v>76.45</v>
      </c>
      <c r="M299">
        <v>53.4</v>
      </c>
      <c r="N299">
        <v>30.9</v>
      </c>
      <c r="P299">
        <v>3</v>
      </c>
      <c r="Q299">
        <v>2.9</v>
      </c>
      <c r="R299" t="s">
        <v>98</v>
      </c>
      <c r="T299">
        <v>17.399999999999999</v>
      </c>
      <c r="U299">
        <v>12.8</v>
      </c>
      <c r="Y299">
        <f t="shared" si="20"/>
        <v>1996</v>
      </c>
      <c r="Z299" t="str">
        <f t="shared" si="21"/>
        <v>Herring</v>
      </c>
      <c r="AA299">
        <f t="shared" si="22"/>
        <v>79.349999999999994</v>
      </c>
      <c r="AB299">
        <f t="shared" si="23"/>
        <v>2.9</v>
      </c>
      <c r="AC299">
        <f t="shared" si="24"/>
        <v>12.8</v>
      </c>
    </row>
    <row r="300" spans="2:29" x14ac:dyDescent="0.15">
      <c r="B300">
        <v>149</v>
      </c>
      <c r="D300">
        <v>1996</v>
      </c>
      <c r="E300">
        <v>1500</v>
      </c>
      <c r="F300" t="s">
        <v>138</v>
      </c>
      <c r="G300" t="s">
        <v>54</v>
      </c>
      <c r="H300" t="s">
        <v>798</v>
      </c>
      <c r="J300" t="s">
        <v>4</v>
      </c>
      <c r="K300">
        <v>76.099999999999994</v>
      </c>
      <c r="L300">
        <v>70.849999999999994</v>
      </c>
      <c r="M300">
        <v>50.75</v>
      </c>
      <c r="N300">
        <v>30.8</v>
      </c>
      <c r="R300" t="s">
        <v>98</v>
      </c>
      <c r="T300">
        <v>15.75</v>
      </c>
      <c r="U300">
        <v>11.75</v>
      </c>
      <c r="Y300">
        <f t="shared" si="20"/>
        <v>1996</v>
      </c>
      <c r="Z300" t="str">
        <f t="shared" si="21"/>
        <v>Herring</v>
      </c>
      <c r="AA300">
        <f t="shared" si="22"/>
        <v>76.099999999999994</v>
      </c>
      <c r="AB300" t="str">
        <f t="shared" si="23"/>
        <v/>
      </c>
      <c r="AC300">
        <f t="shared" si="24"/>
        <v>11.75</v>
      </c>
    </row>
    <row r="301" spans="2:29" x14ac:dyDescent="0.15">
      <c r="B301">
        <v>150</v>
      </c>
      <c r="D301">
        <v>1996</v>
      </c>
      <c r="E301">
        <v>1500</v>
      </c>
      <c r="F301" t="s">
        <v>138</v>
      </c>
      <c r="G301" t="s">
        <v>54</v>
      </c>
      <c r="H301" t="s">
        <v>799</v>
      </c>
      <c r="J301" t="s">
        <v>4</v>
      </c>
      <c r="K301">
        <v>100.55</v>
      </c>
      <c r="L301">
        <v>95.35</v>
      </c>
      <c r="M301">
        <v>67.7</v>
      </c>
      <c r="N301">
        <v>38.35</v>
      </c>
      <c r="R301" t="s">
        <v>98</v>
      </c>
      <c r="T301">
        <v>19.75</v>
      </c>
      <c r="Y301">
        <f t="shared" si="20"/>
        <v>1996</v>
      </c>
      <c r="Z301" t="str">
        <f t="shared" si="21"/>
        <v>Herring</v>
      </c>
      <c r="AA301">
        <f t="shared" si="22"/>
        <v>100.55</v>
      </c>
      <c r="AB301" t="str">
        <f t="shared" si="23"/>
        <v/>
      </c>
      <c r="AC301" t="str">
        <f t="shared" si="24"/>
        <v/>
      </c>
    </row>
    <row r="302" spans="2:29" x14ac:dyDescent="0.15">
      <c r="B302">
        <v>65</v>
      </c>
      <c r="D302">
        <v>1996</v>
      </c>
      <c r="E302">
        <v>747</v>
      </c>
      <c r="F302" t="s">
        <v>87</v>
      </c>
      <c r="G302" t="s">
        <v>103</v>
      </c>
      <c r="H302" t="s">
        <v>32</v>
      </c>
      <c r="J302" t="s">
        <v>896</v>
      </c>
      <c r="K302">
        <v>148.1</v>
      </c>
      <c r="M302">
        <v>95</v>
      </c>
      <c r="N302">
        <v>99.6</v>
      </c>
      <c r="P302">
        <v>18</v>
      </c>
      <c r="Q302">
        <v>18.7</v>
      </c>
      <c r="R302" t="s">
        <v>98</v>
      </c>
      <c r="S302">
        <v>32</v>
      </c>
      <c r="T302">
        <v>28.45</v>
      </c>
      <c r="U302">
        <v>21.15</v>
      </c>
      <c r="Y302">
        <f t="shared" si="20"/>
        <v>1996</v>
      </c>
      <c r="Z302" t="str">
        <f t="shared" si="21"/>
        <v>Merluccius bilinearis</v>
      </c>
      <c r="AA302">
        <f t="shared" si="22"/>
        <v>148.1</v>
      </c>
      <c r="AB302">
        <f t="shared" si="23"/>
        <v>18.7</v>
      </c>
      <c r="AC302">
        <f t="shared" si="24"/>
        <v>21.15</v>
      </c>
    </row>
    <row r="303" spans="2:29" x14ac:dyDescent="0.15">
      <c r="B303">
        <v>21</v>
      </c>
      <c r="D303">
        <v>1996</v>
      </c>
      <c r="E303">
        <v>1800</v>
      </c>
      <c r="F303" t="s">
        <v>237</v>
      </c>
      <c r="G303" t="s">
        <v>103</v>
      </c>
      <c r="H303" t="s">
        <v>139</v>
      </c>
      <c r="J303" t="s">
        <v>907</v>
      </c>
      <c r="K303">
        <v>37.299999999999997</v>
      </c>
      <c r="P303">
        <v>0.1</v>
      </c>
      <c r="Q303">
        <v>0.1</v>
      </c>
      <c r="R303" t="s">
        <v>34</v>
      </c>
      <c r="S303">
        <v>28</v>
      </c>
      <c r="U303">
        <v>5.8</v>
      </c>
      <c r="Y303">
        <f t="shared" si="20"/>
        <v>1996</v>
      </c>
      <c r="Z303" t="str">
        <f t="shared" si="21"/>
        <v>Polychaete</v>
      </c>
      <c r="AA303">
        <f t="shared" si="22"/>
        <v>37.299999999999997</v>
      </c>
      <c r="AB303">
        <f t="shared" si="23"/>
        <v>0.1</v>
      </c>
      <c r="AC303">
        <f t="shared" si="24"/>
        <v>5.8</v>
      </c>
    </row>
    <row r="304" spans="2:29" x14ac:dyDescent="0.15">
      <c r="B304" t="s">
        <v>55</v>
      </c>
      <c r="C304">
        <v>36011</v>
      </c>
      <c r="D304">
        <v>1998</v>
      </c>
      <c r="G304" t="s">
        <v>56</v>
      </c>
      <c r="H304" t="s">
        <v>32</v>
      </c>
      <c r="J304" t="s">
        <v>6</v>
      </c>
      <c r="K304" t="s">
        <v>57</v>
      </c>
      <c r="L304" t="s">
        <v>58</v>
      </c>
      <c r="M304" t="s">
        <v>59</v>
      </c>
      <c r="N304" t="s">
        <v>56</v>
      </c>
      <c r="O304" t="s">
        <v>60</v>
      </c>
      <c r="Q304" t="s">
        <v>61</v>
      </c>
      <c r="R304" t="s">
        <v>45</v>
      </c>
      <c r="T304" t="s">
        <v>62</v>
      </c>
      <c r="Y304">
        <f t="shared" si="20"/>
        <v>1998</v>
      </c>
      <c r="Z304" t="str">
        <f t="shared" si="21"/>
        <v>Butterfish</v>
      </c>
      <c r="AA304" t="str">
        <f t="shared" si="22"/>
        <v>55.2</v>
      </c>
      <c r="AB304" t="str">
        <f t="shared" si="23"/>
        <v>1.8</v>
      </c>
      <c r="AC304" t="str">
        <f t="shared" si="24"/>
        <v/>
      </c>
    </row>
    <row r="305" spans="2:29" x14ac:dyDescent="0.15">
      <c r="B305" t="s">
        <v>63</v>
      </c>
      <c r="C305">
        <v>36021</v>
      </c>
      <c r="D305">
        <v>1998</v>
      </c>
      <c r="G305" t="s">
        <v>56</v>
      </c>
      <c r="H305" t="s">
        <v>32</v>
      </c>
      <c r="J305" t="s">
        <v>6</v>
      </c>
      <c r="K305" t="s">
        <v>64</v>
      </c>
      <c r="L305" t="s">
        <v>65</v>
      </c>
      <c r="M305" t="s">
        <v>66</v>
      </c>
      <c r="N305" t="s">
        <v>67</v>
      </c>
      <c r="O305" t="s">
        <v>68</v>
      </c>
      <c r="Q305" t="s">
        <v>69</v>
      </c>
      <c r="R305" t="s">
        <v>45</v>
      </c>
      <c r="T305" t="s">
        <v>70</v>
      </c>
      <c r="Y305">
        <f t="shared" si="20"/>
        <v>1998</v>
      </c>
      <c r="Z305" t="str">
        <f t="shared" si="21"/>
        <v>Butterfish</v>
      </c>
      <c r="AA305" t="str">
        <f t="shared" si="22"/>
        <v>67.5</v>
      </c>
      <c r="AB305" t="str">
        <f t="shared" si="23"/>
        <v>3.4</v>
      </c>
      <c r="AC305" t="str">
        <f t="shared" si="24"/>
        <v/>
      </c>
    </row>
    <row r="306" spans="2:29" x14ac:dyDescent="0.15">
      <c r="B306" t="s">
        <v>71</v>
      </c>
      <c r="C306">
        <v>36019</v>
      </c>
      <c r="D306">
        <v>1998</v>
      </c>
      <c r="G306" t="s">
        <v>56</v>
      </c>
      <c r="H306" t="s">
        <v>32</v>
      </c>
      <c r="J306" t="s">
        <v>6</v>
      </c>
      <c r="K306" t="s">
        <v>72</v>
      </c>
      <c r="L306" t="s">
        <v>73</v>
      </c>
      <c r="M306" t="s">
        <v>74</v>
      </c>
      <c r="N306" t="s">
        <v>75</v>
      </c>
      <c r="O306" t="s">
        <v>76</v>
      </c>
      <c r="Q306" t="s">
        <v>77</v>
      </c>
      <c r="R306" t="s">
        <v>45</v>
      </c>
      <c r="T306" t="s">
        <v>78</v>
      </c>
      <c r="Y306">
        <f t="shared" si="20"/>
        <v>1998</v>
      </c>
      <c r="Z306" t="str">
        <f t="shared" si="21"/>
        <v>Butterfish</v>
      </c>
      <c r="AA306" t="str">
        <f t="shared" si="22"/>
        <v>61.2</v>
      </c>
      <c r="AB306" t="str">
        <f t="shared" si="23"/>
        <v>2.8</v>
      </c>
      <c r="AC306" t="str">
        <f t="shared" si="24"/>
        <v/>
      </c>
    </row>
    <row r="307" spans="2:29" x14ac:dyDescent="0.15">
      <c r="B307" t="s">
        <v>275</v>
      </c>
      <c r="C307">
        <v>35997</v>
      </c>
      <c r="D307">
        <v>1998</v>
      </c>
      <c r="G307" t="s">
        <v>56</v>
      </c>
      <c r="H307" t="s">
        <v>32</v>
      </c>
      <c r="J307" t="s">
        <v>5</v>
      </c>
      <c r="K307" t="s">
        <v>276</v>
      </c>
      <c r="L307" t="s">
        <v>56</v>
      </c>
      <c r="M307" t="s">
        <v>277</v>
      </c>
      <c r="N307" t="s">
        <v>278</v>
      </c>
      <c r="O307" t="s">
        <v>279</v>
      </c>
      <c r="Q307" t="s">
        <v>280</v>
      </c>
      <c r="R307" t="s">
        <v>45</v>
      </c>
      <c r="T307" t="s">
        <v>281</v>
      </c>
      <c r="Y307">
        <f t="shared" si="20"/>
        <v>1998</v>
      </c>
      <c r="Z307" t="str">
        <f t="shared" si="21"/>
        <v>Hake</v>
      </c>
      <c r="AA307" t="str">
        <f t="shared" si="22"/>
        <v>56.8</v>
      </c>
      <c r="AB307" t="str">
        <f t="shared" si="23"/>
        <v>1.0</v>
      </c>
      <c r="AC307" t="str">
        <f t="shared" si="24"/>
        <v/>
      </c>
    </row>
    <row r="308" spans="2:29" x14ac:dyDescent="0.15">
      <c r="B308" t="s">
        <v>282</v>
      </c>
      <c r="C308">
        <v>36021</v>
      </c>
      <c r="D308">
        <v>1998</v>
      </c>
      <c r="G308" t="s">
        <v>56</v>
      </c>
      <c r="H308" t="s">
        <v>32</v>
      </c>
      <c r="J308" t="s">
        <v>5</v>
      </c>
      <c r="K308" t="s">
        <v>283</v>
      </c>
      <c r="L308" t="s">
        <v>56</v>
      </c>
      <c r="M308" t="s">
        <v>284</v>
      </c>
      <c r="N308" t="s">
        <v>56</v>
      </c>
      <c r="O308" t="s">
        <v>285</v>
      </c>
      <c r="Q308" t="s">
        <v>286</v>
      </c>
      <c r="R308" t="s">
        <v>45</v>
      </c>
      <c r="T308" t="s">
        <v>287</v>
      </c>
      <c r="Y308">
        <f t="shared" si="20"/>
        <v>1998</v>
      </c>
      <c r="Z308" t="str">
        <f t="shared" si="21"/>
        <v>Hake</v>
      </c>
      <c r="AA308" t="str">
        <f t="shared" si="22"/>
        <v>70.3</v>
      </c>
      <c r="AB308" t="str">
        <f t="shared" si="23"/>
        <v>2.1</v>
      </c>
      <c r="AC308" t="str">
        <f t="shared" si="24"/>
        <v/>
      </c>
    </row>
    <row r="309" spans="2:29" x14ac:dyDescent="0.15">
      <c r="B309" t="s">
        <v>288</v>
      </c>
      <c r="C309">
        <v>35991</v>
      </c>
      <c r="D309">
        <v>1998</v>
      </c>
      <c r="G309" t="s">
        <v>56</v>
      </c>
      <c r="H309" t="s">
        <v>32</v>
      </c>
      <c r="J309" t="s">
        <v>5</v>
      </c>
      <c r="K309" t="s">
        <v>289</v>
      </c>
      <c r="L309" t="s">
        <v>56</v>
      </c>
      <c r="M309" t="s">
        <v>290</v>
      </c>
      <c r="N309" t="s">
        <v>56</v>
      </c>
      <c r="O309" t="s">
        <v>291</v>
      </c>
      <c r="Q309" t="s">
        <v>292</v>
      </c>
      <c r="R309" t="s">
        <v>45</v>
      </c>
      <c r="T309" t="s">
        <v>293</v>
      </c>
      <c r="Y309">
        <f t="shared" si="20"/>
        <v>1998</v>
      </c>
      <c r="Z309" t="str">
        <f t="shared" si="21"/>
        <v>Hake</v>
      </c>
      <c r="AA309" t="str">
        <f t="shared" si="22"/>
        <v>51.3</v>
      </c>
      <c r="AB309" t="str">
        <f t="shared" si="23"/>
        <v>0.5</v>
      </c>
      <c r="AC309" t="str">
        <f t="shared" si="24"/>
        <v/>
      </c>
    </row>
    <row r="310" spans="2:29" x14ac:dyDescent="0.15">
      <c r="B310" t="s">
        <v>294</v>
      </c>
      <c r="C310">
        <v>36021</v>
      </c>
      <c r="D310">
        <v>1998</v>
      </c>
      <c r="G310" t="s">
        <v>56</v>
      </c>
      <c r="H310" t="s">
        <v>32</v>
      </c>
      <c r="J310" t="s">
        <v>5</v>
      </c>
      <c r="K310" t="s">
        <v>295</v>
      </c>
      <c r="L310" t="s">
        <v>56</v>
      </c>
      <c r="M310" t="s">
        <v>75</v>
      </c>
      <c r="N310" t="s">
        <v>56</v>
      </c>
      <c r="O310" t="s">
        <v>77</v>
      </c>
      <c r="Q310" t="s">
        <v>296</v>
      </c>
      <c r="R310" t="s">
        <v>45</v>
      </c>
      <c r="T310" t="s">
        <v>297</v>
      </c>
      <c r="Y310">
        <f t="shared" si="20"/>
        <v>1998</v>
      </c>
      <c r="Z310" t="str">
        <f t="shared" si="21"/>
        <v>Hake</v>
      </c>
      <c r="AA310" t="str">
        <f t="shared" si="22"/>
        <v>39.1</v>
      </c>
      <c r="AB310" t="str">
        <f t="shared" si="23"/>
        <v>0.2</v>
      </c>
      <c r="AC310" t="str">
        <f t="shared" si="24"/>
        <v/>
      </c>
    </row>
    <row r="311" spans="2:29" x14ac:dyDescent="0.15">
      <c r="B311" t="s">
        <v>298</v>
      </c>
      <c r="C311">
        <v>36019</v>
      </c>
      <c r="D311">
        <v>1998</v>
      </c>
      <c r="G311" t="s">
        <v>299</v>
      </c>
      <c r="H311" t="s">
        <v>32</v>
      </c>
      <c r="J311" t="s">
        <v>5</v>
      </c>
      <c r="K311" t="s">
        <v>300</v>
      </c>
      <c r="L311" t="s">
        <v>56</v>
      </c>
      <c r="M311" t="s">
        <v>301</v>
      </c>
      <c r="N311" t="s">
        <v>56</v>
      </c>
      <c r="O311" t="s">
        <v>302</v>
      </c>
      <c r="Q311" t="s">
        <v>303</v>
      </c>
      <c r="R311" t="s">
        <v>45</v>
      </c>
      <c r="T311" t="s">
        <v>304</v>
      </c>
      <c r="Y311">
        <f t="shared" si="20"/>
        <v>1998</v>
      </c>
      <c r="Z311" t="str">
        <f t="shared" si="21"/>
        <v>Hake</v>
      </c>
      <c r="AA311" t="str">
        <f t="shared" si="22"/>
        <v>181.0</v>
      </c>
      <c r="AB311" t="str">
        <f t="shared" si="23"/>
        <v>33.5</v>
      </c>
      <c r="AC311" t="str">
        <f t="shared" si="24"/>
        <v/>
      </c>
    </row>
    <row r="312" spans="2:29" x14ac:dyDescent="0.15">
      <c r="B312" t="s">
        <v>305</v>
      </c>
      <c r="C312">
        <v>36019</v>
      </c>
      <c r="D312">
        <v>1998</v>
      </c>
      <c r="G312" t="s">
        <v>56</v>
      </c>
      <c r="H312" t="s">
        <v>32</v>
      </c>
      <c r="J312" t="s">
        <v>5</v>
      </c>
      <c r="K312" t="s">
        <v>306</v>
      </c>
      <c r="L312" t="s">
        <v>56</v>
      </c>
      <c r="M312" t="s">
        <v>307</v>
      </c>
      <c r="N312" t="s">
        <v>56</v>
      </c>
      <c r="O312" t="s">
        <v>308</v>
      </c>
      <c r="Q312" t="s">
        <v>309</v>
      </c>
      <c r="R312" t="s">
        <v>45</v>
      </c>
      <c r="T312" t="s">
        <v>290</v>
      </c>
      <c r="Y312">
        <f t="shared" si="20"/>
        <v>1998</v>
      </c>
      <c r="Z312" t="str">
        <f t="shared" si="21"/>
        <v>Hake</v>
      </c>
      <c r="AA312" t="str">
        <f t="shared" si="22"/>
        <v>145.4</v>
      </c>
      <c r="AB312" t="str">
        <f t="shared" si="23"/>
        <v>17.1</v>
      </c>
      <c r="AC312" t="str">
        <f t="shared" si="24"/>
        <v/>
      </c>
    </row>
    <row r="313" spans="2:29" x14ac:dyDescent="0.15">
      <c r="B313" t="s">
        <v>310</v>
      </c>
      <c r="C313">
        <v>36020</v>
      </c>
      <c r="D313">
        <v>1998</v>
      </c>
      <c r="G313" t="s">
        <v>56</v>
      </c>
      <c r="H313" t="s">
        <v>181</v>
      </c>
      <c r="J313" t="s">
        <v>5</v>
      </c>
      <c r="K313" t="s">
        <v>311</v>
      </c>
      <c r="L313" t="s">
        <v>56</v>
      </c>
      <c r="M313" t="s">
        <v>303</v>
      </c>
      <c r="N313" t="s">
        <v>56</v>
      </c>
      <c r="O313" t="s">
        <v>312</v>
      </c>
      <c r="Q313" t="s">
        <v>292</v>
      </c>
      <c r="R313" t="s">
        <v>45</v>
      </c>
      <c r="T313" t="s">
        <v>313</v>
      </c>
      <c r="Y313">
        <f t="shared" si="20"/>
        <v>1998</v>
      </c>
      <c r="Z313" t="str">
        <f t="shared" si="21"/>
        <v>Hake</v>
      </c>
      <c r="AA313" t="str">
        <f t="shared" si="22"/>
        <v>45.6</v>
      </c>
      <c r="AB313" t="str">
        <f t="shared" si="23"/>
        <v>0.5</v>
      </c>
      <c r="AC313" t="str">
        <f t="shared" si="24"/>
        <v/>
      </c>
    </row>
    <row r="314" spans="2:29" x14ac:dyDescent="0.15">
      <c r="B314" t="s">
        <v>310</v>
      </c>
      <c r="C314">
        <v>36020</v>
      </c>
      <c r="D314">
        <v>1998</v>
      </c>
      <c r="G314" t="s">
        <v>56</v>
      </c>
      <c r="H314" t="s">
        <v>231</v>
      </c>
      <c r="J314" t="s">
        <v>5</v>
      </c>
      <c r="K314" t="s">
        <v>314</v>
      </c>
      <c r="L314" t="s">
        <v>56</v>
      </c>
      <c r="M314" t="s">
        <v>315</v>
      </c>
      <c r="N314" t="s">
        <v>56</v>
      </c>
      <c r="O314" t="s">
        <v>69</v>
      </c>
      <c r="Q314" t="s">
        <v>292</v>
      </c>
      <c r="R314" t="s">
        <v>45</v>
      </c>
      <c r="T314" t="s">
        <v>316</v>
      </c>
      <c r="Y314">
        <f t="shared" si="20"/>
        <v>1998</v>
      </c>
      <c r="Z314" t="str">
        <f t="shared" si="21"/>
        <v>Hake</v>
      </c>
      <c r="AA314" t="str">
        <f t="shared" si="22"/>
        <v>47.8</v>
      </c>
      <c r="AB314" t="str">
        <f t="shared" si="23"/>
        <v>0.5</v>
      </c>
      <c r="AC314" t="str">
        <f t="shared" si="24"/>
        <v/>
      </c>
    </row>
    <row r="315" spans="2:29" x14ac:dyDescent="0.15">
      <c r="B315" t="s">
        <v>317</v>
      </c>
      <c r="C315">
        <v>36021</v>
      </c>
      <c r="D315">
        <v>1998</v>
      </c>
      <c r="G315" t="s">
        <v>56</v>
      </c>
      <c r="H315" t="s">
        <v>318</v>
      </c>
      <c r="J315" t="s">
        <v>5</v>
      </c>
      <c r="K315" t="s">
        <v>319</v>
      </c>
      <c r="L315" t="s">
        <v>56</v>
      </c>
      <c r="M315" t="s">
        <v>320</v>
      </c>
      <c r="N315" t="s">
        <v>56</v>
      </c>
      <c r="O315" t="s">
        <v>321</v>
      </c>
      <c r="Q315" t="s">
        <v>322</v>
      </c>
      <c r="R315" t="s">
        <v>45</v>
      </c>
      <c r="T315" t="s">
        <v>323</v>
      </c>
      <c r="Y315">
        <f t="shared" si="20"/>
        <v>1998</v>
      </c>
      <c r="Z315" t="str">
        <f t="shared" si="21"/>
        <v>Hake</v>
      </c>
      <c r="AA315" t="str">
        <f t="shared" si="22"/>
        <v>61.6</v>
      </c>
      <c r="AB315" t="str">
        <f t="shared" si="23"/>
        <v>1.6</v>
      </c>
      <c r="AC315" t="str">
        <f t="shared" si="24"/>
        <v/>
      </c>
    </row>
    <row r="316" spans="2:29" x14ac:dyDescent="0.15">
      <c r="B316" t="s">
        <v>317</v>
      </c>
      <c r="C316">
        <v>36021</v>
      </c>
      <c r="D316">
        <v>1998</v>
      </c>
      <c r="G316" t="s">
        <v>56</v>
      </c>
      <c r="H316" t="s">
        <v>324</v>
      </c>
      <c r="J316" t="s">
        <v>5</v>
      </c>
      <c r="K316" t="s">
        <v>325</v>
      </c>
      <c r="L316" t="s">
        <v>56</v>
      </c>
      <c r="M316" t="s">
        <v>326</v>
      </c>
      <c r="N316" t="s">
        <v>56</v>
      </c>
      <c r="O316" t="s">
        <v>327</v>
      </c>
      <c r="Q316" t="s">
        <v>328</v>
      </c>
      <c r="R316" t="s">
        <v>45</v>
      </c>
      <c r="T316" t="s">
        <v>329</v>
      </c>
      <c r="Y316">
        <f t="shared" si="20"/>
        <v>1998</v>
      </c>
      <c r="Z316" t="str">
        <f t="shared" si="21"/>
        <v>Hake</v>
      </c>
      <c r="AA316" t="str">
        <f t="shared" si="22"/>
        <v>69.7</v>
      </c>
      <c r="AB316" t="str">
        <f t="shared" si="23"/>
        <v>2.5</v>
      </c>
      <c r="AC316" t="str">
        <f t="shared" si="24"/>
        <v/>
      </c>
    </row>
    <row r="317" spans="2:29" x14ac:dyDescent="0.15">
      <c r="B317" t="s">
        <v>317</v>
      </c>
      <c r="C317">
        <v>36021</v>
      </c>
      <c r="D317">
        <v>1998</v>
      </c>
      <c r="G317" t="s">
        <v>56</v>
      </c>
      <c r="H317" t="s">
        <v>330</v>
      </c>
      <c r="J317" t="s">
        <v>5</v>
      </c>
      <c r="K317" t="s">
        <v>331</v>
      </c>
      <c r="L317" t="s">
        <v>56</v>
      </c>
      <c r="M317" t="s">
        <v>332</v>
      </c>
      <c r="N317" t="s">
        <v>56</v>
      </c>
      <c r="O317" t="s">
        <v>333</v>
      </c>
      <c r="Q317" t="s">
        <v>296</v>
      </c>
      <c r="R317" t="s">
        <v>45</v>
      </c>
      <c r="T317" t="s">
        <v>334</v>
      </c>
      <c r="Y317">
        <f t="shared" si="20"/>
        <v>1998</v>
      </c>
      <c r="Z317" t="str">
        <f t="shared" si="21"/>
        <v>Hake</v>
      </c>
      <c r="AA317" t="str">
        <f t="shared" si="22"/>
        <v>34.5</v>
      </c>
      <c r="AB317" t="str">
        <f t="shared" si="23"/>
        <v>0.2</v>
      </c>
      <c r="AC317" t="str">
        <f t="shared" si="24"/>
        <v/>
      </c>
    </row>
    <row r="318" spans="2:29" x14ac:dyDescent="0.15">
      <c r="B318" t="s">
        <v>317</v>
      </c>
      <c r="C318">
        <v>36021</v>
      </c>
      <c r="D318">
        <v>1998</v>
      </c>
      <c r="G318" t="s">
        <v>56</v>
      </c>
      <c r="H318" t="s">
        <v>335</v>
      </c>
      <c r="J318" t="s">
        <v>5</v>
      </c>
      <c r="K318" t="s">
        <v>336</v>
      </c>
      <c r="L318" t="s">
        <v>56</v>
      </c>
      <c r="M318" t="s">
        <v>337</v>
      </c>
      <c r="N318" t="s">
        <v>56</v>
      </c>
      <c r="O318" t="s">
        <v>286</v>
      </c>
      <c r="Q318" t="s">
        <v>338</v>
      </c>
      <c r="R318" t="s">
        <v>45</v>
      </c>
      <c r="T318" t="s">
        <v>339</v>
      </c>
      <c r="Y318">
        <f t="shared" si="20"/>
        <v>1998</v>
      </c>
      <c r="Z318" t="str">
        <f t="shared" si="21"/>
        <v>Hake</v>
      </c>
      <c r="AA318" t="str">
        <f t="shared" si="22"/>
        <v>36.2</v>
      </c>
      <c r="AB318" t="str">
        <f t="shared" si="23"/>
        <v>0.3</v>
      </c>
      <c r="AC318" t="str">
        <f t="shared" si="24"/>
        <v/>
      </c>
    </row>
    <row r="319" spans="2:29" x14ac:dyDescent="0.15">
      <c r="B319" t="s">
        <v>317</v>
      </c>
      <c r="C319">
        <v>36021</v>
      </c>
      <c r="D319">
        <v>1998</v>
      </c>
      <c r="G319" t="s">
        <v>56</v>
      </c>
      <c r="H319" t="s">
        <v>340</v>
      </c>
      <c r="J319" t="s">
        <v>5</v>
      </c>
      <c r="K319" t="s">
        <v>341</v>
      </c>
      <c r="L319" t="s">
        <v>56</v>
      </c>
      <c r="M319" t="s">
        <v>342</v>
      </c>
      <c r="N319" t="s">
        <v>56</v>
      </c>
      <c r="O319" t="s">
        <v>321</v>
      </c>
      <c r="Q319" t="s">
        <v>292</v>
      </c>
      <c r="R319" t="s">
        <v>45</v>
      </c>
      <c r="T319" t="s">
        <v>343</v>
      </c>
      <c r="Y319">
        <f t="shared" si="20"/>
        <v>1998</v>
      </c>
      <c r="Z319" t="str">
        <f t="shared" si="21"/>
        <v>Hake</v>
      </c>
      <c r="AA319" t="str">
        <f t="shared" si="22"/>
        <v>44.1</v>
      </c>
      <c r="AB319" t="str">
        <f t="shared" si="23"/>
        <v>0.5</v>
      </c>
      <c r="AC319" t="str">
        <f t="shared" si="24"/>
        <v/>
      </c>
    </row>
    <row r="320" spans="2:29" x14ac:dyDescent="0.15">
      <c r="B320" t="s">
        <v>317</v>
      </c>
      <c r="C320">
        <v>36021</v>
      </c>
      <c r="D320">
        <v>1998</v>
      </c>
      <c r="G320" t="s">
        <v>56</v>
      </c>
      <c r="H320" t="s">
        <v>344</v>
      </c>
      <c r="J320" t="s">
        <v>5</v>
      </c>
      <c r="K320" t="s">
        <v>345</v>
      </c>
      <c r="L320" t="s">
        <v>56</v>
      </c>
      <c r="M320" t="s">
        <v>75</v>
      </c>
      <c r="N320" t="s">
        <v>56</v>
      </c>
      <c r="O320" t="s">
        <v>346</v>
      </c>
      <c r="Q320" t="s">
        <v>296</v>
      </c>
      <c r="R320" t="s">
        <v>45</v>
      </c>
      <c r="T320" t="s">
        <v>347</v>
      </c>
      <c r="Y320">
        <f t="shared" si="20"/>
        <v>1998</v>
      </c>
      <c r="Z320" t="str">
        <f t="shared" si="21"/>
        <v>Hake</v>
      </c>
      <c r="AA320" t="str">
        <f t="shared" si="22"/>
        <v>34.8</v>
      </c>
      <c r="AB320" t="str">
        <f t="shared" si="23"/>
        <v>0.2</v>
      </c>
      <c r="AC320" t="str">
        <f t="shared" si="24"/>
        <v/>
      </c>
    </row>
    <row r="321" spans="2:29" x14ac:dyDescent="0.15">
      <c r="B321" t="s">
        <v>317</v>
      </c>
      <c r="C321">
        <v>36021</v>
      </c>
      <c r="D321">
        <v>1998</v>
      </c>
      <c r="G321" t="s">
        <v>56</v>
      </c>
      <c r="H321" t="s">
        <v>348</v>
      </c>
      <c r="J321" t="s">
        <v>5</v>
      </c>
      <c r="K321" t="s">
        <v>349</v>
      </c>
      <c r="L321" t="s">
        <v>56</v>
      </c>
      <c r="M321" t="s">
        <v>350</v>
      </c>
      <c r="N321" t="s">
        <v>56</v>
      </c>
      <c r="O321" t="s">
        <v>351</v>
      </c>
      <c r="Q321" t="s">
        <v>352</v>
      </c>
      <c r="R321" t="s">
        <v>45</v>
      </c>
      <c r="T321" t="s">
        <v>65</v>
      </c>
      <c r="Y321">
        <f t="shared" si="20"/>
        <v>1998</v>
      </c>
      <c r="Z321" t="str">
        <f t="shared" si="21"/>
        <v>Hake</v>
      </c>
      <c r="AA321" t="str">
        <f t="shared" si="22"/>
        <v>35.5</v>
      </c>
      <c r="AB321" t="str">
        <f t="shared" si="23"/>
        <v>0.1</v>
      </c>
      <c r="AC321" t="str">
        <f t="shared" si="24"/>
        <v/>
      </c>
    </row>
    <row r="322" spans="2:29" x14ac:dyDescent="0.15">
      <c r="B322" t="s">
        <v>317</v>
      </c>
      <c r="C322">
        <v>36021</v>
      </c>
      <c r="D322">
        <v>1998</v>
      </c>
      <c r="G322" t="s">
        <v>56</v>
      </c>
      <c r="H322" t="s">
        <v>193</v>
      </c>
      <c r="J322" t="s">
        <v>5</v>
      </c>
      <c r="K322" t="s">
        <v>353</v>
      </c>
      <c r="L322" t="s">
        <v>56</v>
      </c>
      <c r="M322" t="s">
        <v>354</v>
      </c>
      <c r="N322" t="s">
        <v>56</v>
      </c>
      <c r="O322" t="s">
        <v>69</v>
      </c>
      <c r="Q322" t="s">
        <v>355</v>
      </c>
      <c r="R322" t="s">
        <v>45</v>
      </c>
      <c r="T322" t="s">
        <v>343</v>
      </c>
      <c r="Y322">
        <f t="shared" si="20"/>
        <v>1998</v>
      </c>
      <c r="Z322" t="str">
        <f t="shared" si="21"/>
        <v>Hake</v>
      </c>
      <c r="AA322" t="str">
        <f t="shared" si="22"/>
        <v>45.0</v>
      </c>
      <c r="AB322" t="str">
        <f t="shared" si="23"/>
        <v>0.4</v>
      </c>
      <c r="AC322" t="str">
        <f t="shared" si="24"/>
        <v/>
      </c>
    </row>
    <row r="323" spans="2:29" x14ac:dyDescent="0.15">
      <c r="B323" t="s">
        <v>356</v>
      </c>
      <c r="C323">
        <v>36020</v>
      </c>
      <c r="D323">
        <v>1998</v>
      </c>
      <c r="G323" t="s">
        <v>56</v>
      </c>
      <c r="H323" t="s">
        <v>32</v>
      </c>
      <c r="J323" t="s">
        <v>5</v>
      </c>
      <c r="K323" t="s">
        <v>357</v>
      </c>
      <c r="L323" t="s">
        <v>56</v>
      </c>
      <c r="M323" t="s">
        <v>57</v>
      </c>
      <c r="N323" t="s">
        <v>56</v>
      </c>
      <c r="O323" t="s">
        <v>358</v>
      </c>
      <c r="Q323" t="s">
        <v>286</v>
      </c>
      <c r="R323" t="s">
        <v>45</v>
      </c>
      <c r="T323" t="s">
        <v>359</v>
      </c>
      <c r="Y323">
        <f t="shared" ref="Y323:Y386" si="25">D323</f>
        <v>1998</v>
      </c>
      <c r="Z323" t="str">
        <f t="shared" ref="Z323:Z386" si="26">IF(J323&lt;&gt;"",J323,"")</f>
        <v>Hake</v>
      </c>
      <c r="AA323" t="str">
        <f t="shared" ref="AA323:AA386" si="27">IF(K323&lt;&gt;"",K323,"")</f>
        <v>73.4</v>
      </c>
      <c r="AB323" t="str">
        <f t="shared" ref="AB323:AB386" si="28">IF(Q323&lt;&gt;"",Q323,IF(P323&lt;&gt;"",P323,""))</f>
        <v>2.1</v>
      </c>
      <c r="AC323" t="str">
        <f t="shared" ref="AC323:AC386" si="29">IF(U323&lt;&gt;"",U323,"")</f>
        <v/>
      </c>
    </row>
    <row r="324" spans="2:29" x14ac:dyDescent="0.15">
      <c r="B324" t="s">
        <v>108</v>
      </c>
      <c r="C324">
        <v>36018</v>
      </c>
      <c r="D324">
        <v>1998</v>
      </c>
      <c r="G324" t="s">
        <v>56</v>
      </c>
      <c r="H324" t="s">
        <v>32</v>
      </c>
      <c r="J324" t="s">
        <v>5</v>
      </c>
      <c r="K324" t="s">
        <v>360</v>
      </c>
      <c r="L324" t="s">
        <v>56</v>
      </c>
      <c r="M324" t="s">
        <v>361</v>
      </c>
      <c r="N324" t="s">
        <v>56</v>
      </c>
      <c r="O324" t="s">
        <v>76</v>
      </c>
      <c r="Q324" t="s">
        <v>362</v>
      </c>
      <c r="R324" t="s">
        <v>45</v>
      </c>
      <c r="T324" t="s">
        <v>363</v>
      </c>
      <c r="Y324">
        <f t="shared" si="25"/>
        <v>1998</v>
      </c>
      <c r="Z324" t="str">
        <f t="shared" si="26"/>
        <v>Hake</v>
      </c>
      <c r="AA324" t="str">
        <f t="shared" si="27"/>
        <v>73.5</v>
      </c>
      <c r="AB324" t="str">
        <f t="shared" si="28"/>
        <v>2.4</v>
      </c>
      <c r="AC324" t="str">
        <f t="shared" si="29"/>
        <v/>
      </c>
    </row>
    <row r="325" spans="2:29" x14ac:dyDescent="0.15">
      <c r="B325" t="s">
        <v>364</v>
      </c>
      <c r="C325">
        <v>36020</v>
      </c>
      <c r="D325">
        <v>1998</v>
      </c>
      <c r="G325" t="s">
        <v>365</v>
      </c>
      <c r="H325" t="s">
        <v>32</v>
      </c>
      <c r="J325" t="s">
        <v>5</v>
      </c>
      <c r="K325" t="s">
        <v>366</v>
      </c>
      <c r="L325" t="s">
        <v>56</v>
      </c>
      <c r="M325" t="s">
        <v>367</v>
      </c>
      <c r="N325" t="s">
        <v>56</v>
      </c>
      <c r="O325" t="s">
        <v>321</v>
      </c>
      <c r="Q325" t="s">
        <v>355</v>
      </c>
      <c r="R325" t="s">
        <v>45</v>
      </c>
      <c r="T325" t="s">
        <v>368</v>
      </c>
      <c r="Y325">
        <f t="shared" si="25"/>
        <v>1998</v>
      </c>
      <c r="Z325" t="str">
        <f t="shared" si="26"/>
        <v>Hake</v>
      </c>
      <c r="AA325" t="str">
        <f t="shared" si="27"/>
        <v>41.4</v>
      </c>
      <c r="AB325" t="str">
        <f t="shared" si="28"/>
        <v>0.4</v>
      </c>
      <c r="AC325" t="str">
        <f t="shared" si="29"/>
        <v/>
      </c>
    </row>
    <row r="326" spans="2:29" x14ac:dyDescent="0.15">
      <c r="B326" t="s">
        <v>369</v>
      </c>
      <c r="C326">
        <v>36026</v>
      </c>
      <c r="D326">
        <v>1998</v>
      </c>
      <c r="G326" t="s">
        <v>365</v>
      </c>
      <c r="H326" t="s">
        <v>32</v>
      </c>
      <c r="J326" t="s">
        <v>5</v>
      </c>
      <c r="K326" t="s">
        <v>370</v>
      </c>
      <c r="L326" t="s">
        <v>56</v>
      </c>
      <c r="M326" t="s">
        <v>371</v>
      </c>
      <c r="N326" t="s">
        <v>372</v>
      </c>
      <c r="O326" t="s">
        <v>333</v>
      </c>
      <c r="Q326" t="s">
        <v>373</v>
      </c>
      <c r="R326" t="s">
        <v>45</v>
      </c>
      <c r="T326" t="s">
        <v>374</v>
      </c>
      <c r="Y326">
        <f t="shared" si="25"/>
        <v>1998</v>
      </c>
      <c r="Z326" t="str">
        <f t="shared" si="26"/>
        <v>Hake</v>
      </c>
      <c r="AA326" t="str">
        <f t="shared" si="27"/>
        <v>93.3</v>
      </c>
      <c r="AB326" t="str">
        <f t="shared" si="28"/>
        <v>5.7</v>
      </c>
      <c r="AC326" t="str">
        <f t="shared" si="29"/>
        <v/>
      </c>
    </row>
    <row r="327" spans="2:29" x14ac:dyDescent="0.15">
      <c r="B327" t="s">
        <v>375</v>
      </c>
      <c r="C327">
        <v>36031</v>
      </c>
      <c r="D327">
        <v>1998</v>
      </c>
      <c r="G327" t="s">
        <v>56</v>
      </c>
      <c r="H327" t="s">
        <v>32</v>
      </c>
      <c r="J327" t="s">
        <v>5</v>
      </c>
      <c r="K327" t="s">
        <v>376</v>
      </c>
      <c r="L327" t="s">
        <v>56</v>
      </c>
      <c r="M327" t="s">
        <v>377</v>
      </c>
      <c r="N327" t="s">
        <v>378</v>
      </c>
      <c r="O327" t="s">
        <v>58</v>
      </c>
      <c r="Q327" t="s">
        <v>333</v>
      </c>
      <c r="R327" t="s">
        <v>45</v>
      </c>
      <c r="T327" t="s">
        <v>379</v>
      </c>
      <c r="Y327">
        <f t="shared" si="25"/>
        <v>1998</v>
      </c>
      <c r="Z327" t="str">
        <f t="shared" si="26"/>
        <v>Hake</v>
      </c>
      <c r="AA327" t="str">
        <f t="shared" si="27"/>
        <v>72.8</v>
      </c>
      <c r="AB327" t="str">
        <f t="shared" si="28"/>
        <v>2.6</v>
      </c>
      <c r="AC327" t="str">
        <f t="shared" si="29"/>
        <v/>
      </c>
    </row>
    <row r="328" spans="2:29" x14ac:dyDescent="0.15">
      <c r="B328" t="s">
        <v>801</v>
      </c>
      <c r="C328">
        <v>36020</v>
      </c>
      <c r="D328">
        <v>1998</v>
      </c>
      <c r="G328" t="s">
        <v>56</v>
      </c>
      <c r="H328" t="s">
        <v>32</v>
      </c>
      <c r="J328" t="s">
        <v>4</v>
      </c>
      <c r="K328" t="s">
        <v>802</v>
      </c>
      <c r="L328" t="s">
        <v>803</v>
      </c>
      <c r="M328" t="s">
        <v>804</v>
      </c>
      <c r="N328" t="s">
        <v>56</v>
      </c>
      <c r="O328" t="s">
        <v>805</v>
      </c>
      <c r="Q328" t="s">
        <v>68</v>
      </c>
      <c r="R328" t="s">
        <v>45</v>
      </c>
      <c r="T328" t="s">
        <v>806</v>
      </c>
      <c r="Y328">
        <f t="shared" si="25"/>
        <v>1998</v>
      </c>
      <c r="Z328" t="str">
        <f t="shared" si="26"/>
        <v>Herring</v>
      </c>
      <c r="AA328" t="str">
        <f t="shared" si="27"/>
        <v>93.9</v>
      </c>
      <c r="AB328" t="str">
        <f t="shared" si="28"/>
        <v>5.5</v>
      </c>
      <c r="AC328" t="str">
        <f t="shared" si="29"/>
        <v/>
      </c>
    </row>
    <row r="329" spans="2:29" x14ac:dyDescent="0.15">
      <c r="B329" t="s">
        <v>807</v>
      </c>
      <c r="C329">
        <v>36018</v>
      </c>
      <c r="D329">
        <v>1998</v>
      </c>
      <c r="G329" t="s">
        <v>56</v>
      </c>
      <c r="H329" t="s">
        <v>405</v>
      </c>
      <c r="J329" t="s">
        <v>4</v>
      </c>
      <c r="K329" t="s">
        <v>808</v>
      </c>
      <c r="L329" t="s">
        <v>809</v>
      </c>
      <c r="M329" t="s">
        <v>810</v>
      </c>
      <c r="N329" t="s">
        <v>56</v>
      </c>
      <c r="O329" t="s">
        <v>347</v>
      </c>
      <c r="Q329" t="s">
        <v>811</v>
      </c>
      <c r="R329" t="s">
        <v>45</v>
      </c>
      <c r="T329" t="s">
        <v>287</v>
      </c>
      <c r="Y329">
        <f t="shared" si="25"/>
        <v>1998</v>
      </c>
      <c r="Z329" t="str">
        <f t="shared" si="26"/>
        <v>Herring</v>
      </c>
      <c r="AA329" t="str">
        <f t="shared" si="27"/>
        <v>67.1</v>
      </c>
      <c r="AB329" t="str">
        <f t="shared" si="28"/>
        <v>1.5</v>
      </c>
      <c r="AC329" t="str">
        <f t="shared" si="29"/>
        <v/>
      </c>
    </row>
    <row r="330" spans="2:29" x14ac:dyDescent="0.15">
      <c r="B330" t="s">
        <v>807</v>
      </c>
      <c r="C330">
        <v>36018</v>
      </c>
      <c r="D330">
        <v>1998</v>
      </c>
      <c r="G330" t="s">
        <v>56</v>
      </c>
      <c r="H330" t="s">
        <v>384</v>
      </c>
      <c r="J330" t="s">
        <v>4</v>
      </c>
      <c r="K330" t="s">
        <v>812</v>
      </c>
      <c r="L330" t="s">
        <v>813</v>
      </c>
      <c r="M330" t="s">
        <v>814</v>
      </c>
      <c r="N330" t="s">
        <v>56</v>
      </c>
      <c r="O330" t="s">
        <v>815</v>
      </c>
      <c r="Q330" t="s">
        <v>333</v>
      </c>
      <c r="R330" t="s">
        <v>45</v>
      </c>
      <c r="T330" t="s">
        <v>816</v>
      </c>
      <c r="Y330">
        <f t="shared" si="25"/>
        <v>1998</v>
      </c>
      <c r="Z330" t="str">
        <f t="shared" si="26"/>
        <v>Herring</v>
      </c>
      <c r="AA330" t="str">
        <f t="shared" si="27"/>
        <v>64.8</v>
      </c>
      <c r="AB330" t="str">
        <f t="shared" si="28"/>
        <v>2.6</v>
      </c>
      <c r="AC330" t="str">
        <f t="shared" si="29"/>
        <v/>
      </c>
    </row>
    <row r="331" spans="2:29" x14ac:dyDescent="0.15">
      <c r="B331" t="s">
        <v>807</v>
      </c>
      <c r="C331">
        <v>36018</v>
      </c>
      <c r="D331">
        <v>1998</v>
      </c>
      <c r="G331" t="s">
        <v>56</v>
      </c>
      <c r="H331" t="s">
        <v>385</v>
      </c>
      <c r="J331" t="s">
        <v>4</v>
      </c>
      <c r="K331" t="s">
        <v>817</v>
      </c>
      <c r="L331" t="s">
        <v>351</v>
      </c>
      <c r="M331" t="s">
        <v>290</v>
      </c>
      <c r="N331" t="s">
        <v>56</v>
      </c>
      <c r="O331" t="s">
        <v>56</v>
      </c>
      <c r="Q331" t="s">
        <v>322</v>
      </c>
      <c r="R331" t="s">
        <v>45</v>
      </c>
      <c r="T331" t="s">
        <v>818</v>
      </c>
      <c r="Y331">
        <f t="shared" si="25"/>
        <v>1998</v>
      </c>
      <c r="Z331" t="str">
        <f t="shared" si="26"/>
        <v>Herring</v>
      </c>
      <c r="AA331" t="str">
        <f t="shared" si="27"/>
        <v>66.1</v>
      </c>
      <c r="AB331" t="str">
        <f t="shared" si="28"/>
        <v>1.6</v>
      </c>
      <c r="AC331" t="str">
        <f t="shared" si="29"/>
        <v/>
      </c>
    </row>
    <row r="332" spans="2:29" x14ac:dyDescent="0.15">
      <c r="B332" t="s">
        <v>819</v>
      </c>
      <c r="C332">
        <v>36019</v>
      </c>
      <c r="D332">
        <v>1998</v>
      </c>
      <c r="G332" t="s">
        <v>56</v>
      </c>
      <c r="H332" t="s">
        <v>32</v>
      </c>
      <c r="J332" t="s">
        <v>4</v>
      </c>
      <c r="K332" t="s">
        <v>820</v>
      </c>
      <c r="L332" t="s">
        <v>291</v>
      </c>
      <c r="M332" t="s">
        <v>821</v>
      </c>
      <c r="N332" t="s">
        <v>822</v>
      </c>
      <c r="O332" t="s">
        <v>823</v>
      </c>
      <c r="Q332" t="s">
        <v>286</v>
      </c>
      <c r="R332" t="s">
        <v>45</v>
      </c>
      <c r="T332" t="s">
        <v>824</v>
      </c>
      <c r="Y332">
        <f t="shared" si="25"/>
        <v>1998</v>
      </c>
      <c r="Z332" t="str">
        <f t="shared" si="26"/>
        <v>Herring</v>
      </c>
      <c r="AA332" t="str">
        <f t="shared" si="27"/>
        <v>75.4</v>
      </c>
      <c r="AB332" t="str">
        <f t="shared" si="28"/>
        <v>2.1</v>
      </c>
      <c r="AC332" t="str">
        <f t="shared" si="29"/>
        <v/>
      </c>
    </row>
    <row r="333" spans="2:29" x14ac:dyDescent="0.15">
      <c r="B333" t="s">
        <v>825</v>
      </c>
      <c r="C333">
        <v>36024</v>
      </c>
      <c r="D333">
        <v>1998</v>
      </c>
      <c r="G333" t="s">
        <v>365</v>
      </c>
      <c r="H333" t="s">
        <v>32</v>
      </c>
      <c r="J333" t="s">
        <v>4</v>
      </c>
      <c r="K333" t="s">
        <v>826</v>
      </c>
      <c r="L333" t="s">
        <v>827</v>
      </c>
      <c r="M333" t="s">
        <v>828</v>
      </c>
      <c r="N333" t="s">
        <v>829</v>
      </c>
      <c r="O333" t="s">
        <v>339</v>
      </c>
      <c r="Q333" t="s">
        <v>830</v>
      </c>
      <c r="R333" t="s">
        <v>45</v>
      </c>
      <c r="T333" t="s">
        <v>831</v>
      </c>
      <c r="Y333">
        <f t="shared" si="25"/>
        <v>1998</v>
      </c>
      <c r="Z333" t="str">
        <f t="shared" si="26"/>
        <v>Herring</v>
      </c>
      <c r="AA333" t="str">
        <f t="shared" si="27"/>
        <v>94.9</v>
      </c>
      <c r="AB333" t="str">
        <f t="shared" si="28"/>
        <v>5.3</v>
      </c>
      <c r="AC333" t="str">
        <f t="shared" si="29"/>
        <v/>
      </c>
    </row>
    <row r="334" spans="2:29" x14ac:dyDescent="0.15">
      <c r="B334" t="s">
        <v>832</v>
      </c>
      <c r="C334">
        <v>36038</v>
      </c>
      <c r="D334">
        <v>1998</v>
      </c>
      <c r="G334" t="s">
        <v>833</v>
      </c>
      <c r="H334" t="s">
        <v>32</v>
      </c>
      <c r="J334" t="s">
        <v>4</v>
      </c>
      <c r="K334" t="s">
        <v>834</v>
      </c>
      <c r="L334" t="s">
        <v>835</v>
      </c>
      <c r="M334" t="s">
        <v>836</v>
      </c>
      <c r="N334" t="s">
        <v>837</v>
      </c>
      <c r="O334" t="s">
        <v>838</v>
      </c>
      <c r="Q334" t="s">
        <v>62</v>
      </c>
      <c r="R334" t="s">
        <v>45</v>
      </c>
      <c r="T334" t="s">
        <v>839</v>
      </c>
      <c r="Y334">
        <f t="shared" si="25"/>
        <v>1998</v>
      </c>
      <c r="Z334" t="str">
        <f t="shared" si="26"/>
        <v>Herring</v>
      </c>
      <c r="AA334" t="str">
        <f t="shared" si="27"/>
        <v>123.1</v>
      </c>
      <c r="AB334" t="str">
        <f t="shared" si="28"/>
        <v>11.8</v>
      </c>
      <c r="AC334" t="str">
        <f t="shared" si="29"/>
        <v/>
      </c>
    </row>
    <row r="335" spans="2:29" x14ac:dyDescent="0.15">
      <c r="B335" t="s">
        <v>840</v>
      </c>
      <c r="C335">
        <v>36038</v>
      </c>
      <c r="D335">
        <v>1998</v>
      </c>
      <c r="G335" t="s">
        <v>833</v>
      </c>
      <c r="H335" t="s">
        <v>32</v>
      </c>
      <c r="J335" t="s">
        <v>4</v>
      </c>
      <c r="K335" t="s">
        <v>841</v>
      </c>
      <c r="L335" t="s">
        <v>842</v>
      </c>
      <c r="M335" t="s">
        <v>843</v>
      </c>
      <c r="N335" t="s">
        <v>844</v>
      </c>
      <c r="O335" t="s">
        <v>76</v>
      </c>
      <c r="Q335" t="s">
        <v>328</v>
      </c>
      <c r="R335" t="s">
        <v>45</v>
      </c>
      <c r="T335" t="s">
        <v>845</v>
      </c>
      <c r="Y335">
        <f t="shared" si="25"/>
        <v>1998</v>
      </c>
      <c r="Z335" t="str">
        <f t="shared" si="26"/>
        <v>Herring</v>
      </c>
      <c r="AA335" t="str">
        <f t="shared" si="27"/>
        <v>80.3</v>
      </c>
      <c r="AB335" t="str">
        <f t="shared" si="28"/>
        <v>2.5</v>
      </c>
      <c r="AC335" t="str">
        <f t="shared" si="29"/>
        <v/>
      </c>
    </row>
    <row r="336" spans="2:29" x14ac:dyDescent="0.15">
      <c r="B336" t="s">
        <v>846</v>
      </c>
      <c r="C336">
        <v>36038</v>
      </c>
      <c r="D336">
        <v>1998</v>
      </c>
      <c r="G336" t="s">
        <v>833</v>
      </c>
      <c r="H336" t="s">
        <v>32</v>
      </c>
      <c r="J336" t="s">
        <v>4</v>
      </c>
      <c r="K336" t="s">
        <v>847</v>
      </c>
      <c r="L336" t="s">
        <v>848</v>
      </c>
      <c r="M336" t="s">
        <v>849</v>
      </c>
      <c r="N336" t="s">
        <v>850</v>
      </c>
      <c r="O336" t="s">
        <v>809</v>
      </c>
      <c r="Q336" t="s">
        <v>321</v>
      </c>
      <c r="R336" t="s">
        <v>45</v>
      </c>
      <c r="T336" t="s">
        <v>851</v>
      </c>
      <c r="Y336">
        <f t="shared" si="25"/>
        <v>1998</v>
      </c>
      <c r="Z336" t="str">
        <f t="shared" si="26"/>
        <v>Herring</v>
      </c>
      <c r="AA336" t="str">
        <f t="shared" si="27"/>
        <v>78.6</v>
      </c>
      <c r="AB336" t="str">
        <f t="shared" si="28"/>
        <v>3.2</v>
      </c>
      <c r="AC336" t="str">
        <f t="shared" si="29"/>
        <v/>
      </c>
    </row>
    <row r="337" spans="2:29" x14ac:dyDescent="0.15">
      <c r="B337" t="s">
        <v>900</v>
      </c>
      <c r="C337">
        <v>36019</v>
      </c>
      <c r="D337">
        <v>1998</v>
      </c>
      <c r="G337" t="s">
        <v>56</v>
      </c>
      <c r="H337" t="s">
        <v>32</v>
      </c>
      <c r="J337" t="s">
        <v>901</v>
      </c>
      <c r="K337" t="s">
        <v>902</v>
      </c>
      <c r="L337" t="s">
        <v>291</v>
      </c>
      <c r="M337" t="s">
        <v>903</v>
      </c>
      <c r="N337" t="s">
        <v>904</v>
      </c>
      <c r="O337" t="s">
        <v>313</v>
      </c>
      <c r="Q337" t="s">
        <v>905</v>
      </c>
      <c r="R337" t="s">
        <v>45</v>
      </c>
      <c r="T337" t="s">
        <v>906</v>
      </c>
      <c r="Y337">
        <f t="shared" si="25"/>
        <v>1998</v>
      </c>
      <c r="Z337" t="str">
        <f t="shared" si="26"/>
        <v>pollock</v>
      </c>
      <c r="AA337" t="str">
        <f t="shared" si="27"/>
        <v>107.1</v>
      </c>
      <c r="AB337" t="str">
        <f t="shared" si="28"/>
        <v>7.8</v>
      </c>
      <c r="AC337" t="str">
        <f t="shared" si="29"/>
        <v/>
      </c>
    </row>
    <row r="338" spans="2:29" x14ac:dyDescent="0.15">
      <c r="B338" t="s">
        <v>940</v>
      </c>
      <c r="C338">
        <v>36011</v>
      </c>
      <c r="D338">
        <v>1998</v>
      </c>
      <c r="G338" t="s">
        <v>56</v>
      </c>
      <c r="H338" t="s">
        <v>32</v>
      </c>
      <c r="J338" t="s">
        <v>941</v>
      </c>
      <c r="K338" t="s">
        <v>942</v>
      </c>
      <c r="L338" t="s">
        <v>56</v>
      </c>
      <c r="M338" t="s">
        <v>943</v>
      </c>
      <c r="N338" t="s">
        <v>944</v>
      </c>
      <c r="O338" t="s">
        <v>358</v>
      </c>
      <c r="Q338" t="s">
        <v>322</v>
      </c>
      <c r="R338" t="s">
        <v>45</v>
      </c>
      <c r="T338" t="s">
        <v>945</v>
      </c>
      <c r="Y338">
        <f t="shared" si="25"/>
        <v>1998</v>
      </c>
      <c r="Z338" t="str">
        <f t="shared" si="26"/>
        <v>stickleback</v>
      </c>
      <c r="AA338" t="str">
        <f t="shared" si="27"/>
        <v>55.6</v>
      </c>
      <c r="AB338" t="str">
        <f t="shared" si="28"/>
        <v>1.6</v>
      </c>
      <c r="AC338" t="str">
        <f t="shared" si="29"/>
        <v/>
      </c>
    </row>
    <row r="339" spans="2:29" x14ac:dyDescent="0.15">
      <c r="B339" t="s">
        <v>946</v>
      </c>
      <c r="C339">
        <v>36011</v>
      </c>
      <c r="D339">
        <v>1998</v>
      </c>
      <c r="G339" t="s">
        <v>56</v>
      </c>
      <c r="H339" t="s">
        <v>32</v>
      </c>
      <c r="J339" t="s">
        <v>941</v>
      </c>
      <c r="K339" t="s">
        <v>947</v>
      </c>
      <c r="L339" t="s">
        <v>56</v>
      </c>
      <c r="M339" t="s">
        <v>948</v>
      </c>
      <c r="N339" t="s">
        <v>949</v>
      </c>
      <c r="O339" t="s">
        <v>815</v>
      </c>
      <c r="Q339" t="s">
        <v>950</v>
      </c>
      <c r="R339" t="s">
        <v>45</v>
      </c>
      <c r="T339" t="s">
        <v>951</v>
      </c>
      <c r="Y339">
        <f t="shared" si="25"/>
        <v>1998</v>
      </c>
      <c r="Z339" t="str">
        <f t="shared" si="26"/>
        <v>stickleback</v>
      </c>
      <c r="AA339" t="str">
        <f t="shared" si="27"/>
        <v>56.2</v>
      </c>
      <c r="AB339" t="str">
        <f t="shared" si="28"/>
        <v>1.7</v>
      </c>
      <c r="AC339" t="str">
        <f t="shared" si="29"/>
        <v/>
      </c>
    </row>
    <row r="340" spans="2:29" x14ac:dyDescent="0.15">
      <c r="B340" t="s">
        <v>952</v>
      </c>
      <c r="C340">
        <v>36020</v>
      </c>
      <c r="D340">
        <v>1998</v>
      </c>
      <c r="G340" t="s">
        <v>56</v>
      </c>
      <c r="H340" t="s">
        <v>32</v>
      </c>
      <c r="J340" t="s">
        <v>941</v>
      </c>
      <c r="K340" t="s">
        <v>953</v>
      </c>
      <c r="L340" t="s">
        <v>56</v>
      </c>
      <c r="M340" t="s">
        <v>954</v>
      </c>
      <c r="N340" t="s">
        <v>56</v>
      </c>
      <c r="O340" t="s">
        <v>955</v>
      </c>
      <c r="Q340" t="s">
        <v>322</v>
      </c>
      <c r="R340" t="s">
        <v>45</v>
      </c>
      <c r="T340" t="s">
        <v>956</v>
      </c>
      <c r="Y340">
        <f t="shared" si="25"/>
        <v>1998</v>
      </c>
      <c r="Z340" t="str">
        <f t="shared" si="26"/>
        <v>stickleback</v>
      </c>
      <c r="AA340" t="str">
        <f t="shared" si="27"/>
        <v>55.8</v>
      </c>
      <c r="AB340" t="str">
        <f t="shared" si="28"/>
        <v>1.6</v>
      </c>
      <c r="AC340" t="str">
        <f t="shared" si="29"/>
        <v/>
      </c>
    </row>
    <row r="341" spans="2:29" x14ac:dyDescent="0.15">
      <c r="B341" t="s">
        <v>957</v>
      </c>
      <c r="C341">
        <v>36020</v>
      </c>
      <c r="D341">
        <v>1998</v>
      </c>
      <c r="G341" t="s">
        <v>56</v>
      </c>
      <c r="H341" t="s">
        <v>32</v>
      </c>
      <c r="J341" t="s">
        <v>941</v>
      </c>
      <c r="K341" t="s">
        <v>812</v>
      </c>
      <c r="L341" t="s">
        <v>56</v>
      </c>
      <c r="M341" t="s">
        <v>342</v>
      </c>
      <c r="N341" t="s">
        <v>379</v>
      </c>
      <c r="O341" t="s">
        <v>373</v>
      </c>
      <c r="Q341" t="s">
        <v>958</v>
      </c>
      <c r="R341" t="s">
        <v>45</v>
      </c>
      <c r="T341" t="s">
        <v>959</v>
      </c>
      <c r="Y341">
        <f t="shared" si="25"/>
        <v>1998</v>
      </c>
      <c r="Z341" t="str">
        <f t="shared" si="26"/>
        <v>stickleback</v>
      </c>
      <c r="AA341" t="str">
        <f t="shared" si="27"/>
        <v>64.8</v>
      </c>
      <c r="AB341" t="str">
        <f t="shared" si="28"/>
        <v>1.4</v>
      </c>
      <c r="AC341" t="str">
        <f t="shared" si="29"/>
        <v/>
      </c>
    </row>
    <row r="342" spans="2:29" x14ac:dyDescent="0.15">
      <c r="B342" t="s">
        <v>960</v>
      </c>
      <c r="C342">
        <v>36018</v>
      </c>
      <c r="D342">
        <v>1998</v>
      </c>
      <c r="G342" t="s">
        <v>56</v>
      </c>
      <c r="H342" t="s">
        <v>32</v>
      </c>
      <c r="J342" t="s">
        <v>941</v>
      </c>
      <c r="K342" t="s">
        <v>331</v>
      </c>
      <c r="L342" t="s">
        <v>56</v>
      </c>
      <c r="M342" t="s">
        <v>961</v>
      </c>
      <c r="N342" t="s">
        <v>962</v>
      </c>
      <c r="O342" t="s">
        <v>362</v>
      </c>
      <c r="Q342" t="s">
        <v>355</v>
      </c>
      <c r="R342" t="s">
        <v>45</v>
      </c>
      <c r="T342" t="s">
        <v>293</v>
      </c>
      <c r="Y342">
        <f t="shared" si="25"/>
        <v>1998</v>
      </c>
      <c r="Z342" t="str">
        <f t="shared" si="26"/>
        <v>stickleback</v>
      </c>
      <c r="AA342" t="str">
        <f t="shared" si="27"/>
        <v>34.5</v>
      </c>
      <c r="AB342" t="str">
        <f t="shared" si="28"/>
        <v>0.4</v>
      </c>
      <c r="AC342" t="str">
        <f t="shared" si="29"/>
        <v/>
      </c>
    </row>
    <row r="343" spans="2:29" x14ac:dyDescent="0.15">
      <c r="B343">
        <v>3</v>
      </c>
      <c r="D343">
        <v>2001</v>
      </c>
      <c r="J343" t="s">
        <v>6</v>
      </c>
      <c r="K343">
        <v>57</v>
      </c>
      <c r="M343">
        <v>42.5</v>
      </c>
      <c r="N343">
        <v>35.4</v>
      </c>
      <c r="P343">
        <v>21.5</v>
      </c>
      <c r="Q343">
        <v>1.7</v>
      </c>
      <c r="R343" t="s">
        <v>45</v>
      </c>
      <c r="T343">
        <v>13.1</v>
      </c>
      <c r="Y343">
        <f t="shared" si="25"/>
        <v>2001</v>
      </c>
      <c r="Z343" t="str">
        <f t="shared" si="26"/>
        <v>Butterfish</v>
      </c>
      <c r="AA343">
        <f t="shared" si="27"/>
        <v>57</v>
      </c>
      <c r="AB343">
        <f t="shared" si="28"/>
        <v>1.7</v>
      </c>
      <c r="AC343" t="str">
        <f t="shared" si="29"/>
        <v/>
      </c>
    </row>
    <row r="344" spans="2:29" x14ac:dyDescent="0.15">
      <c r="B344">
        <v>5</v>
      </c>
      <c r="D344">
        <v>2001</v>
      </c>
      <c r="J344" t="s">
        <v>6</v>
      </c>
      <c r="K344">
        <v>69.7</v>
      </c>
      <c r="M344">
        <v>51.7</v>
      </c>
      <c r="N344">
        <v>47.3</v>
      </c>
      <c r="P344">
        <v>23.6</v>
      </c>
      <c r="Q344">
        <v>3.7</v>
      </c>
      <c r="R344" t="s">
        <v>45</v>
      </c>
      <c r="T344">
        <v>14.4</v>
      </c>
      <c r="Y344">
        <f t="shared" si="25"/>
        <v>2001</v>
      </c>
      <c r="Z344" t="str">
        <f t="shared" si="26"/>
        <v>Butterfish</v>
      </c>
      <c r="AA344">
        <f t="shared" si="27"/>
        <v>69.7</v>
      </c>
      <c r="AB344">
        <f t="shared" si="28"/>
        <v>3.7</v>
      </c>
      <c r="AC344" t="str">
        <f t="shared" si="29"/>
        <v/>
      </c>
    </row>
    <row r="345" spans="2:29" x14ac:dyDescent="0.15">
      <c r="B345">
        <v>7</v>
      </c>
      <c r="D345">
        <v>2001</v>
      </c>
      <c r="J345" t="s">
        <v>6</v>
      </c>
      <c r="K345">
        <v>63</v>
      </c>
      <c r="M345">
        <v>48</v>
      </c>
      <c r="N345">
        <v>43.3</v>
      </c>
      <c r="P345">
        <v>22.7</v>
      </c>
      <c r="Q345">
        <v>2.4</v>
      </c>
      <c r="R345" t="s">
        <v>45</v>
      </c>
      <c r="T345">
        <v>13.5</v>
      </c>
      <c r="Y345">
        <f t="shared" si="25"/>
        <v>2001</v>
      </c>
      <c r="Z345" t="str">
        <f t="shared" si="26"/>
        <v>Butterfish</v>
      </c>
      <c r="AA345">
        <f t="shared" si="27"/>
        <v>63</v>
      </c>
      <c r="AB345">
        <f t="shared" si="28"/>
        <v>2.4</v>
      </c>
      <c r="AC345" t="str">
        <f t="shared" si="29"/>
        <v/>
      </c>
    </row>
    <row r="346" spans="2:29" x14ac:dyDescent="0.15">
      <c r="B346">
        <v>8</v>
      </c>
      <c r="D346">
        <v>2001</v>
      </c>
      <c r="J346" t="s">
        <v>6</v>
      </c>
      <c r="K346">
        <v>62.5</v>
      </c>
      <c r="M346">
        <v>47.2</v>
      </c>
      <c r="N346">
        <v>43.7</v>
      </c>
      <c r="P346">
        <v>21.2</v>
      </c>
      <c r="Q346">
        <v>1.8</v>
      </c>
      <c r="R346" t="s">
        <v>45</v>
      </c>
      <c r="T346">
        <v>12.8</v>
      </c>
      <c r="Y346">
        <f t="shared" si="25"/>
        <v>2001</v>
      </c>
      <c r="Z346" t="str">
        <f t="shared" si="26"/>
        <v>Butterfish</v>
      </c>
      <c r="AA346">
        <f t="shared" si="27"/>
        <v>62.5</v>
      </c>
      <c r="AB346">
        <f t="shared" si="28"/>
        <v>1.8</v>
      </c>
      <c r="AC346" t="str">
        <f t="shared" si="29"/>
        <v/>
      </c>
    </row>
    <row r="347" spans="2:29" x14ac:dyDescent="0.15">
      <c r="B347">
        <v>9</v>
      </c>
      <c r="D347">
        <v>2001</v>
      </c>
      <c r="J347" t="s">
        <v>6</v>
      </c>
      <c r="K347">
        <v>70.599999999999994</v>
      </c>
      <c r="M347">
        <v>52.5</v>
      </c>
      <c r="N347">
        <v>50</v>
      </c>
      <c r="P347">
        <v>24.3</v>
      </c>
      <c r="Q347">
        <v>3.1</v>
      </c>
      <c r="R347" t="s">
        <v>45</v>
      </c>
      <c r="T347">
        <v>14.4</v>
      </c>
      <c r="Y347">
        <f t="shared" si="25"/>
        <v>2001</v>
      </c>
      <c r="Z347" t="str">
        <f t="shared" si="26"/>
        <v>Butterfish</v>
      </c>
      <c r="AA347">
        <f t="shared" si="27"/>
        <v>70.599999999999994</v>
      </c>
      <c r="AB347">
        <f t="shared" si="28"/>
        <v>3.1</v>
      </c>
      <c r="AC347" t="str">
        <f t="shared" si="29"/>
        <v/>
      </c>
    </row>
    <row r="348" spans="2:29" x14ac:dyDescent="0.15">
      <c r="B348">
        <v>10</v>
      </c>
      <c r="D348">
        <v>2001</v>
      </c>
      <c r="J348" t="s">
        <v>6</v>
      </c>
      <c r="K348">
        <v>85.2</v>
      </c>
      <c r="M348">
        <v>62.9</v>
      </c>
      <c r="N348">
        <v>56</v>
      </c>
      <c r="P348">
        <v>28.8</v>
      </c>
      <c r="Q348">
        <v>6.4</v>
      </c>
      <c r="R348" t="s">
        <v>45</v>
      </c>
      <c r="T348">
        <v>19.899999999999999</v>
      </c>
      <c r="Y348">
        <f t="shared" si="25"/>
        <v>2001</v>
      </c>
      <c r="Z348" t="str">
        <f t="shared" si="26"/>
        <v>Butterfish</v>
      </c>
      <c r="AA348">
        <f t="shared" si="27"/>
        <v>85.2</v>
      </c>
      <c r="AB348">
        <f t="shared" si="28"/>
        <v>6.4</v>
      </c>
      <c r="AC348" t="str">
        <f t="shared" si="29"/>
        <v/>
      </c>
    </row>
    <row r="349" spans="2:29" x14ac:dyDescent="0.15">
      <c r="B349">
        <v>12</v>
      </c>
      <c r="D349">
        <v>2001</v>
      </c>
      <c r="J349" t="s">
        <v>6</v>
      </c>
      <c r="K349">
        <v>66.900000000000006</v>
      </c>
      <c r="M349">
        <v>51.6</v>
      </c>
      <c r="N349">
        <v>49.7</v>
      </c>
      <c r="P349">
        <v>24.5</v>
      </c>
      <c r="Q349">
        <v>3.5</v>
      </c>
      <c r="R349" t="s">
        <v>45</v>
      </c>
      <c r="T349">
        <v>14.3</v>
      </c>
      <c r="Y349">
        <f t="shared" si="25"/>
        <v>2001</v>
      </c>
      <c r="Z349" t="str">
        <f t="shared" si="26"/>
        <v>Butterfish</v>
      </c>
      <c r="AA349">
        <f t="shared" si="27"/>
        <v>66.900000000000006</v>
      </c>
      <c r="AB349">
        <f t="shared" si="28"/>
        <v>3.5</v>
      </c>
      <c r="AC349" t="str">
        <f t="shared" si="29"/>
        <v/>
      </c>
    </row>
    <row r="350" spans="2:29" x14ac:dyDescent="0.15">
      <c r="B350">
        <v>13</v>
      </c>
      <c r="D350">
        <v>2001</v>
      </c>
      <c r="J350" t="s">
        <v>6</v>
      </c>
      <c r="K350">
        <v>47.6</v>
      </c>
      <c r="M350">
        <v>36.700000000000003</v>
      </c>
      <c r="N350">
        <v>31.7</v>
      </c>
      <c r="P350">
        <v>19</v>
      </c>
      <c r="Q350">
        <v>1.3</v>
      </c>
      <c r="R350" t="s">
        <v>45</v>
      </c>
      <c r="T350">
        <v>11.5</v>
      </c>
      <c r="Y350">
        <f t="shared" si="25"/>
        <v>2001</v>
      </c>
      <c r="Z350" t="str">
        <f t="shared" si="26"/>
        <v>Butterfish</v>
      </c>
      <c r="AA350">
        <f t="shared" si="27"/>
        <v>47.6</v>
      </c>
      <c r="AB350">
        <f t="shared" si="28"/>
        <v>1.3</v>
      </c>
      <c r="AC350" t="str">
        <f t="shared" si="29"/>
        <v/>
      </c>
    </row>
    <row r="351" spans="2:29" x14ac:dyDescent="0.15">
      <c r="B351">
        <v>14</v>
      </c>
      <c r="D351">
        <v>2001</v>
      </c>
      <c r="J351" t="s">
        <v>6</v>
      </c>
      <c r="K351">
        <v>75.400000000000006</v>
      </c>
      <c r="M351">
        <v>62.3</v>
      </c>
      <c r="N351">
        <v>53.5</v>
      </c>
      <c r="P351">
        <v>26.1</v>
      </c>
      <c r="Q351">
        <v>4.8</v>
      </c>
      <c r="R351" t="s">
        <v>45</v>
      </c>
      <c r="T351">
        <v>19.100000000000001</v>
      </c>
      <c r="Y351">
        <f t="shared" si="25"/>
        <v>2001</v>
      </c>
      <c r="Z351" t="str">
        <f t="shared" si="26"/>
        <v>Butterfish</v>
      </c>
      <c r="AA351">
        <f t="shared" si="27"/>
        <v>75.400000000000006</v>
      </c>
      <c r="AB351">
        <f t="shared" si="28"/>
        <v>4.8</v>
      </c>
      <c r="AC351" t="str">
        <f t="shared" si="29"/>
        <v/>
      </c>
    </row>
    <row r="352" spans="2:29" x14ac:dyDescent="0.15">
      <c r="B352">
        <v>16</v>
      </c>
      <c r="D352">
        <v>2001</v>
      </c>
      <c r="J352" t="s">
        <v>6</v>
      </c>
      <c r="K352">
        <v>72.8</v>
      </c>
      <c r="M352">
        <v>41.4</v>
      </c>
      <c r="N352">
        <v>43.4</v>
      </c>
      <c r="P352">
        <v>6.9</v>
      </c>
      <c r="Q352">
        <v>5.0999999999999996</v>
      </c>
      <c r="R352" t="s">
        <v>45</v>
      </c>
      <c r="T352">
        <v>15.8</v>
      </c>
      <c r="Y352">
        <f t="shared" si="25"/>
        <v>2001</v>
      </c>
      <c r="Z352" t="str">
        <f t="shared" si="26"/>
        <v>Butterfish</v>
      </c>
      <c r="AA352">
        <f t="shared" si="27"/>
        <v>72.8</v>
      </c>
      <c r="AB352">
        <f t="shared" si="28"/>
        <v>5.0999999999999996</v>
      </c>
      <c r="AC352" t="str">
        <f t="shared" si="29"/>
        <v/>
      </c>
    </row>
    <row r="353" spans="2:29" x14ac:dyDescent="0.15">
      <c r="B353">
        <v>2</v>
      </c>
      <c r="D353">
        <v>2001</v>
      </c>
      <c r="J353" t="s">
        <v>5</v>
      </c>
      <c r="K353">
        <v>64.5</v>
      </c>
      <c r="M353">
        <v>43.7</v>
      </c>
      <c r="N353">
        <v>48.1</v>
      </c>
      <c r="P353">
        <v>5</v>
      </c>
      <c r="Q353">
        <v>1.8</v>
      </c>
      <c r="R353" t="s">
        <v>45</v>
      </c>
      <c r="T353">
        <v>13.5</v>
      </c>
      <c r="Y353">
        <f t="shared" si="25"/>
        <v>2001</v>
      </c>
      <c r="Z353" t="str">
        <f t="shared" si="26"/>
        <v>Hake</v>
      </c>
      <c r="AA353">
        <f t="shared" si="27"/>
        <v>64.5</v>
      </c>
      <c r="AB353">
        <f t="shared" si="28"/>
        <v>1.8</v>
      </c>
      <c r="AC353" t="str">
        <f t="shared" si="29"/>
        <v/>
      </c>
    </row>
    <row r="354" spans="2:29" x14ac:dyDescent="0.15">
      <c r="B354">
        <v>6</v>
      </c>
      <c r="D354">
        <v>2001</v>
      </c>
      <c r="J354" t="s">
        <v>5</v>
      </c>
      <c r="K354">
        <v>49.3</v>
      </c>
      <c r="M354">
        <v>40.4</v>
      </c>
      <c r="N354">
        <v>30.5</v>
      </c>
      <c r="P354">
        <v>8.3000000000000007</v>
      </c>
      <c r="Q354">
        <v>0.8</v>
      </c>
      <c r="R354" t="s">
        <v>45</v>
      </c>
      <c r="T354">
        <v>9.9</v>
      </c>
      <c r="Y354">
        <f t="shared" si="25"/>
        <v>2001</v>
      </c>
      <c r="Z354" t="str">
        <f t="shared" si="26"/>
        <v>Hake</v>
      </c>
      <c r="AA354">
        <f t="shared" si="27"/>
        <v>49.3</v>
      </c>
      <c r="AB354">
        <f t="shared" si="28"/>
        <v>0.8</v>
      </c>
      <c r="AC354" t="str">
        <f t="shared" si="29"/>
        <v/>
      </c>
    </row>
    <row r="355" spans="2:29" x14ac:dyDescent="0.15">
      <c r="B355">
        <v>11</v>
      </c>
      <c r="D355">
        <v>2001</v>
      </c>
      <c r="J355" t="s">
        <v>5</v>
      </c>
      <c r="K355">
        <v>38.200000000000003</v>
      </c>
      <c r="M355">
        <v>29.1</v>
      </c>
      <c r="N355">
        <v>25.4</v>
      </c>
      <c r="P355">
        <v>5.8</v>
      </c>
      <c r="Q355">
        <v>0.3</v>
      </c>
      <c r="R355" t="s">
        <v>45</v>
      </c>
      <c r="T355">
        <v>6.7</v>
      </c>
      <c r="Y355">
        <f t="shared" si="25"/>
        <v>2001</v>
      </c>
      <c r="Z355" t="str">
        <f t="shared" si="26"/>
        <v>Hake</v>
      </c>
      <c r="AA355">
        <f t="shared" si="27"/>
        <v>38.200000000000003</v>
      </c>
      <c r="AB355">
        <f t="shared" si="28"/>
        <v>0.3</v>
      </c>
      <c r="AC355" t="str">
        <f t="shared" si="29"/>
        <v/>
      </c>
    </row>
    <row r="356" spans="2:29" x14ac:dyDescent="0.15">
      <c r="B356">
        <v>15</v>
      </c>
      <c r="D356">
        <v>2001</v>
      </c>
      <c r="J356" t="s">
        <v>5</v>
      </c>
      <c r="K356">
        <v>78.7</v>
      </c>
      <c r="M356">
        <v>63.2</v>
      </c>
      <c r="N356">
        <v>50.3</v>
      </c>
      <c r="P356">
        <v>16.3</v>
      </c>
      <c r="Q356">
        <v>3.8</v>
      </c>
      <c r="R356" t="s">
        <v>45</v>
      </c>
      <c r="T356">
        <v>16.100000000000001</v>
      </c>
      <c r="Y356">
        <f t="shared" si="25"/>
        <v>2001</v>
      </c>
      <c r="Z356" t="str">
        <f t="shared" si="26"/>
        <v>Hake</v>
      </c>
      <c r="AA356">
        <f t="shared" si="27"/>
        <v>78.7</v>
      </c>
      <c r="AB356">
        <f t="shared" si="28"/>
        <v>3.8</v>
      </c>
      <c r="AC356" t="str">
        <f t="shared" si="29"/>
        <v/>
      </c>
    </row>
    <row r="357" spans="2:29" x14ac:dyDescent="0.15">
      <c r="B357">
        <v>23</v>
      </c>
      <c r="D357">
        <v>2001</v>
      </c>
      <c r="J357" t="s">
        <v>5</v>
      </c>
      <c r="K357">
        <v>40.1</v>
      </c>
      <c r="M357">
        <v>26.7</v>
      </c>
      <c r="N357">
        <v>29.4</v>
      </c>
      <c r="P357">
        <v>5.8</v>
      </c>
      <c r="Q357">
        <v>0.3</v>
      </c>
      <c r="R357" t="s">
        <v>45</v>
      </c>
      <c r="T357">
        <v>7.8</v>
      </c>
      <c r="Y357">
        <f t="shared" si="25"/>
        <v>2001</v>
      </c>
      <c r="Z357" t="str">
        <f t="shared" si="26"/>
        <v>Hake</v>
      </c>
      <c r="AA357">
        <f t="shared" si="27"/>
        <v>40.1</v>
      </c>
      <c r="AB357">
        <f t="shared" si="28"/>
        <v>0.3</v>
      </c>
      <c r="AC357" t="str">
        <f t="shared" si="29"/>
        <v/>
      </c>
    </row>
    <row r="358" spans="2:29" x14ac:dyDescent="0.15">
      <c r="B358">
        <v>24</v>
      </c>
      <c r="D358">
        <v>2001</v>
      </c>
      <c r="J358" t="s">
        <v>5</v>
      </c>
      <c r="K358">
        <v>42.7</v>
      </c>
      <c r="M358">
        <v>30</v>
      </c>
      <c r="N358">
        <v>32</v>
      </c>
      <c r="P358">
        <v>5.5</v>
      </c>
      <c r="Q358">
        <v>0.4</v>
      </c>
      <c r="R358" t="s">
        <v>45</v>
      </c>
      <c r="T358">
        <v>8</v>
      </c>
      <c r="Y358">
        <f t="shared" si="25"/>
        <v>2001</v>
      </c>
      <c r="Z358" t="str">
        <f t="shared" si="26"/>
        <v>Hake</v>
      </c>
      <c r="AA358">
        <f t="shared" si="27"/>
        <v>42.7</v>
      </c>
      <c r="AB358">
        <f t="shared" si="28"/>
        <v>0.4</v>
      </c>
      <c r="AC358" t="str">
        <f t="shared" si="29"/>
        <v/>
      </c>
    </row>
    <row r="359" spans="2:29" x14ac:dyDescent="0.15">
      <c r="B359">
        <v>25</v>
      </c>
      <c r="D359">
        <v>2001</v>
      </c>
      <c r="J359" t="s">
        <v>5</v>
      </c>
      <c r="K359">
        <v>50.7</v>
      </c>
      <c r="M359">
        <v>36.299999999999997</v>
      </c>
      <c r="N359">
        <v>36.9</v>
      </c>
      <c r="P359">
        <v>7.5</v>
      </c>
      <c r="Q359">
        <v>0.6</v>
      </c>
      <c r="R359" t="s">
        <v>45</v>
      </c>
      <c r="T359">
        <v>8</v>
      </c>
      <c r="Y359">
        <f t="shared" si="25"/>
        <v>2001</v>
      </c>
      <c r="Z359" t="str">
        <f t="shared" si="26"/>
        <v>Hake</v>
      </c>
      <c r="AA359">
        <f t="shared" si="27"/>
        <v>50.7</v>
      </c>
      <c r="AB359">
        <f t="shared" si="28"/>
        <v>0.6</v>
      </c>
      <c r="AC359" t="str">
        <f t="shared" si="29"/>
        <v/>
      </c>
    </row>
    <row r="360" spans="2:29" x14ac:dyDescent="0.15">
      <c r="B360">
        <v>26</v>
      </c>
      <c r="D360">
        <v>2001</v>
      </c>
      <c r="J360" t="s">
        <v>5</v>
      </c>
      <c r="K360">
        <v>46.5</v>
      </c>
      <c r="M360">
        <v>34.200000000000003</v>
      </c>
      <c r="N360">
        <v>34.9</v>
      </c>
      <c r="P360">
        <v>5.9</v>
      </c>
      <c r="Q360">
        <v>0.5</v>
      </c>
      <c r="R360" t="s">
        <v>45</v>
      </c>
      <c r="T360">
        <v>7.7</v>
      </c>
      <c r="Y360">
        <f t="shared" si="25"/>
        <v>2001</v>
      </c>
      <c r="Z360" t="str">
        <f t="shared" si="26"/>
        <v>Hake</v>
      </c>
      <c r="AA360">
        <f t="shared" si="27"/>
        <v>46.5</v>
      </c>
      <c r="AB360">
        <f t="shared" si="28"/>
        <v>0.5</v>
      </c>
      <c r="AC360" t="str">
        <f t="shared" si="29"/>
        <v/>
      </c>
    </row>
    <row r="361" spans="2:29" x14ac:dyDescent="0.15">
      <c r="B361">
        <v>27</v>
      </c>
      <c r="D361">
        <v>2001</v>
      </c>
      <c r="J361" t="s">
        <v>5</v>
      </c>
      <c r="K361">
        <v>49.6</v>
      </c>
      <c r="M361">
        <v>39</v>
      </c>
      <c r="N361">
        <v>38.700000000000003</v>
      </c>
      <c r="P361">
        <v>6.2</v>
      </c>
      <c r="Q361">
        <v>0.6</v>
      </c>
      <c r="R361" t="s">
        <v>45</v>
      </c>
      <c r="T361">
        <v>8.4</v>
      </c>
      <c r="Y361">
        <f t="shared" si="25"/>
        <v>2001</v>
      </c>
      <c r="Z361" t="str">
        <f t="shared" si="26"/>
        <v>Hake</v>
      </c>
      <c r="AA361">
        <f t="shared" si="27"/>
        <v>49.6</v>
      </c>
      <c r="AB361">
        <f t="shared" si="28"/>
        <v>0.6</v>
      </c>
      <c r="AC361" t="str">
        <f t="shared" si="29"/>
        <v/>
      </c>
    </row>
    <row r="362" spans="2:29" x14ac:dyDescent="0.15">
      <c r="B362">
        <v>28</v>
      </c>
      <c r="D362">
        <v>2001</v>
      </c>
      <c r="J362" t="s">
        <v>5</v>
      </c>
      <c r="K362">
        <v>43</v>
      </c>
      <c r="M362">
        <v>32.6</v>
      </c>
      <c r="N362">
        <v>34</v>
      </c>
      <c r="P362">
        <v>6.2</v>
      </c>
      <c r="Q362">
        <v>0.4</v>
      </c>
      <c r="R362" t="s">
        <v>45</v>
      </c>
      <c r="T362">
        <v>7.8</v>
      </c>
      <c r="Y362">
        <f t="shared" si="25"/>
        <v>2001</v>
      </c>
      <c r="Z362" t="str">
        <f t="shared" si="26"/>
        <v>Hake</v>
      </c>
      <c r="AA362">
        <f t="shared" si="27"/>
        <v>43</v>
      </c>
      <c r="AB362">
        <f t="shared" si="28"/>
        <v>0.4</v>
      </c>
      <c r="AC362" t="str">
        <f t="shared" si="29"/>
        <v/>
      </c>
    </row>
    <row r="363" spans="2:29" x14ac:dyDescent="0.15">
      <c r="B363">
        <v>29</v>
      </c>
      <c r="D363">
        <v>2001</v>
      </c>
      <c r="J363" t="s">
        <v>5</v>
      </c>
      <c r="K363">
        <v>46.7</v>
      </c>
      <c r="M363">
        <v>35.5</v>
      </c>
      <c r="N363">
        <v>36.700000000000003</v>
      </c>
      <c r="P363">
        <v>5.8</v>
      </c>
      <c r="Q363">
        <v>0.5</v>
      </c>
      <c r="R363" t="s">
        <v>45</v>
      </c>
      <c r="T363">
        <v>8.1</v>
      </c>
      <c r="Y363">
        <f t="shared" si="25"/>
        <v>2001</v>
      </c>
      <c r="Z363" t="str">
        <f t="shared" si="26"/>
        <v>Hake</v>
      </c>
      <c r="AA363">
        <f t="shared" si="27"/>
        <v>46.7</v>
      </c>
      <c r="AB363">
        <f t="shared" si="28"/>
        <v>0.5</v>
      </c>
      <c r="AC363" t="str">
        <f t="shared" si="29"/>
        <v/>
      </c>
    </row>
    <row r="364" spans="2:29" x14ac:dyDescent="0.15">
      <c r="B364">
        <v>30</v>
      </c>
      <c r="D364">
        <v>2001</v>
      </c>
      <c r="J364" t="s">
        <v>5</v>
      </c>
      <c r="K364">
        <v>49</v>
      </c>
      <c r="M364">
        <v>36.700000000000003</v>
      </c>
      <c r="N364">
        <v>38</v>
      </c>
      <c r="P364">
        <v>6.1</v>
      </c>
      <c r="Q364">
        <v>0.7</v>
      </c>
      <c r="R364" t="s">
        <v>45</v>
      </c>
      <c r="T364">
        <v>8.6999999999999993</v>
      </c>
      <c r="Y364">
        <f t="shared" si="25"/>
        <v>2001</v>
      </c>
      <c r="Z364" t="str">
        <f t="shared" si="26"/>
        <v>Hake</v>
      </c>
      <c r="AA364">
        <f t="shared" si="27"/>
        <v>49</v>
      </c>
      <c r="AB364">
        <f t="shared" si="28"/>
        <v>0.7</v>
      </c>
      <c r="AC364" t="str">
        <f t="shared" si="29"/>
        <v/>
      </c>
    </row>
    <row r="365" spans="2:29" x14ac:dyDescent="0.15">
      <c r="B365">
        <v>31</v>
      </c>
      <c r="D365">
        <v>2001</v>
      </c>
      <c r="J365" t="s">
        <v>5</v>
      </c>
      <c r="K365">
        <v>45.8</v>
      </c>
      <c r="M365">
        <v>35.4</v>
      </c>
      <c r="N365">
        <v>34.1</v>
      </c>
      <c r="P365">
        <v>6.2</v>
      </c>
      <c r="Q365">
        <v>0.6</v>
      </c>
      <c r="R365" t="s">
        <v>45</v>
      </c>
      <c r="T365">
        <v>7.7</v>
      </c>
      <c r="Y365">
        <f t="shared" si="25"/>
        <v>2001</v>
      </c>
      <c r="Z365" t="str">
        <f t="shared" si="26"/>
        <v>Hake</v>
      </c>
      <c r="AA365">
        <f t="shared" si="27"/>
        <v>45.8</v>
      </c>
      <c r="AB365">
        <f t="shared" si="28"/>
        <v>0.6</v>
      </c>
      <c r="AC365" t="str">
        <f t="shared" si="29"/>
        <v/>
      </c>
    </row>
    <row r="366" spans="2:29" x14ac:dyDescent="0.15">
      <c r="B366">
        <v>33</v>
      </c>
      <c r="D366">
        <v>2001</v>
      </c>
      <c r="J366" t="s">
        <v>5</v>
      </c>
      <c r="K366">
        <v>77.599999999999994</v>
      </c>
      <c r="M366">
        <v>53.7</v>
      </c>
      <c r="N366">
        <v>55.7</v>
      </c>
      <c r="P366">
        <v>2.7</v>
      </c>
      <c r="Q366">
        <v>2.8</v>
      </c>
      <c r="R366" t="s">
        <v>45</v>
      </c>
      <c r="T366">
        <v>14.9</v>
      </c>
      <c r="Y366">
        <f t="shared" si="25"/>
        <v>2001</v>
      </c>
      <c r="Z366" t="str">
        <f t="shared" si="26"/>
        <v>Hake</v>
      </c>
      <c r="AA366">
        <f t="shared" si="27"/>
        <v>77.599999999999994</v>
      </c>
      <c r="AB366">
        <f t="shared" si="28"/>
        <v>2.8</v>
      </c>
      <c r="AC366" t="str">
        <f t="shared" si="29"/>
        <v/>
      </c>
    </row>
    <row r="367" spans="2:29" x14ac:dyDescent="0.15">
      <c r="B367">
        <v>34</v>
      </c>
      <c r="D367">
        <v>2001</v>
      </c>
      <c r="J367" t="s">
        <v>5</v>
      </c>
      <c r="K367">
        <v>39.700000000000003</v>
      </c>
      <c r="M367">
        <v>29.1</v>
      </c>
      <c r="N367">
        <v>31.4</v>
      </c>
      <c r="P367">
        <v>5.2</v>
      </c>
      <c r="Q367">
        <v>0.3</v>
      </c>
      <c r="R367" t="s">
        <v>45</v>
      </c>
      <c r="T367">
        <v>7.2</v>
      </c>
      <c r="Y367">
        <f t="shared" si="25"/>
        <v>2001</v>
      </c>
      <c r="Z367" t="str">
        <f t="shared" si="26"/>
        <v>Hake</v>
      </c>
      <c r="AA367">
        <f t="shared" si="27"/>
        <v>39.700000000000003</v>
      </c>
      <c r="AB367">
        <f t="shared" si="28"/>
        <v>0.3</v>
      </c>
      <c r="AC367" t="str">
        <f t="shared" si="29"/>
        <v/>
      </c>
    </row>
    <row r="368" spans="2:29" x14ac:dyDescent="0.15">
      <c r="B368">
        <v>35</v>
      </c>
      <c r="D368">
        <v>2001</v>
      </c>
      <c r="J368" t="s">
        <v>5</v>
      </c>
      <c r="K368">
        <v>51.9</v>
      </c>
      <c r="M368">
        <v>39.299999999999997</v>
      </c>
      <c r="N368">
        <v>41</v>
      </c>
      <c r="P368">
        <v>6.6</v>
      </c>
      <c r="Q368">
        <v>0.7</v>
      </c>
      <c r="R368" t="s">
        <v>45</v>
      </c>
      <c r="T368">
        <v>7.4</v>
      </c>
      <c r="Y368">
        <f t="shared" si="25"/>
        <v>2001</v>
      </c>
      <c r="Z368" t="str">
        <f t="shared" si="26"/>
        <v>Hake</v>
      </c>
      <c r="AA368">
        <f t="shared" si="27"/>
        <v>51.9</v>
      </c>
      <c r="AB368">
        <f t="shared" si="28"/>
        <v>0.7</v>
      </c>
      <c r="AC368" t="str">
        <f t="shared" si="29"/>
        <v/>
      </c>
    </row>
    <row r="369" spans="2:29" x14ac:dyDescent="0.15">
      <c r="B369">
        <v>36</v>
      </c>
      <c r="D369">
        <v>2001</v>
      </c>
      <c r="J369" t="s">
        <v>5</v>
      </c>
      <c r="K369">
        <v>48.1</v>
      </c>
      <c r="M369">
        <v>35.4</v>
      </c>
      <c r="N369">
        <v>38</v>
      </c>
      <c r="P369">
        <v>6.7</v>
      </c>
      <c r="Q369">
        <v>0.6</v>
      </c>
      <c r="R369" t="s">
        <v>45</v>
      </c>
      <c r="T369">
        <v>8.4</v>
      </c>
      <c r="Y369">
        <f t="shared" si="25"/>
        <v>2001</v>
      </c>
      <c r="Z369" t="str">
        <f t="shared" si="26"/>
        <v>Hake</v>
      </c>
      <c r="AA369">
        <f t="shared" si="27"/>
        <v>48.1</v>
      </c>
      <c r="AB369">
        <f t="shared" si="28"/>
        <v>0.6</v>
      </c>
      <c r="AC369" t="str">
        <f t="shared" si="29"/>
        <v/>
      </c>
    </row>
    <row r="370" spans="2:29" x14ac:dyDescent="0.15">
      <c r="B370">
        <v>37</v>
      </c>
      <c r="D370">
        <v>2001</v>
      </c>
      <c r="J370" t="s">
        <v>5</v>
      </c>
      <c r="K370">
        <v>44.1</v>
      </c>
      <c r="M370">
        <v>32.5</v>
      </c>
      <c r="N370">
        <v>33.799999999999997</v>
      </c>
      <c r="P370">
        <v>5.7</v>
      </c>
      <c r="Q370">
        <v>0.3</v>
      </c>
      <c r="R370" t="s">
        <v>45</v>
      </c>
      <c r="T370">
        <v>7.9</v>
      </c>
      <c r="Y370">
        <f t="shared" si="25"/>
        <v>2001</v>
      </c>
      <c r="Z370" t="str">
        <f t="shared" si="26"/>
        <v>Hake</v>
      </c>
      <c r="AA370">
        <f t="shared" si="27"/>
        <v>44.1</v>
      </c>
      <c r="AB370">
        <f t="shared" si="28"/>
        <v>0.3</v>
      </c>
      <c r="AC370" t="str">
        <f t="shared" si="29"/>
        <v/>
      </c>
    </row>
    <row r="371" spans="2:29" x14ac:dyDescent="0.15">
      <c r="B371">
        <v>38</v>
      </c>
      <c r="D371">
        <v>2001</v>
      </c>
      <c r="J371" t="s">
        <v>5</v>
      </c>
      <c r="K371">
        <v>41.1</v>
      </c>
      <c r="M371">
        <v>30.5</v>
      </c>
      <c r="N371">
        <v>32.9</v>
      </c>
      <c r="P371">
        <v>5.5</v>
      </c>
      <c r="Q371">
        <v>0.3</v>
      </c>
      <c r="R371" t="s">
        <v>45</v>
      </c>
      <c r="T371">
        <v>7.2</v>
      </c>
      <c r="Y371">
        <f t="shared" si="25"/>
        <v>2001</v>
      </c>
      <c r="Z371" t="str">
        <f t="shared" si="26"/>
        <v>Hake</v>
      </c>
      <c r="AA371">
        <f t="shared" si="27"/>
        <v>41.1</v>
      </c>
      <c r="AB371">
        <f t="shared" si="28"/>
        <v>0.3</v>
      </c>
      <c r="AC371" t="str">
        <f t="shared" si="29"/>
        <v/>
      </c>
    </row>
    <row r="372" spans="2:29" x14ac:dyDescent="0.15">
      <c r="B372">
        <v>1</v>
      </c>
      <c r="D372">
        <v>2001</v>
      </c>
      <c r="J372" t="s">
        <v>4</v>
      </c>
      <c r="K372">
        <v>130.80000000000001</v>
      </c>
      <c r="M372">
        <v>85.9</v>
      </c>
      <c r="N372">
        <v>58.1</v>
      </c>
      <c r="P372">
        <v>11.5</v>
      </c>
      <c r="Q372">
        <v>15.4</v>
      </c>
      <c r="R372" t="s">
        <v>45</v>
      </c>
      <c r="T372">
        <v>28.9</v>
      </c>
      <c r="Y372">
        <f t="shared" si="25"/>
        <v>2001</v>
      </c>
      <c r="Z372" t="str">
        <f t="shared" si="26"/>
        <v>Herring</v>
      </c>
      <c r="AA372">
        <f t="shared" si="27"/>
        <v>130.80000000000001</v>
      </c>
      <c r="AB372">
        <f t="shared" si="28"/>
        <v>15.4</v>
      </c>
      <c r="AC372" t="str">
        <f t="shared" si="29"/>
        <v/>
      </c>
    </row>
    <row r="373" spans="2:29" x14ac:dyDescent="0.15">
      <c r="B373">
        <v>4</v>
      </c>
      <c r="D373">
        <v>2001</v>
      </c>
      <c r="J373" t="s">
        <v>4</v>
      </c>
      <c r="K373">
        <v>60.9</v>
      </c>
      <c r="M373">
        <v>45.8</v>
      </c>
      <c r="N373">
        <v>20.7</v>
      </c>
      <c r="P373">
        <v>8</v>
      </c>
      <c r="Q373">
        <v>0.8</v>
      </c>
      <c r="R373" t="s">
        <v>45</v>
      </c>
      <c r="T373">
        <v>12.3</v>
      </c>
      <c r="Y373">
        <f t="shared" si="25"/>
        <v>2001</v>
      </c>
      <c r="Z373" t="str">
        <f t="shared" si="26"/>
        <v>Herring</v>
      </c>
      <c r="AA373">
        <f t="shared" si="27"/>
        <v>60.9</v>
      </c>
      <c r="AB373">
        <f t="shared" si="28"/>
        <v>0.8</v>
      </c>
      <c r="AC373" t="str">
        <f t="shared" si="29"/>
        <v/>
      </c>
    </row>
    <row r="374" spans="2:29" x14ac:dyDescent="0.15">
      <c r="B374">
        <v>17</v>
      </c>
      <c r="D374">
        <v>2001</v>
      </c>
      <c r="J374" t="s">
        <v>4</v>
      </c>
      <c r="K374">
        <v>67.2</v>
      </c>
      <c r="M374">
        <v>50.8</v>
      </c>
      <c r="N374">
        <v>48.8</v>
      </c>
      <c r="P374">
        <v>11.5</v>
      </c>
      <c r="Q374">
        <v>1.8</v>
      </c>
      <c r="R374" t="s">
        <v>45</v>
      </c>
      <c r="T374">
        <v>13.3</v>
      </c>
      <c r="Y374">
        <f t="shared" si="25"/>
        <v>2001</v>
      </c>
      <c r="Z374" t="str">
        <f t="shared" si="26"/>
        <v>Herring</v>
      </c>
      <c r="AA374">
        <f t="shared" si="27"/>
        <v>67.2</v>
      </c>
      <c r="AB374">
        <f t="shared" si="28"/>
        <v>1.8</v>
      </c>
      <c r="AC374" t="str">
        <f t="shared" si="29"/>
        <v/>
      </c>
    </row>
    <row r="375" spans="2:29" x14ac:dyDescent="0.15">
      <c r="B375">
        <v>32</v>
      </c>
      <c r="D375">
        <v>2001</v>
      </c>
      <c r="J375" t="s">
        <v>4</v>
      </c>
      <c r="K375">
        <v>74.5</v>
      </c>
      <c r="M375">
        <v>60.7</v>
      </c>
      <c r="N375">
        <v>41.8</v>
      </c>
      <c r="P375">
        <v>13.3</v>
      </c>
      <c r="Q375">
        <v>3</v>
      </c>
      <c r="R375" t="s">
        <v>45</v>
      </c>
      <c r="T375">
        <v>15.5</v>
      </c>
      <c r="Y375">
        <f t="shared" si="25"/>
        <v>2001</v>
      </c>
      <c r="Z375" t="str">
        <f t="shared" si="26"/>
        <v>Herring</v>
      </c>
      <c r="AA375">
        <f t="shared" si="27"/>
        <v>74.5</v>
      </c>
      <c r="AB375">
        <f t="shared" si="28"/>
        <v>3</v>
      </c>
      <c r="AC375" t="str">
        <f t="shared" si="29"/>
        <v/>
      </c>
    </row>
    <row r="376" spans="2:29" x14ac:dyDescent="0.15">
      <c r="B376">
        <v>51</v>
      </c>
      <c r="D376">
        <v>2001</v>
      </c>
      <c r="J376" t="s">
        <v>4</v>
      </c>
      <c r="K376">
        <v>93.1</v>
      </c>
      <c r="M376">
        <v>70.8</v>
      </c>
      <c r="N376">
        <v>53.4</v>
      </c>
      <c r="P376">
        <v>6.8</v>
      </c>
      <c r="Q376">
        <v>6.3</v>
      </c>
      <c r="R376" t="s">
        <v>45</v>
      </c>
      <c r="T376">
        <v>21.5</v>
      </c>
      <c r="Y376">
        <f t="shared" si="25"/>
        <v>2001</v>
      </c>
      <c r="Z376" t="str">
        <f t="shared" si="26"/>
        <v>Herring</v>
      </c>
      <c r="AA376">
        <f t="shared" si="27"/>
        <v>93.1</v>
      </c>
      <c r="AB376">
        <f t="shared" si="28"/>
        <v>6.3</v>
      </c>
      <c r="AC376" t="str">
        <f t="shared" si="29"/>
        <v/>
      </c>
    </row>
    <row r="377" spans="2:29" x14ac:dyDescent="0.15">
      <c r="B377">
        <v>19</v>
      </c>
      <c r="D377">
        <v>2001</v>
      </c>
      <c r="J377" t="s">
        <v>899</v>
      </c>
      <c r="K377">
        <v>82.3</v>
      </c>
      <c r="M377">
        <v>55.8</v>
      </c>
      <c r="N377">
        <v>55.4</v>
      </c>
      <c r="P377">
        <v>16.399999999999999</v>
      </c>
      <c r="Q377">
        <v>4.5999999999999996</v>
      </c>
      <c r="R377" t="s">
        <v>45</v>
      </c>
      <c r="T377">
        <v>20.100000000000001</v>
      </c>
      <c r="Y377">
        <f t="shared" si="25"/>
        <v>2001</v>
      </c>
      <c r="Z377" t="str">
        <f t="shared" si="26"/>
        <v>POLLACK</v>
      </c>
      <c r="AA377">
        <f t="shared" si="27"/>
        <v>82.3</v>
      </c>
      <c r="AB377">
        <f t="shared" si="28"/>
        <v>4.5999999999999996</v>
      </c>
      <c r="AC377" t="str">
        <f t="shared" si="29"/>
        <v/>
      </c>
    </row>
    <row r="378" spans="2:29" x14ac:dyDescent="0.15">
      <c r="B378">
        <v>18</v>
      </c>
      <c r="D378">
        <v>2001</v>
      </c>
      <c r="J378" t="s">
        <v>7</v>
      </c>
      <c r="K378">
        <v>99.4</v>
      </c>
      <c r="M378">
        <v>67.900000000000006</v>
      </c>
      <c r="N378">
        <v>43.2</v>
      </c>
      <c r="P378">
        <v>7.9</v>
      </c>
      <c r="Q378">
        <v>2.4</v>
      </c>
      <c r="R378" t="s">
        <v>45</v>
      </c>
      <c r="T378">
        <v>17.2</v>
      </c>
      <c r="Y378">
        <f t="shared" si="25"/>
        <v>2001</v>
      </c>
      <c r="Z378" t="str">
        <f t="shared" si="26"/>
        <v>Sandlance</v>
      </c>
      <c r="AA378">
        <f t="shared" si="27"/>
        <v>99.4</v>
      </c>
      <c r="AB378">
        <f t="shared" si="28"/>
        <v>2.4</v>
      </c>
      <c r="AC378" t="str">
        <f t="shared" si="29"/>
        <v/>
      </c>
    </row>
    <row r="379" spans="2:29" x14ac:dyDescent="0.15">
      <c r="B379">
        <v>20</v>
      </c>
      <c r="D379">
        <v>2001</v>
      </c>
      <c r="J379" t="s">
        <v>7</v>
      </c>
      <c r="K379">
        <v>85.5</v>
      </c>
      <c r="M379">
        <v>63.3</v>
      </c>
      <c r="P379">
        <v>5.5</v>
      </c>
      <c r="Q379">
        <v>1.1000000000000001</v>
      </c>
      <c r="R379" t="s">
        <v>45</v>
      </c>
      <c r="T379">
        <v>15.1</v>
      </c>
      <c r="Y379">
        <f t="shared" si="25"/>
        <v>2001</v>
      </c>
      <c r="Z379" t="str">
        <f t="shared" si="26"/>
        <v>Sandlance</v>
      </c>
      <c r="AA379">
        <f t="shared" si="27"/>
        <v>85.5</v>
      </c>
      <c r="AB379">
        <f t="shared" si="28"/>
        <v>1.1000000000000001</v>
      </c>
      <c r="AC379" t="str">
        <f t="shared" si="29"/>
        <v/>
      </c>
    </row>
    <row r="380" spans="2:29" x14ac:dyDescent="0.15">
      <c r="B380">
        <v>21</v>
      </c>
      <c r="D380">
        <v>2001</v>
      </c>
      <c r="J380" t="s">
        <v>7</v>
      </c>
      <c r="K380">
        <v>79.5</v>
      </c>
      <c r="M380">
        <v>56.8</v>
      </c>
      <c r="P380">
        <v>4.5</v>
      </c>
      <c r="Q380">
        <v>0.8</v>
      </c>
      <c r="R380" t="s">
        <v>45</v>
      </c>
      <c r="T380">
        <v>12.1</v>
      </c>
      <c r="Y380">
        <f t="shared" si="25"/>
        <v>2001</v>
      </c>
      <c r="Z380" t="str">
        <f t="shared" si="26"/>
        <v>Sandlance</v>
      </c>
      <c r="AA380">
        <f t="shared" si="27"/>
        <v>79.5</v>
      </c>
      <c r="AB380">
        <f t="shared" si="28"/>
        <v>0.8</v>
      </c>
      <c r="AC380" t="str">
        <f t="shared" si="29"/>
        <v/>
      </c>
    </row>
    <row r="381" spans="2:29" x14ac:dyDescent="0.15">
      <c r="B381">
        <v>22</v>
      </c>
      <c r="D381">
        <v>2001</v>
      </c>
      <c r="J381" t="s">
        <v>7</v>
      </c>
      <c r="K381">
        <v>54.8</v>
      </c>
      <c r="M381">
        <v>42</v>
      </c>
      <c r="P381">
        <v>3.8</v>
      </c>
      <c r="Q381">
        <v>0.3</v>
      </c>
      <c r="R381" t="s">
        <v>45</v>
      </c>
      <c r="T381">
        <v>10.4</v>
      </c>
      <c r="Y381">
        <f t="shared" si="25"/>
        <v>2001</v>
      </c>
      <c r="Z381" t="str">
        <f t="shared" si="26"/>
        <v>Sandlance</v>
      </c>
      <c r="AA381">
        <f t="shared" si="27"/>
        <v>54.8</v>
      </c>
      <c r="AB381">
        <f t="shared" si="28"/>
        <v>0.3</v>
      </c>
      <c r="AC381" t="str">
        <f t="shared" si="29"/>
        <v/>
      </c>
    </row>
    <row r="382" spans="2:29" x14ac:dyDescent="0.15">
      <c r="B382">
        <v>39</v>
      </c>
      <c r="D382">
        <v>2001</v>
      </c>
      <c r="J382" t="s">
        <v>7</v>
      </c>
      <c r="K382">
        <v>62.4</v>
      </c>
      <c r="M382">
        <v>48.6</v>
      </c>
      <c r="P382">
        <v>4.0999999999999996</v>
      </c>
      <c r="Q382">
        <v>0.3</v>
      </c>
      <c r="R382" t="s">
        <v>45</v>
      </c>
      <c r="T382">
        <v>7.3</v>
      </c>
      <c r="Y382">
        <f t="shared" si="25"/>
        <v>2001</v>
      </c>
      <c r="Z382" t="str">
        <f t="shared" si="26"/>
        <v>Sandlance</v>
      </c>
      <c r="AA382">
        <f t="shared" si="27"/>
        <v>62.4</v>
      </c>
      <c r="AB382">
        <f t="shared" si="28"/>
        <v>0.3</v>
      </c>
      <c r="AC382" t="str">
        <f t="shared" si="29"/>
        <v/>
      </c>
    </row>
    <row r="383" spans="2:29" x14ac:dyDescent="0.15">
      <c r="B383">
        <v>40</v>
      </c>
      <c r="D383">
        <v>2001</v>
      </c>
      <c r="J383" t="s">
        <v>7</v>
      </c>
      <c r="K383">
        <v>54.1</v>
      </c>
      <c r="M383">
        <v>40.299999999999997</v>
      </c>
      <c r="P383">
        <v>3.3</v>
      </c>
      <c r="Q383">
        <v>0.2</v>
      </c>
      <c r="R383" t="s">
        <v>45</v>
      </c>
      <c r="T383">
        <v>8.1999999999999993</v>
      </c>
      <c r="Y383">
        <f t="shared" si="25"/>
        <v>2001</v>
      </c>
      <c r="Z383" t="str">
        <f t="shared" si="26"/>
        <v>Sandlance</v>
      </c>
      <c r="AA383">
        <f t="shared" si="27"/>
        <v>54.1</v>
      </c>
      <c r="AB383">
        <f t="shared" si="28"/>
        <v>0.2</v>
      </c>
      <c r="AC383" t="str">
        <f t="shared" si="29"/>
        <v/>
      </c>
    </row>
    <row r="384" spans="2:29" x14ac:dyDescent="0.15">
      <c r="B384">
        <v>41</v>
      </c>
      <c r="D384">
        <v>2001</v>
      </c>
      <c r="J384" t="s">
        <v>7</v>
      </c>
      <c r="K384">
        <v>75.2</v>
      </c>
      <c r="M384">
        <v>60.4</v>
      </c>
      <c r="P384">
        <v>4.5999999999999996</v>
      </c>
      <c r="Q384">
        <v>0.6</v>
      </c>
      <c r="R384" t="s">
        <v>45</v>
      </c>
      <c r="T384">
        <v>12.9</v>
      </c>
      <c r="Y384">
        <f t="shared" si="25"/>
        <v>2001</v>
      </c>
      <c r="Z384" t="str">
        <f t="shared" si="26"/>
        <v>Sandlance</v>
      </c>
      <c r="AA384">
        <f t="shared" si="27"/>
        <v>75.2</v>
      </c>
      <c r="AB384">
        <f t="shared" si="28"/>
        <v>0.6</v>
      </c>
      <c r="AC384" t="str">
        <f t="shared" si="29"/>
        <v/>
      </c>
    </row>
    <row r="385" spans="2:29" x14ac:dyDescent="0.15">
      <c r="B385">
        <v>42</v>
      </c>
      <c r="D385">
        <v>2001</v>
      </c>
      <c r="J385" t="s">
        <v>7</v>
      </c>
      <c r="K385">
        <v>58.6</v>
      </c>
      <c r="M385">
        <v>45.7</v>
      </c>
      <c r="P385">
        <v>3.8</v>
      </c>
      <c r="Q385">
        <v>0.3</v>
      </c>
      <c r="R385" t="s">
        <v>45</v>
      </c>
      <c r="T385">
        <v>9.5</v>
      </c>
      <c r="Y385">
        <f t="shared" si="25"/>
        <v>2001</v>
      </c>
      <c r="Z385" t="str">
        <f t="shared" si="26"/>
        <v>Sandlance</v>
      </c>
      <c r="AA385">
        <f t="shared" si="27"/>
        <v>58.6</v>
      </c>
      <c r="AB385">
        <f t="shared" si="28"/>
        <v>0.3</v>
      </c>
      <c r="AC385" t="str">
        <f t="shared" si="29"/>
        <v/>
      </c>
    </row>
    <row r="386" spans="2:29" x14ac:dyDescent="0.15">
      <c r="B386">
        <v>43</v>
      </c>
      <c r="D386">
        <v>2001</v>
      </c>
      <c r="J386" t="s">
        <v>7</v>
      </c>
      <c r="K386">
        <v>68.5</v>
      </c>
      <c r="M386">
        <v>45.1</v>
      </c>
      <c r="P386">
        <v>4</v>
      </c>
      <c r="Q386">
        <v>0.3</v>
      </c>
      <c r="R386" t="s">
        <v>45</v>
      </c>
      <c r="T386">
        <v>10.4</v>
      </c>
      <c r="Y386">
        <f t="shared" si="25"/>
        <v>2001</v>
      </c>
      <c r="Z386" t="str">
        <f t="shared" si="26"/>
        <v>Sandlance</v>
      </c>
      <c r="AA386">
        <f t="shared" si="27"/>
        <v>68.5</v>
      </c>
      <c r="AB386">
        <f t="shared" si="28"/>
        <v>0.3</v>
      </c>
      <c r="AC386" t="str">
        <f t="shared" si="29"/>
        <v/>
      </c>
    </row>
    <row r="387" spans="2:29" x14ac:dyDescent="0.15">
      <c r="B387">
        <v>44</v>
      </c>
      <c r="D387">
        <v>2001</v>
      </c>
      <c r="J387" t="s">
        <v>7</v>
      </c>
      <c r="K387">
        <v>67.7</v>
      </c>
      <c r="M387">
        <v>49</v>
      </c>
      <c r="P387">
        <v>4.7</v>
      </c>
      <c r="Q387">
        <v>0.4</v>
      </c>
      <c r="R387" t="s">
        <v>45</v>
      </c>
      <c r="T387">
        <v>12.5</v>
      </c>
      <c r="Y387">
        <f t="shared" ref="Y387:Y450" si="30">D387</f>
        <v>2001</v>
      </c>
      <c r="Z387" t="str">
        <f t="shared" ref="Z387:Z450" si="31">IF(J387&lt;&gt;"",J387,"")</f>
        <v>Sandlance</v>
      </c>
      <c r="AA387">
        <f t="shared" ref="AA387:AA450" si="32">IF(K387&lt;&gt;"",K387,"")</f>
        <v>67.7</v>
      </c>
      <c r="AB387">
        <f t="shared" ref="AB387:AB450" si="33">IF(Q387&lt;&gt;"",Q387,IF(P387&lt;&gt;"",P387,""))</f>
        <v>0.4</v>
      </c>
      <c r="AC387" t="str">
        <f t="shared" ref="AC387:AC450" si="34">IF(U387&lt;&gt;"",U387,"")</f>
        <v/>
      </c>
    </row>
    <row r="388" spans="2:29" x14ac:dyDescent="0.15">
      <c r="B388">
        <v>45</v>
      </c>
      <c r="D388">
        <v>2001</v>
      </c>
      <c r="J388" t="s">
        <v>7</v>
      </c>
      <c r="K388">
        <v>68.400000000000006</v>
      </c>
      <c r="M388">
        <v>48.5</v>
      </c>
      <c r="P388">
        <v>4.3</v>
      </c>
      <c r="Q388">
        <v>0.4</v>
      </c>
      <c r="R388" t="s">
        <v>45</v>
      </c>
      <c r="T388">
        <v>11.9</v>
      </c>
      <c r="Y388">
        <f t="shared" si="30"/>
        <v>2001</v>
      </c>
      <c r="Z388" t="str">
        <f t="shared" si="31"/>
        <v>Sandlance</v>
      </c>
      <c r="AA388">
        <f t="shared" si="32"/>
        <v>68.400000000000006</v>
      </c>
      <c r="AB388">
        <f t="shared" si="33"/>
        <v>0.4</v>
      </c>
      <c r="AC388" t="str">
        <f t="shared" si="34"/>
        <v/>
      </c>
    </row>
    <row r="389" spans="2:29" x14ac:dyDescent="0.15">
      <c r="B389">
        <v>46</v>
      </c>
      <c r="D389">
        <v>2001</v>
      </c>
      <c r="J389" t="s">
        <v>7</v>
      </c>
      <c r="K389">
        <v>76.7</v>
      </c>
      <c r="M389">
        <v>57.4</v>
      </c>
      <c r="P389">
        <v>4.5999999999999996</v>
      </c>
      <c r="Q389">
        <v>0.7</v>
      </c>
      <c r="R389" t="s">
        <v>45</v>
      </c>
      <c r="T389">
        <v>14.5</v>
      </c>
      <c r="Y389">
        <f t="shared" si="30"/>
        <v>2001</v>
      </c>
      <c r="Z389" t="str">
        <f t="shared" si="31"/>
        <v>Sandlance</v>
      </c>
      <c r="AA389">
        <f t="shared" si="32"/>
        <v>76.7</v>
      </c>
      <c r="AB389">
        <f t="shared" si="33"/>
        <v>0.7</v>
      </c>
      <c r="AC389" t="str">
        <f t="shared" si="34"/>
        <v/>
      </c>
    </row>
    <row r="390" spans="2:29" x14ac:dyDescent="0.15">
      <c r="B390">
        <v>47</v>
      </c>
      <c r="D390">
        <v>2001</v>
      </c>
      <c r="J390" t="s">
        <v>7</v>
      </c>
      <c r="K390">
        <v>64.099999999999994</v>
      </c>
      <c r="M390">
        <v>46.1</v>
      </c>
      <c r="P390">
        <v>4.7</v>
      </c>
      <c r="Q390">
        <v>0.3</v>
      </c>
      <c r="R390" t="s">
        <v>45</v>
      </c>
      <c r="T390">
        <v>11.3</v>
      </c>
      <c r="Y390">
        <f t="shared" si="30"/>
        <v>2001</v>
      </c>
      <c r="Z390" t="str">
        <f t="shared" si="31"/>
        <v>Sandlance</v>
      </c>
      <c r="AA390">
        <f t="shared" si="32"/>
        <v>64.099999999999994</v>
      </c>
      <c r="AB390">
        <f t="shared" si="33"/>
        <v>0.3</v>
      </c>
      <c r="AC390" t="str">
        <f t="shared" si="34"/>
        <v/>
      </c>
    </row>
    <row r="391" spans="2:29" x14ac:dyDescent="0.15">
      <c r="B391">
        <v>48</v>
      </c>
      <c r="D391">
        <v>2001</v>
      </c>
      <c r="J391" t="s">
        <v>7</v>
      </c>
      <c r="K391">
        <v>65.3</v>
      </c>
      <c r="M391">
        <v>51.8</v>
      </c>
      <c r="P391">
        <v>5.2</v>
      </c>
      <c r="Q391">
        <v>0.5</v>
      </c>
      <c r="R391" t="s">
        <v>45</v>
      </c>
      <c r="T391">
        <v>9.1999999999999993</v>
      </c>
      <c r="Y391">
        <f t="shared" si="30"/>
        <v>2001</v>
      </c>
      <c r="Z391" t="str">
        <f t="shared" si="31"/>
        <v>Sandlance</v>
      </c>
      <c r="AA391">
        <f t="shared" si="32"/>
        <v>65.3</v>
      </c>
      <c r="AB391">
        <f t="shared" si="33"/>
        <v>0.5</v>
      </c>
      <c r="AC391" t="str">
        <f t="shared" si="34"/>
        <v/>
      </c>
    </row>
    <row r="392" spans="2:29" x14ac:dyDescent="0.15">
      <c r="B392">
        <v>49</v>
      </c>
      <c r="D392">
        <v>2001</v>
      </c>
      <c r="J392" t="s">
        <v>7</v>
      </c>
      <c r="K392">
        <v>66.599999999999994</v>
      </c>
      <c r="M392">
        <v>58.5</v>
      </c>
      <c r="P392">
        <v>4.2</v>
      </c>
      <c r="Q392">
        <v>0.5</v>
      </c>
      <c r="R392" t="s">
        <v>45</v>
      </c>
      <c r="T392">
        <v>8.8000000000000007</v>
      </c>
      <c r="Y392">
        <f t="shared" si="30"/>
        <v>2001</v>
      </c>
      <c r="Z392" t="str">
        <f t="shared" si="31"/>
        <v>Sandlance</v>
      </c>
      <c r="AA392">
        <f t="shared" si="32"/>
        <v>66.599999999999994</v>
      </c>
      <c r="AB392">
        <f t="shared" si="33"/>
        <v>0.5</v>
      </c>
      <c r="AC392" t="str">
        <f t="shared" si="34"/>
        <v/>
      </c>
    </row>
    <row r="393" spans="2:29" x14ac:dyDescent="0.15">
      <c r="B393">
        <v>50</v>
      </c>
      <c r="D393">
        <v>2001</v>
      </c>
      <c r="J393" t="s">
        <v>7</v>
      </c>
      <c r="K393">
        <v>60.8</v>
      </c>
      <c r="M393">
        <v>47.6</v>
      </c>
      <c r="P393">
        <v>5.3</v>
      </c>
      <c r="Q393">
        <v>0.5</v>
      </c>
      <c r="R393" t="s">
        <v>45</v>
      </c>
      <c r="T393">
        <v>9.4</v>
      </c>
      <c r="Y393">
        <f t="shared" si="30"/>
        <v>2001</v>
      </c>
      <c r="Z393" t="str">
        <f t="shared" si="31"/>
        <v>Sandlance</v>
      </c>
      <c r="AA393">
        <f t="shared" si="32"/>
        <v>60.8</v>
      </c>
      <c r="AB393">
        <f t="shared" si="33"/>
        <v>0.5</v>
      </c>
      <c r="AC393" t="str">
        <f t="shared" si="34"/>
        <v/>
      </c>
    </row>
    <row r="394" spans="2:29" x14ac:dyDescent="0.15">
      <c r="B394">
        <v>39</v>
      </c>
      <c r="C394">
        <v>37803</v>
      </c>
      <c r="D394">
        <f t="shared" ref="D394:D425" si="35">YEAR(C394)</f>
        <v>2003</v>
      </c>
      <c r="E394">
        <v>0.625</v>
      </c>
      <c r="F394" t="s">
        <v>79</v>
      </c>
      <c r="G394" t="s">
        <v>80</v>
      </c>
      <c r="H394">
        <v>1</v>
      </c>
      <c r="J394" t="s">
        <v>6</v>
      </c>
      <c r="K394">
        <v>70</v>
      </c>
      <c r="M394">
        <v>55.6</v>
      </c>
      <c r="O394">
        <v>26</v>
      </c>
      <c r="Q394">
        <v>4.5999999999999996</v>
      </c>
      <c r="R394" t="s">
        <v>81</v>
      </c>
      <c r="T394">
        <v>15.1</v>
      </c>
      <c r="Y394">
        <f t="shared" si="30"/>
        <v>2003</v>
      </c>
      <c r="Z394" t="str">
        <f t="shared" si="31"/>
        <v>Butterfish</v>
      </c>
      <c r="AA394">
        <f t="shared" si="32"/>
        <v>70</v>
      </c>
      <c r="AB394">
        <f t="shared" si="33"/>
        <v>4.5999999999999996</v>
      </c>
      <c r="AC394" t="str">
        <f t="shared" si="34"/>
        <v/>
      </c>
    </row>
    <row r="395" spans="2:29" x14ac:dyDescent="0.15">
      <c r="B395">
        <v>42</v>
      </c>
      <c r="C395">
        <v>37803</v>
      </c>
      <c r="D395">
        <f t="shared" si="35"/>
        <v>2003</v>
      </c>
      <c r="E395">
        <v>0.46527777777777773</v>
      </c>
      <c r="F395" t="s">
        <v>82</v>
      </c>
      <c r="G395" t="s">
        <v>80</v>
      </c>
      <c r="H395">
        <v>1</v>
      </c>
      <c r="J395" t="s">
        <v>6</v>
      </c>
      <c r="K395">
        <v>54.4</v>
      </c>
      <c r="M395">
        <v>40.5</v>
      </c>
      <c r="N395">
        <v>34</v>
      </c>
      <c r="O395">
        <v>18.100000000000001</v>
      </c>
      <c r="Q395">
        <v>1.6</v>
      </c>
      <c r="R395" t="s">
        <v>81</v>
      </c>
      <c r="T395">
        <v>11.8</v>
      </c>
      <c r="Y395">
        <f t="shared" si="30"/>
        <v>2003</v>
      </c>
      <c r="Z395" t="str">
        <f t="shared" si="31"/>
        <v>Butterfish</v>
      </c>
      <c r="AA395">
        <f t="shared" si="32"/>
        <v>54.4</v>
      </c>
      <c r="AB395">
        <f t="shared" si="33"/>
        <v>1.6</v>
      </c>
      <c r="AC395" t="str">
        <f t="shared" si="34"/>
        <v/>
      </c>
    </row>
    <row r="396" spans="2:29" x14ac:dyDescent="0.15">
      <c r="B396">
        <v>43</v>
      </c>
      <c r="C396">
        <v>37803</v>
      </c>
      <c r="D396">
        <f t="shared" si="35"/>
        <v>2003</v>
      </c>
      <c r="E396">
        <v>0.51666666666666672</v>
      </c>
      <c r="F396" t="s">
        <v>83</v>
      </c>
      <c r="G396" t="s">
        <v>80</v>
      </c>
      <c r="H396">
        <v>1</v>
      </c>
      <c r="J396" t="s">
        <v>6</v>
      </c>
      <c r="K396">
        <v>53.6</v>
      </c>
      <c r="L396">
        <v>3.2</v>
      </c>
      <c r="M396">
        <v>38.6</v>
      </c>
      <c r="N396">
        <v>35.299999999999997</v>
      </c>
      <c r="O396">
        <v>19.399999999999999</v>
      </c>
      <c r="Q396">
        <v>2</v>
      </c>
      <c r="R396" t="s">
        <v>81</v>
      </c>
      <c r="T396">
        <v>12.8</v>
      </c>
      <c r="Y396">
        <f t="shared" si="30"/>
        <v>2003</v>
      </c>
      <c r="Z396" t="str">
        <f t="shared" si="31"/>
        <v>Butterfish</v>
      </c>
      <c r="AA396">
        <f t="shared" si="32"/>
        <v>53.6</v>
      </c>
      <c r="AB396">
        <f t="shared" si="33"/>
        <v>2</v>
      </c>
      <c r="AC396" t="str">
        <f t="shared" si="34"/>
        <v/>
      </c>
    </row>
    <row r="397" spans="2:29" x14ac:dyDescent="0.15">
      <c r="B397">
        <v>44</v>
      </c>
      <c r="C397">
        <v>37803</v>
      </c>
      <c r="D397">
        <f t="shared" si="35"/>
        <v>2003</v>
      </c>
      <c r="E397">
        <v>0.625</v>
      </c>
      <c r="F397" t="s">
        <v>84</v>
      </c>
      <c r="G397" t="s">
        <v>80</v>
      </c>
      <c r="H397">
        <v>1</v>
      </c>
      <c r="J397" t="s">
        <v>6</v>
      </c>
      <c r="K397">
        <v>87.3</v>
      </c>
      <c r="L397">
        <v>8.1</v>
      </c>
      <c r="M397">
        <v>66</v>
      </c>
      <c r="N397">
        <v>55.2</v>
      </c>
      <c r="O397">
        <v>30.4</v>
      </c>
      <c r="Q397">
        <v>7.4</v>
      </c>
      <c r="R397" t="s">
        <v>81</v>
      </c>
      <c r="T397">
        <v>16.100000000000001</v>
      </c>
      <c r="Y397">
        <f t="shared" si="30"/>
        <v>2003</v>
      </c>
      <c r="Z397" t="str">
        <f t="shared" si="31"/>
        <v>Butterfish</v>
      </c>
      <c r="AA397">
        <f t="shared" si="32"/>
        <v>87.3</v>
      </c>
      <c r="AB397">
        <f t="shared" si="33"/>
        <v>7.4</v>
      </c>
      <c r="AC397" t="str">
        <f t="shared" si="34"/>
        <v/>
      </c>
    </row>
    <row r="398" spans="2:29" x14ac:dyDescent="0.15">
      <c r="B398">
        <v>45</v>
      </c>
      <c r="C398">
        <v>37803</v>
      </c>
      <c r="D398">
        <f t="shared" si="35"/>
        <v>2003</v>
      </c>
      <c r="E398">
        <v>0.6875</v>
      </c>
      <c r="F398" t="s">
        <v>85</v>
      </c>
      <c r="G398" t="s">
        <v>80</v>
      </c>
      <c r="H398">
        <v>1</v>
      </c>
      <c r="J398" t="s">
        <v>6</v>
      </c>
      <c r="K398">
        <v>69.5</v>
      </c>
      <c r="L398">
        <v>6.1</v>
      </c>
      <c r="M398">
        <v>55</v>
      </c>
      <c r="N398">
        <v>48.3</v>
      </c>
      <c r="O398">
        <v>25</v>
      </c>
      <c r="Q398">
        <v>4.5</v>
      </c>
      <c r="R398" t="s">
        <v>81</v>
      </c>
      <c r="T398">
        <v>13.2</v>
      </c>
      <c r="Y398">
        <f t="shared" si="30"/>
        <v>2003</v>
      </c>
      <c r="Z398" t="str">
        <f t="shared" si="31"/>
        <v>Butterfish</v>
      </c>
      <c r="AA398">
        <f t="shared" si="32"/>
        <v>69.5</v>
      </c>
      <c r="AB398">
        <f t="shared" si="33"/>
        <v>4.5</v>
      </c>
      <c r="AC398" t="str">
        <f t="shared" si="34"/>
        <v/>
      </c>
    </row>
    <row r="399" spans="2:29" x14ac:dyDescent="0.15">
      <c r="B399">
        <v>46</v>
      </c>
      <c r="C399">
        <v>37803</v>
      </c>
      <c r="D399">
        <f t="shared" si="35"/>
        <v>2003</v>
      </c>
      <c r="E399">
        <v>0.41666666666666669</v>
      </c>
      <c r="F399" t="s">
        <v>86</v>
      </c>
      <c r="G399" t="s">
        <v>80</v>
      </c>
      <c r="H399">
        <v>1</v>
      </c>
      <c r="J399" t="s">
        <v>6</v>
      </c>
      <c r="K399">
        <v>83.8</v>
      </c>
      <c r="L399">
        <v>9.1999999999999993</v>
      </c>
      <c r="M399">
        <v>65.900000000000006</v>
      </c>
      <c r="N399">
        <v>57.7</v>
      </c>
      <c r="O399">
        <v>29.5</v>
      </c>
      <c r="Q399">
        <v>7.5</v>
      </c>
      <c r="R399" t="s">
        <v>81</v>
      </c>
      <c r="T399">
        <v>17.899999999999999</v>
      </c>
      <c r="Y399">
        <f t="shared" si="30"/>
        <v>2003</v>
      </c>
      <c r="Z399" t="str">
        <f t="shared" si="31"/>
        <v>Butterfish</v>
      </c>
      <c r="AA399">
        <f t="shared" si="32"/>
        <v>83.8</v>
      </c>
      <c r="AB399">
        <f t="shared" si="33"/>
        <v>7.5</v>
      </c>
      <c r="AC399" t="str">
        <f t="shared" si="34"/>
        <v/>
      </c>
    </row>
    <row r="400" spans="2:29" x14ac:dyDescent="0.15">
      <c r="B400">
        <v>47</v>
      </c>
      <c r="C400">
        <v>37803</v>
      </c>
      <c r="D400">
        <f t="shared" si="35"/>
        <v>2003</v>
      </c>
      <c r="E400">
        <v>0.50763888888888886</v>
      </c>
      <c r="F400" t="s">
        <v>87</v>
      </c>
      <c r="G400" t="s">
        <v>80</v>
      </c>
      <c r="H400">
        <v>1</v>
      </c>
      <c r="J400" t="s">
        <v>6</v>
      </c>
      <c r="K400">
        <v>96.7</v>
      </c>
      <c r="L400">
        <v>9.6999999999999993</v>
      </c>
      <c r="M400">
        <v>75.7</v>
      </c>
      <c r="N400">
        <v>62.7</v>
      </c>
      <c r="O400">
        <v>33.200000000000003</v>
      </c>
      <c r="Q400">
        <v>10.8</v>
      </c>
      <c r="R400" t="s">
        <v>81</v>
      </c>
      <c r="T400">
        <v>20.6</v>
      </c>
      <c r="Y400">
        <f t="shared" si="30"/>
        <v>2003</v>
      </c>
      <c r="Z400" t="str">
        <f t="shared" si="31"/>
        <v>Butterfish</v>
      </c>
      <c r="AA400">
        <f t="shared" si="32"/>
        <v>96.7</v>
      </c>
      <c r="AB400">
        <f t="shared" si="33"/>
        <v>10.8</v>
      </c>
      <c r="AC400" t="str">
        <f t="shared" si="34"/>
        <v/>
      </c>
    </row>
    <row r="401" spans="2:29" x14ac:dyDescent="0.15">
      <c r="B401">
        <v>49</v>
      </c>
      <c r="C401">
        <v>37803</v>
      </c>
      <c r="D401">
        <f t="shared" si="35"/>
        <v>2003</v>
      </c>
      <c r="F401" t="s">
        <v>88</v>
      </c>
      <c r="G401" t="s">
        <v>80</v>
      </c>
      <c r="H401">
        <v>1</v>
      </c>
      <c r="J401" t="s">
        <v>6</v>
      </c>
      <c r="K401">
        <v>92.6</v>
      </c>
      <c r="L401">
        <v>12.1</v>
      </c>
      <c r="M401">
        <v>69.5</v>
      </c>
      <c r="N401">
        <v>58.4</v>
      </c>
      <c r="O401">
        <v>33</v>
      </c>
      <c r="Q401">
        <v>8.3000000000000007</v>
      </c>
      <c r="R401" t="s">
        <v>81</v>
      </c>
      <c r="T401">
        <v>20.6</v>
      </c>
      <c r="Y401">
        <f t="shared" si="30"/>
        <v>2003</v>
      </c>
      <c r="Z401" t="str">
        <f t="shared" si="31"/>
        <v>Butterfish</v>
      </c>
      <c r="AA401">
        <f t="shared" si="32"/>
        <v>92.6</v>
      </c>
      <c r="AB401">
        <f t="shared" si="33"/>
        <v>8.3000000000000007</v>
      </c>
      <c r="AC401" t="str">
        <f t="shared" si="34"/>
        <v/>
      </c>
    </row>
    <row r="402" spans="2:29" x14ac:dyDescent="0.15">
      <c r="B402">
        <v>50</v>
      </c>
      <c r="C402">
        <v>37803</v>
      </c>
      <c r="D402">
        <f t="shared" si="35"/>
        <v>2003</v>
      </c>
      <c r="F402" t="s">
        <v>88</v>
      </c>
      <c r="G402" t="s">
        <v>80</v>
      </c>
      <c r="H402">
        <v>1</v>
      </c>
      <c r="J402" t="s">
        <v>6</v>
      </c>
      <c r="K402">
        <v>80.7</v>
      </c>
      <c r="L402">
        <v>8.4</v>
      </c>
      <c r="M402">
        <v>60.2</v>
      </c>
      <c r="N402">
        <v>49</v>
      </c>
      <c r="O402">
        <v>29.6</v>
      </c>
      <c r="Q402">
        <v>7</v>
      </c>
      <c r="R402" t="s">
        <v>81</v>
      </c>
      <c r="T402">
        <v>16</v>
      </c>
      <c r="Y402">
        <f t="shared" si="30"/>
        <v>2003</v>
      </c>
      <c r="Z402" t="str">
        <f t="shared" si="31"/>
        <v>Butterfish</v>
      </c>
      <c r="AA402">
        <f t="shared" si="32"/>
        <v>80.7</v>
      </c>
      <c r="AB402">
        <f t="shared" si="33"/>
        <v>7</v>
      </c>
      <c r="AC402" t="str">
        <f t="shared" si="34"/>
        <v/>
      </c>
    </row>
    <row r="403" spans="2:29" x14ac:dyDescent="0.15">
      <c r="B403">
        <v>57</v>
      </c>
      <c r="C403">
        <v>37803</v>
      </c>
      <c r="D403">
        <f t="shared" si="35"/>
        <v>2003</v>
      </c>
      <c r="G403" t="s">
        <v>80</v>
      </c>
      <c r="H403">
        <v>1</v>
      </c>
      <c r="J403" t="s">
        <v>6</v>
      </c>
      <c r="K403">
        <v>87.6</v>
      </c>
      <c r="L403">
        <v>7</v>
      </c>
      <c r="M403">
        <v>71.8</v>
      </c>
      <c r="N403">
        <v>30.5</v>
      </c>
      <c r="O403">
        <v>17.2</v>
      </c>
      <c r="Q403">
        <v>5.8</v>
      </c>
      <c r="R403" t="s">
        <v>81</v>
      </c>
      <c r="T403">
        <v>7.5</v>
      </c>
      <c r="Y403">
        <f t="shared" si="30"/>
        <v>2003</v>
      </c>
      <c r="Z403" t="str">
        <f t="shared" si="31"/>
        <v>Butterfish</v>
      </c>
      <c r="AA403">
        <f t="shared" si="32"/>
        <v>87.6</v>
      </c>
      <c r="AB403">
        <f t="shared" si="33"/>
        <v>5.8</v>
      </c>
      <c r="AC403" t="str">
        <f t="shared" si="34"/>
        <v/>
      </c>
    </row>
    <row r="404" spans="2:29" x14ac:dyDescent="0.15">
      <c r="B404">
        <v>26</v>
      </c>
      <c r="C404">
        <v>37773</v>
      </c>
      <c r="D404">
        <f t="shared" si="35"/>
        <v>2003</v>
      </c>
      <c r="E404">
        <v>0.58333333333333337</v>
      </c>
      <c r="F404" t="s">
        <v>83</v>
      </c>
      <c r="G404" t="s">
        <v>80</v>
      </c>
      <c r="H404">
        <v>1</v>
      </c>
      <c r="J404" t="s">
        <v>5</v>
      </c>
      <c r="K404">
        <v>55.2</v>
      </c>
      <c r="M404">
        <v>42.5</v>
      </c>
      <c r="N404">
        <v>29.8</v>
      </c>
      <c r="O404">
        <v>8.6999999999999993</v>
      </c>
      <c r="Q404">
        <v>0.5</v>
      </c>
      <c r="R404" t="s">
        <v>81</v>
      </c>
      <c r="T404">
        <v>10.8</v>
      </c>
      <c r="Y404">
        <f t="shared" si="30"/>
        <v>2003</v>
      </c>
      <c r="Z404" t="str">
        <f t="shared" si="31"/>
        <v>Hake</v>
      </c>
      <c r="AA404">
        <f t="shared" si="32"/>
        <v>55.2</v>
      </c>
      <c r="AB404">
        <f t="shared" si="33"/>
        <v>0.5</v>
      </c>
      <c r="AC404" t="str">
        <f t="shared" si="34"/>
        <v/>
      </c>
    </row>
    <row r="405" spans="2:29" x14ac:dyDescent="0.15">
      <c r="B405">
        <v>27</v>
      </c>
      <c r="C405">
        <v>37773</v>
      </c>
      <c r="D405">
        <f t="shared" si="35"/>
        <v>2003</v>
      </c>
      <c r="E405">
        <v>0.54166666666666663</v>
      </c>
      <c r="F405" t="s">
        <v>84</v>
      </c>
      <c r="G405" t="s">
        <v>80</v>
      </c>
      <c r="H405">
        <v>1</v>
      </c>
      <c r="J405" t="s">
        <v>5</v>
      </c>
      <c r="K405">
        <v>54.5</v>
      </c>
      <c r="M405">
        <v>42.3</v>
      </c>
      <c r="N405">
        <v>33.299999999999997</v>
      </c>
      <c r="O405">
        <v>8.8000000000000007</v>
      </c>
      <c r="Q405">
        <v>0.9</v>
      </c>
      <c r="R405" t="s">
        <v>81</v>
      </c>
      <c r="T405">
        <v>11.6</v>
      </c>
      <c r="Y405">
        <f t="shared" si="30"/>
        <v>2003</v>
      </c>
      <c r="Z405" t="str">
        <f t="shared" si="31"/>
        <v>Hake</v>
      </c>
      <c r="AA405">
        <f t="shared" si="32"/>
        <v>54.5</v>
      </c>
      <c r="AB405">
        <f t="shared" si="33"/>
        <v>0.9</v>
      </c>
      <c r="AC405" t="str">
        <f t="shared" si="34"/>
        <v/>
      </c>
    </row>
    <row r="406" spans="2:29" x14ac:dyDescent="0.15">
      <c r="B406">
        <v>28</v>
      </c>
      <c r="C406">
        <v>37773</v>
      </c>
      <c r="D406">
        <f t="shared" si="35"/>
        <v>2003</v>
      </c>
      <c r="E406">
        <v>0.54166666666666663</v>
      </c>
      <c r="F406" t="s">
        <v>84</v>
      </c>
      <c r="G406" t="s">
        <v>80</v>
      </c>
      <c r="H406">
        <v>1</v>
      </c>
      <c r="J406" t="s">
        <v>5</v>
      </c>
      <c r="K406">
        <v>46.1</v>
      </c>
      <c r="M406">
        <v>37.4</v>
      </c>
      <c r="N406">
        <v>28.2</v>
      </c>
      <c r="O406">
        <v>11.6</v>
      </c>
      <c r="Q406">
        <v>1.4</v>
      </c>
      <c r="R406" t="s">
        <v>81</v>
      </c>
      <c r="T406">
        <v>10.7</v>
      </c>
      <c r="Y406">
        <f t="shared" si="30"/>
        <v>2003</v>
      </c>
      <c r="Z406" t="str">
        <f t="shared" si="31"/>
        <v>Hake</v>
      </c>
      <c r="AA406">
        <f t="shared" si="32"/>
        <v>46.1</v>
      </c>
      <c r="AB406">
        <f t="shared" si="33"/>
        <v>1.4</v>
      </c>
      <c r="AC406" t="str">
        <f t="shared" si="34"/>
        <v/>
      </c>
    </row>
    <row r="407" spans="2:29" x14ac:dyDescent="0.15">
      <c r="B407">
        <v>30</v>
      </c>
      <c r="C407">
        <v>37773</v>
      </c>
      <c r="D407">
        <f t="shared" si="35"/>
        <v>2003</v>
      </c>
      <c r="G407" t="s">
        <v>80</v>
      </c>
      <c r="H407">
        <v>1</v>
      </c>
      <c r="J407" t="s">
        <v>5</v>
      </c>
      <c r="K407">
        <v>47.5</v>
      </c>
      <c r="M407">
        <v>38</v>
      </c>
      <c r="O407">
        <v>7.9</v>
      </c>
      <c r="Q407">
        <v>0.6</v>
      </c>
      <c r="R407" t="s">
        <v>81</v>
      </c>
      <c r="T407">
        <v>9.5</v>
      </c>
      <c r="Y407">
        <f t="shared" si="30"/>
        <v>2003</v>
      </c>
      <c r="Z407" t="str">
        <f t="shared" si="31"/>
        <v>Hake</v>
      </c>
      <c r="AA407">
        <f t="shared" si="32"/>
        <v>47.5</v>
      </c>
      <c r="AB407">
        <f t="shared" si="33"/>
        <v>0.6</v>
      </c>
      <c r="AC407" t="str">
        <f t="shared" si="34"/>
        <v/>
      </c>
    </row>
    <row r="408" spans="2:29" x14ac:dyDescent="0.15">
      <c r="B408">
        <v>32</v>
      </c>
      <c r="C408">
        <v>37773</v>
      </c>
      <c r="D408">
        <f t="shared" si="35"/>
        <v>2003</v>
      </c>
      <c r="G408" t="s">
        <v>80</v>
      </c>
      <c r="H408">
        <v>1</v>
      </c>
      <c r="J408" t="s">
        <v>5</v>
      </c>
      <c r="K408">
        <v>54.8</v>
      </c>
      <c r="M408">
        <v>45.1</v>
      </c>
      <c r="N408">
        <v>15.4</v>
      </c>
      <c r="O408">
        <v>8.9</v>
      </c>
      <c r="Q408">
        <v>0.9</v>
      </c>
      <c r="R408" t="s">
        <v>81</v>
      </c>
      <c r="T408">
        <v>11.8</v>
      </c>
      <c r="Y408">
        <f t="shared" si="30"/>
        <v>2003</v>
      </c>
      <c r="Z408" t="str">
        <f t="shared" si="31"/>
        <v>Hake</v>
      </c>
      <c r="AA408">
        <f t="shared" si="32"/>
        <v>54.8</v>
      </c>
      <c r="AB408">
        <f t="shared" si="33"/>
        <v>0.9</v>
      </c>
      <c r="AC408" t="str">
        <f t="shared" si="34"/>
        <v/>
      </c>
    </row>
    <row r="409" spans="2:29" x14ac:dyDescent="0.15">
      <c r="B409">
        <v>34</v>
      </c>
      <c r="C409">
        <v>37773</v>
      </c>
      <c r="D409">
        <f t="shared" si="35"/>
        <v>2003</v>
      </c>
      <c r="E409">
        <v>0.35416666666666669</v>
      </c>
      <c r="F409" t="s">
        <v>380</v>
      </c>
      <c r="G409" t="s">
        <v>80</v>
      </c>
      <c r="H409">
        <v>1</v>
      </c>
      <c r="J409" t="s">
        <v>5</v>
      </c>
      <c r="K409">
        <v>49.8</v>
      </c>
      <c r="M409">
        <v>38.9</v>
      </c>
      <c r="O409">
        <v>7.6</v>
      </c>
      <c r="Q409">
        <v>0.7</v>
      </c>
      <c r="R409" t="s">
        <v>81</v>
      </c>
      <c r="T409">
        <v>10</v>
      </c>
      <c r="Y409">
        <f t="shared" si="30"/>
        <v>2003</v>
      </c>
      <c r="Z409" t="str">
        <f t="shared" si="31"/>
        <v>Hake</v>
      </c>
      <c r="AA409">
        <f t="shared" si="32"/>
        <v>49.8</v>
      </c>
      <c r="AB409">
        <f t="shared" si="33"/>
        <v>0.7</v>
      </c>
      <c r="AC409" t="str">
        <f t="shared" si="34"/>
        <v/>
      </c>
    </row>
    <row r="410" spans="2:29" x14ac:dyDescent="0.15">
      <c r="B410">
        <v>35</v>
      </c>
      <c r="C410">
        <v>37803</v>
      </c>
      <c r="D410">
        <f t="shared" si="35"/>
        <v>2003</v>
      </c>
      <c r="E410">
        <v>0.41666666666666669</v>
      </c>
      <c r="F410" t="s">
        <v>381</v>
      </c>
      <c r="G410" t="s">
        <v>80</v>
      </c>
      <c r="H410">
        <v>1</v>
      </c>
      <c r="J410" t="s">
        <v>5</v>
      </c>
      <c r="K410">
        <v>74.8</v>
      </c>
      <c r="M410">
        <v>57.6</v>
      </c>
      <c r="N410">
        <v>43.8</v>
      </c>
      <c r="O410">
        <v>13.4</v>
      </c>
      <c r="Q410">
        <v>2.8</v>
      </c>
      <c r="R410" t="s">
        <v>81</v>
      </c>
      <c r="T410">
        <v>14.8</v>
      </c>
      <c r="Y410">
        <f t="shared" si="30"/>
        <v>2003</v>
      </c>
      <c r="Z410" t="str">
        <f t="shared" si="31"/>
        <v>Hake</v>
      </c>
      <c r="AA410">
        <f t="shared" si="32"/>
        <v>74.8</v>
      </c>
      <c r="AB410">
        <f t="shared" si="33"/>
        <v>2.8</v>
      </c>
      <c r="AC410" t="str">
        <f t="shared" si="34"/>
        <v/>
      </c>
    </row>
    <row r="411" spans="2:29" x14ac:dyDescent="0.15">
      <c r="B411">
        <v>37</v>
      </c>
      <c r="C411">
        <v>37803</v>
      </c>
      <c r="D411">
        <f t="shared" si="35"/>
        <v>2003</v>
      </c>
      <c r="E411">
        <v>0.66666666666666663</v>
      </c>
      <c r="F411" t="s">
        <v>85</v>
      </c>
      <c r="G411" t="s">
        <v>80</v>
      </c>
      <c r="H411">
        <v>1</v>
      </c>
      <c r="J411" t="s">
        <v>5</v>
      </c>
      <c r="K411">
        <v>99.1</v>
      </c>
      <c r="M411">
        <v>66.3</v>
      </c>
      <c r="N411">
        <v>47.1</v>
      </c>
      <c r="O411">
        <v>16</v>
      </c>
      <c r="Q411">
        <v>3</v>
      </c>
      <c r="R411" t="s">
        <v>81</v>
      </c>
      <c r="T411">
        <v>16.7</v>
      </c>
      <c r="Y411">
        <f t="shared" si="30"/>
        <v>2003</v>
      </c>
      <c r="Z411" t="str">
        <f t="shared" si="31"/>
        <v>Hake</v>
      </c>
      <c r="AA411">
        <f t="shared" si="32"/>
        <v>99.1</v>
      </c>
      <c r="AB411">
        <f t="shared" si="33"/>
        <v>3</v>
      </c>
      <c r="AC411" t="str">
        <f t="shared" si="34"/>
        <v/>
      </c>
    </row>
    <row r="412" spans="2:29" x14ac:dyDescent="0.15">
      <c r="B412">
        <v>48</v>
      </c>
      <c r="C412">
        <v>37803</v>
      </c>
      <c r="D412">
        <f t="shared" si="35"/>
        <v>2003</v>
      </c>
      <c r="F412" t="s">
        <v>88</v>
      </c>
      <c r="G412" t="s">
        <v>80</v>
      </c>
      <c r="H412">
        <v>1</v>
      </c>
      <c r="J412" t="s">
        <v>5</v>
      </c>
      <c r="K412">
        <v>82.4</v>
      </c>
      <c r="M412">
        <v>62.8</v>
      </c>
      <c r="N412">
        <v>48.3</v>
      </c>
      <c r="O412">
        <v>15.1</v>
      </c>
      <c r="Q412">
        <v>3.7</v>
      </c>
      <c r="R412" t="s">
        <v>81</v>
      </c>
      <c r="T412">
        <v>16</v>
      </c>
      <c r="Y412">
        <f t="shared" si="30"/>
        <v>2003</v>
      </c>
      <c r="Z412" t="str">
        <f t="shared" si="31"/>
        <v>Hake</v>
      </c>
      <c r="AA412">
        <f t="shared" si="32"/>
        <v>82.4</v>
      </c>
      <c r="AB412">
        <f t="shared" si="33"/>
        <v>3.7</v>
      </c>
      <c r="AC412" t="str">
        <f t="shared" si="34"/>
        <v/>
      </c>
    </row>
    <row r="413" spans="2:29" x14ac:dyDescent="0.15">
      <c r="B413">
        <v>52</v>
      </c>
      <c r="C413">
        <v>37803</v>
      </c>
      <c r="D413">
        <f t="shared" si="35"/>
        <v>2003</v>
      </c>
      <c r="F413" t="s">
        <v>382</v>
      </c>
      <c r="G413" t="s">
        <v>80</v>
      </c>
      <c r="H413">
        <v>1</v>
      </c>
      <c r="J413" t="s">
        <v>5</v>
      </c>
      <c r="K413">
        <v>69.900000000000006</v>
      </c>
      <c r="M413">
        <v>52.8</v>
      </c>
      <c r="N413">
        <v>42.6</v>
      </c>
      <c r="O413">
        <v>14.2</v>
      </c>
      <c r="Q413">
        <v>2.2000000000000002</v>
      </c>
      <c r="R413" t="s">
        <v>81</v>
      </c>
      <c r="T413">
        <v>13.5</v>
      </c>
      <c r="Y413">
        <f t="shared" si="30"/>
        <v>2003</v>
      </c>
      <c r="Z413" t="str">
        <f t="shared" si="31"/>
        <v>Hake</v>
      </c>
      <c r="AA413">
        <f t="shared" si="32"/>
        <v>69.900000000000006</v>
      </c>
      <c r="AB413">
        <f t="shared" si="33"/>
        <v>2.2000000000000002</v>
      </c>
      <c r="AC413" t="str">
        <f t="shared" si="34"/>
        <v/>
      </c>
    </row>
    <row r="414" spans="2:29" x14ac:dyDescent="0.15">
      <c r="B414">
        <v>56</v>
      </c>
      <c r="C414">
        <v>37803</v>
      </c>
      <c r="D414">
        <f t="shared" si="35"/>
        <v>2003</v>
      </c>
      <c r="G414" t="s">
        <v>80</v>
      </c>
      <c r="H414">
        <v>1</v>
      </c>
      <c r="J414" t="s">
        <v>5</v>
      </c>
      <c r="K414">
        <v>80.400000000000006</v>
      </c>
      <c r="L414">
        <v>5.8</v>
      </c>
      <c r="N414">
        <v>29.6</v>
      </c>
      <c r="O414">
        <v>14</v>
      </c>
      <c r="Q414">
        <v>3.3</v>
      </c>
      <c r="R414" t="s">
        <v>81</v>
      </c>
      <c r="T414">
        <v>17.7</v>
      </c>
      <c r="Y414">
        <f t="shared" si="30"/>
        <v>2003</v>
      </c>
      <c r="Z414" t="str">
        <f t="shared" si="31"/>
        <v>Hake</v>
      </c>
      <c r="AA414">
        <f t="shared" si="32"/>
        <v>80.400000000000006</v>
      </c>
      <c r="AB414">
        <f t="shared" si="33"/>
        <v>3.3</v>
      </c>
      <c r="AC414" t="str">
        <f t="shared" si="34"/>
        <v/>
      </c>
    </row>
    <row r="415" spans="2:29" x14ac:dyDescent="0.15">
      <c r="B415">
        <v>1</v>
      </c>
      <c r="C415">
        <v>37773</v>
      </c>
      <c r="D415">
        <f t="shared" si="35"/>
        <v>2003</v>
      </c>
      <c r="E415">
        <v>0.57916666666666672</v>
      </c>
      <c r="F415" t="s">
        <v>852</v>
      </c>
      <c r="G415" t="s">
        <v>80</v>
      </c>
      <c r="H415">
        <v>1</v>
      </c>
      <c r="J415" t="s">
        <v>4</v>
      </c>
      <c r="K415">
        <v>151.9</v>
      </c>
      <c r="L415">
        <v>24.9</v>
      </c>
      <c r="M415">
        <v>121.1</v>
      </c>
      <c r="N415">
        <v>91.2</v>
      </c>
      <c r="O415">
        <v>32.700000000000003</v>
      </c>
      <c r="Q415">
        <v>21.4</v>
      </c>
      <c r="R415" t="s">
        <v>90</v>
      </c>
      <c r="T415">
        <v>30.5</v>
      </c>
      <c r="Y415">
        <f t="shared" si="30"/>
        <v>2003</v>
      </c>
      <c r="Z415" t="str">
        <f t="shared" si="31"/>
        <v>Herring</v>
      </c>
      <c r="AA415">
        <f t="shared" si="32"/>
        <v>151.9</v>
      </c>
      <c r="AB415">
        <f t="shared" si="33"/>
        <v>21.4</v>
      </c>
      <c r="AC415" t="str">
        <f t="shared" si="34"/>
        <v/>
      </c>
    </row>
    <row r="416" spans="2:29" x14ac:dyDescent="0.15">
      <c r="B416">
        <v>29</v>
      </c>
      <c r="C416">
        <v>37773</v>
      </c>
      <c r="D416">
        <f t="shared" si="35"/>
        <v>2003</v>
      </c>
      <c r="E416">
        <v>0.625</v>
      </c>
      <c r="F416" t="s">
        <v>853</v>
      </c>
      <c r="G416" t="s">
        <v>80</v>
      </c>
      <c r="H416">
        <v>1</v>
      </c>
      <c r="J416" t="s">
        <v>4</v>
      </c>
      <c r="K416">
        <v>130</v>
      </c>
      <c r="L416">
        <v>13</v>
      </c>
      <c r="M416">
        <v>93</v>
      </c>
      <c r="N416">
        <v>50.1</v>
      </c>
      <c r="O416">
        <v>22.6</v>
      </c>
      <c r="Q416">
        <v>14</v>
      </c>
      <c r="R416" t="s">
        <v>81</v>
      </c>
      <c r="T416">
        <v>30.4</v>
      </c>
      <c r="Y416">
        <f t="shared" si="30"/>
        <v>2003</v>
      </c>
      <c r="Z416" t="str">
        <f t="shared" si="31"/>
        <v>Herring</v>
      </c>
      <c r="AA416">
        <f t="shared" si="32"/>
        <v>130</v>
      </c>
      <c r="AB416">
        <f t="shared" si="33"/>
        <v>14</v>
      </c>
      <c r="AC416" t="str">
        <f t="shared" si="34"/>
        <v/>
      </c>
    </row>
    <row r="417" spans="2:29" x14ac:dyDescent="0.15">
      <c r="B417">
        <v>40</v>
      </c>
      <c r="C417">
        <v>37803</v>
      </c>
      <c r="D417">
        <f t="shared" si="35"/>
        <v>2003</v>
      </c>
      <c r="E417">
        <v>0.60416666666666663</v>
      </c>
      <c r="F417" t="s">
        <v>79</v>
      </c>
      <c r="G417" t="s">
        <v>80</v>
      </c>
      <c r="H417">
        <v>1</v>
      </c>
      <c r="J417" t="s">
        <v>4</v>
      </c>
      <c r="K417">
        <v>58.1</v>
      </c>
      <c r="L417">
        <v>4.0999999999999996</v>
      </c>
      <c r="M417">
        <v>47.1</v>
      </c>
      <c r="N417">
        <v>24.1</v>
      </c>
      <c r="O417">
        <v>10.1</v>
      </c>
      <c r="Q417">
        <v>1.3</v>
      </c>
      <c r="R417" t="s">
        <v>81</v>
      </c>
      <c r="T417">
        <v>12.8</v>
      </c>
      <c r="Y417">
        <f t="shared" si="30"/>
        <v>2003</v>
      </c>
      <c r="Z417" t="str">
        <f t="shared" si="31"/>
        <v>Herring</v>
      </c>
      <c r="AA417">
        <f t="shared" si="32"/>
        <v>58.1</v>
      </c>
      <c r="AB417">
        <f t="shared" si="33"/>
        <v>1.3</v>
      </c>
      <c r="AC417" t="str">
        <f t="shared" si="34"/>
        <v/>
      </c>
    </row>
    <row r="418" spans="2:29" x14ac:dyDescent="0.15">
      <c r="B418">
        <v>41</v>
      </c>
      <c r="C418">
        <v>37803</v>
      </c>
      <c r="D418">
        <f t="shared" si="35"/>
        <v>2003</v>
      </c>
      <c r="E418">
        <v>0.5395833333333333</v>
      </c>
      <c r="F418" t="s">
        <v>82</v>
      </c>
      <c r="G418" t="s">
        <v>80</v>
      </c>
      <c r="H418">
        <v>1</v>
      </c>
      <c r="J418" t="s">
        <v>4</v>
      </c>
      <c r="K418">
        <v>69.900000000000006</v>
      </c>
      <c r="L418">
        <v>6.5</v>
      </c>
      <c r="M418">
        <v>52</v>
      </c>
      <c r="N418">
        <v>33.799999999999997</v>
      </c>
      <c r="O418">
        <v>10.4</v>
      </c>
      <c r="Q418">
        <v>1.8</v>
      </c>
      <c r="R418" t="s">
        <v>81</v>
      </c>
      <c r="T418">
        <v>14.1</v>
      </c>
      <c r="Y418">
        <f t="shared" si="30"/>
        <v>2003</v>
      </c>
      <c r="Z418" t="str">
        <f t="shared" si="31"/>
        <v>Herring</v>
      </c>
      <c r="AA418">
        <f t="shared" si="32"/>
        <v>69.900000000000006</v>
      </c>
      <c r="AB418">
        <f t="shared" si="33"/>
        <v>1.8</v>
      </c>
      <c r="AC418" t="str">
        <f t="shared" si="34"/>
        <v/>
      </c>
    </row>
    <row r="419" spans="2:29" x14ac:dyDescent="0.15">
      <c r="B419">
        <v>51</v>
      </c>
      <c r="C419">
        <v>37803</v>
      </c>
      <c r="D419">
        <f t="shared" si="35"/>
        <v>2003</v>
      </c>
      <c r="F419" t="s">
        <v>88</v>
      </c>
      <c r="G419" t="s">
        <v>54</v>
      </c>
      <c r="H419">
        <v>1</v>
      </c>
      <c r="J419" t="s">
        <v>4</v>
      </c>
      <c r="K419">
        <v>66.3</v>
      </c>
      <c r="L419">
        <v>4.3</v>
      </c>
      <c r="M419">
        <v>49.8</v>
      </c>
      <c r="O419">
        <v>14.7</v>
      </c>
      <c r="Q419">
        <v>2.1</v>
      </c>
      <c r="R419" t="s">
        <v>81</v>
      </c>
      <c r="T419">
        <v>10.5</v>
      </c>
      <c r="Y419">
        <f t="shared" si="30"/>
        <v>2003</v>
      </c>
      <c r="Z419" t="str">
        <f t="shared" si="31"/>
        <v>Herring</v>
      </c>
      <c r="AA419">
        <f t="shared" si="32"/>
        <v>66.3</v>
      </c>
      <c r="AB419">
        <f t="shared" si="33"/>
        <v>2.1</v>
      </c>
      <c r="AC419" t="str">
        <f t="shared" si="34"/>
        <v/>
      </c>
    </row>
    <row r="420" spans="2:29" x14ac:dyDescent="0.15">
      <c r="B420">
        <v>53</v>
      </c>
      <c r="C420">
        <v>37803</v>
      </c>
      <c r="D420">
        <f t="shared" si="35"/>
        <v>2003</v>
      </c>
      <c r="F420" t="s">
        <v>854</v>
      </c>
      <c r="G420" t="s">
        <v>80</v>
      </c>
      <c r="H420">
        <v>0.5</v>
      </c>
      <c r="J420" t="s">
        <v>4</v>
      </c>
      <c r="K420">
        <v>70.5</v>
      </c>
      <c r="L420">
        <v>6.8</v>
      </c>
      <c r="M420">
        <v>54</v>
      </c>
      <c r="O420">
        <v>10.8</v>
      </c>
      <c r="Q420">
        <v>1.6</v>
      </c>
      <c r="R420" t="s">
        <v>81</v>
      </c>
      <c r="T420">
        <v>15.7</v>
      </c>
      <c r="Y420">
        <f t="shared" si="30"/>
        <v>2003</v>
      </c>
      <c r="Z420" t="str">
        <f t="shared" si="31"/>
        <v>Herring</v>
      </c>
      <c r="AA420">
        <f t="shared" si="32"/>
        <v>70.5</v>
      </c>
      <c r="AB420">
        <f t="shared" si="33"/>
        <v>1.6</v>
      </c>
      <c r="AC420" t="str">
        <f t="shared" si="34"/>
        <v/>
      </c>
    </row>
    <row r="421" spans="2:29" x14ac:dyDescent="0.15">
      <c r="B421">
        <v>54</v>
      </c>
      <c r="C421">
        <v>37803</v>
      </c>
      <c r="D421">
        <f t="shared" si="35"/>
        <v>2003</v>
      </c>
      <c r="F421" t="s">
        <v>854</v>
      </c>
      <c r="G421" t="s">
        <v>80</v>
      </c>
      <c r="H421">
        <v>1</v>
      </c>
      <c r="J421" t="s">
        <v>4</v>
      </c>
      <c r="K421">
        <v>70.2</v>
      </c>
      <c r="L421">
        <v>5.9</v>
      </c>
      <c r="M421">
        <v>56.6</v>
      </c>
      <c r="N421">
        <v>28</v>
      </c>
      <c r="O421">
        <v>12.6</v>
      </c>
      <c r="Q421">
        <v>2</v>
      </c>
      <c r="R421" t="s">
        <v>81</v>
      </c>
      <c r="T421">
        <v>16.5</v>
      </c>
      <c r="Y421">
        <f t="shared" si="30"/>
        <v>2003</v>
      </c>
      <c r="Z421" t="str">
        <f t="shared" si="31"/>
        <v>Herring</v>
      </c>
      <c r="AA421">
        <f t="shared" si="32"/>
        <v>70.2</v>
      </c>
      <c r="AB421">
        <f t="shared" si="33"/>
        <v>2</v>
      </c>
      <c r="AC421" t="str">
        <f t="shared" si="34"/>
        <v/>
      </c>
    </row>
    <row r="422" spans="2:29" x14ac:dyDescent="0.15">
      <c r="B422">
        <v>55</v>
      </c>
      <c r="C422">
        <v>37803</v>
      </c>
      <c r="D422">
        <f t="shared" si="35"/>
        <v>2003</v>
      </c>
      <c r="G422" t="s">
        <v>80</v>
      </c>
      <c r="H422">
        <v>1</v>
      </c>
      <c r="J422" t="s">
        <v>4</v>
      </c>
      <c r="K422">
        <v>69.8</v>
      </c>
      <c r="L422">
        <v>3</v>
      </c>
      <c r="M422">
        <v>54.1</v>
      </c>
      <c r="N422">
        <v>25.6</v>
      </c>
      <c r="O422">
        <v>13</v>
      </c>
      <c r="Q422">
        <v>2</v>
      </c>
      <c r="R422" t="s">
        <v>81</v>
      </c>
      <c r="T422">
        <v>15.6</v>
      </c>
      <c r="Y422">
        <f t="shared" si="30"/>
        <v>2003</v>
      </c>
      <c r="Z422" t="str">
        <f t="shared" si="31"/>
        <v>Herring</v>
      </c>
      <c r="AA422">
        <f t="shared" si="32"/>
        <v>69.8</v>
      </c>
      <c r="AB422">
        <f t="shared" si="33"/>
        <v>2</v>
      </c>
      <c r="AC422" t="str">
        <f t="shared" si="34"/>
        <v/>
      </c>
    </row>
    <row r="423" spans="2:29" x14ac:dyDescent="0.15">
      <c r="B423">
        <v>57</v>
      </c>
      <c r="C423">
        <v>37803</v>
      </c>
      <c r="D423">
        <f t="shared" si="35"/>
        <v>2003</v>
      </c>
      <c r="G423" t="s">
        <v>80</v>
      </c>
      <c r="H423">
        <v>1</v>
      </c>
      <c r="J423" t="s">
        <v>4</v>
      </c>
      <c r="K423">
        <v>80.5</v>
      </c>
      <c r="L423">
        <v>6.1</v>
      </c>
      <c r="M423">
        <v>24.4</v>
      </c>
      <c r="N423">
        <v>26</v>
      </c>
      <c r="O423">
        <v>13.9</v>
      </c>
      <c r="Q423">
        <v>3.4</v>
      </c>
      <c r="R423" t="s">
        <v>81</v>
      </c>
      <c r="T423">
        <v>11.5</v>
      </c>
      <c r="Y423">
        <f t="shared" si="30"/>
        <v>2003</v>
      </c>
      <c r="Z423" t="str">
        <f t="shared" si="31"/>
        <v>Herring</v>
      </c>
      <c r="AA423">
        <f t="shared" si="32"/>
        <v>80.5</v>
      </c>
      <c r="AB423">
        <f t="shared" si="33"/>
        <v>3.4</v>
      </c>
      <c r="AC423" t="str">
        <f t="shared" si="34"/>
        <v/>
      </c>
    </row>
    <row r="424" spans="2:29" x14ac:dyDescent="0.15">
      <c r="B424">
        <v>58</v>
      </c>
      <c r="C424">
        <v>37803</v>
      </c>
      <c r="D424">
        <f t="shared" si="35"/>
        <v>2003</v>
      </c>
      <c r="G424" t="s">
        <v>80</v>
      </c>
      <c r="H424">
        <v>1</v>
      </c>
      <c r="J424" t="s">
        <v>4</v>
      </c>
      <c r="K424">
        <v>78.2</v>
      </c>
      <c r="M424">
        <v>60.2</v>
      </c>
      <c r="N424">
        <v>40.299999999999997</v>
      </c>
      <c r="O424">
        <v>13.9</v>
      </c>
      <c r="Q424">
        <v>3.6</v>
      </c>
      <c r="R424" t="s">
        <v>81</v>
      </c>
      <c r="T424">
        <v>14</v>
      </c>
      <c r="Y424">
        <f t="shared" si="30"/>
        <v>2003</v>
      </c>
      <c r="Z424" t="str">
        <f t="shared" si="31"/>
        <v>Herring</v>
      </c>
      <c r="AA424">
        <f t="shared" si="32"/>
        <v>78.2</v>
      </c>
      <c r="AB424">
        <f t="shared" si="33"/>
        <v>3.6</v>
      </c>
      <c r="AC424" t="str">
        <f t="shared" si="34"/>
        <v/>
      </c>
    </row>
    <row r="425" spans="2:29" x14ac:dyDescent="0.15">
      <c r="B425">
        <v>59</v>
      </c>
      <c r="C425">
        <v>37803</v>
      </c>
      <c r="D425">
        <f t="shared" si="35"/>
        <v>2003</v>
      </c>
      <c r="G425" t="s">
        <v>80</v>
      </c>
      <c r="H425">
        <v>1</v>
      </c>
      <c r="J425" t="s">
        <v>4</v>
      </c>
      <c r="K425">
        <v>57.5</v>
      </c>
      <c r="L425">
        <v>3.5</v>
      </c>
      <c r="M425">
        <v>47.5</v>
      </c>
      <c r="O425">
        <v>8.3000000000000007</v>
      </c>
      <c r="Q425">
        <v>0.9</v>
      </c>
      <c r="R425" t="s">
        <v>81</v>
      </c>
      <c r="T425">
        <v>10.1</v>
      </c>
      <c r="Y425">
        <f t="shared" si="30"/>
        <v>2003</v>
      </c>
      <c r="Z425" t="str">
        <f t="shared" si="31"/>
        <v>Herring</v>
      </c>
      <c r="AA425">
        <f t="shared" si="32"/>
        <v>57.5</v>
      </c>
      <c r="AB425">
        <f t="shared" si="33"/>
        <v>0.9</v>
      </c>
      <c r="AC425" t="str">
        <f t="shared" si="34"/>
        <v/>
      </c>
    </row>
    <row r="426" spans="2:29" x14ac:dyDescent="0.15">
      <c r="B426">
        <v>60</v>
      </c>
      <c r="C426">
        <v>37803</v>
      </c>
      <c r="D426">
        <f t="shared" ref="D426:D457" si="36">YEAR(C426)</f>
        <v>2003</v>
      </c>
      <c r="G426" t="s">
        <v>80</v>
      </c>
      <c r="H426">
        <v>1</v>
      </c>
      <c r="J426" t="s">
        <v>4</v>
      </c>
      <c r="K426">
        <v>112.9</v>
      </c>
      <c r="L426">
        <v>15.9</v>
      </c>
      <c r="M426">
        <v>80.400000000000006</v>
      </c>
      <c r="O426">
        <v>40.700000000000003</v>
      </c>
      <c r="Q426">
        <v>19.100000000000001</v>
      </c>
      <c r="R426" t="s">
        <v>90</v>
      </c>
      <c r="T426">
        <v>21.6</v>
      </c>
      <c r="Y426">
        <f t="shared" si="30"/>
        <v>2003</v>
      </c>
      <c r="Z426" t="str">
        <f t="shared" si="31"/>
        <v>Herring</v>
      </c>
      <c r="AA426">
        <f t="shared" si="32"/>
        <v>112.9</v>
      </c>
      <c r="AB426">
        <f t="shared" si="33"/>
        <v>19.100000000000001</v>
      </c>
      <c r="AC426" t="str">
        <f t="shared" si="34"/>
        <v/>
      </c>
    </row>
    <row r="427" spans="2:29" x14ac:dyDescent="0.15">
      <c r="B427">
        <v>61</v>
      </c>
      <c r="C427">
        <v>37803</v>
      </c>
      <c r="D427">
        <f t="shared" si="36"/>
        <v>2003</v>
      </c>
      <c r="G427" t="s">
        <v>80</v>
      </c>
      <c r="H427">
        <v>1</v>
      </c>
      <c r="J427" t="s">
        <v>4</v>
      </c>
      <c r="K427">
        <v>78.8</v>
      </c>
      <c r="L427">
        <v>4.2</v>
      </c>
      <c r="M427">
        <v>58.5</v>
      </c>
      <c r="O427">
        <v>15.1</v>
      </c>
      <c r="Q427">
        <v>3.7</v>
      </c>
      <c r="R427" t="s">
        <v>90</v>
      </c>
      <c r="T427">
        <v>17.7</v>
      </c>
      <c r="Y427">
        <f t="shared" si="30"/>
        <v>2003</v>
      </c>
      <c r="Z427" t="str">
        <f t="shared" si="31"/>
        <v>Herring</v>
      </c>
      <c r="AA427">
        <f t="shared" si="32"/>
        <v>78.8</v>
      </c>
      <c r="AB427">
        <f t="shared" si="33"/>
        <v>3.7</v>
      </c>
      <c r="AC427" t="str">
        <f t="shared" si="34"/>
        <v/>
      </c>
    </row>
    <row r="428" spans="2:29" x14ac:dyDescent="0.15">
      <c r="B428">
        <v>62</v>
      </c>
      <c r="C428">
        <v>37803</v>
      </c>
      <c r="D428">
        <f t="shared" si="36"/>
        <v>2003</v>
      </c>
      <c r="G428" t="s">
        <v>80</v>
      </c>
      <c r="H428">
        <v>1</v>
      </c>
      <c r="J428" t="s">
        <v>4</v>
      </c>
      <c r="K428">
        <v>75.400000000000006</v>
      </c>
      <c r="L428">
        <v>5.0999999999999996</v>
      </c>
      <c r="M428">
        <v>60.7</v>
      </c>
      <c r="N428">
        <v>27.2</v>
      </c>
      <c r="O428">
        <v>12.8</v>
      </c>
      <c r="Q428">
        <v>2.7</v>
      </c>
      <c r="R428" t="s">
        <v>81</v>
      </c>
      <c r="T428">
        <v>15.5</v>
      </c>
      <c r="Y428">
        <f t="shared" si="30"/>
        <v>2003</v>
      </c>
      <c r="Z428" t="str">
        <f t="shared" si="31"/>
        <v>Herring</v>
      </c>
      <c r="AA428">
        <f t="shared" si="32"/>
        <v>75.400000000000006</v>
      </c>
      <c r="AB428">
        <f t="shared" si="33"/>
        <v>2.7</v>
      </c>
      <c r="AC428" t="str">
        <f t="shared" si="34"/>
        <v/>
      </c>
    </row>
    <row r="429" spans="2:29" x14ac:dyDescent="0.15">
      <c r="B429">
        <v>63</v>
      </c>
      <c r="C429">
        <v>37803</v>
      </c>
      <c r="D429">
        <f t="shared" si="36"/>
        <v>2003</v>
      </c>
      <c r="G429" t="s">
        <v>80</v>
      </c>
      <c r="H429">
        <v>1</v>
      </c>
      <c r="J429" t="s">
        <v>4</v>
      </c>
      <c r="K429">
        <v>82.2</v>
      </c>
      <c r="L429">
        <v>7.2</v>
      </c>
      <c r="M429">
        <v>64.900000000000006</v>
      </c>
      <c r="N429">
        <v>44.3</v>
      </c>
      <c r="O429">
        <v>15</v>
      </c>
      <c r="Q429">
        <v>3.6</v>
      </c>
      <c r="R429" t="s">
        <v>81</v>
      </c>
      <c r="T429">
        <v>18.100000000000001</v>
      </c>
      <c r="Y429">
        <f t="shared" si="30"/>
        <v>2003</v>
      </c>
      <c r="Z429" t="str">
        <f t="shared" si="31"/>
        <v>Herring</v>
      </c>
      <c r="AA429">
        <f t="shared" si="32"/>
        <v>82.2</v>
      </c>
      <c r="AB429">
        <f t="shared" si="33"/>
        <v>3.6</v>
      </c>
      <c r="AC429" t="str">
        <f t="shared" si="34"/>
        <v/>
      </c>
    </row>
    <row r="430" spans="2:29" x14ac:dyDescent="0.15">
      <c r="B430">
        <v>64</v>
      </c>
      <c r="C430">
        <v>37803</v>
      </c>
      <c r="D430">
        <f t="shared" si="36"/>
        <v>2003</v>
      </c>
      <c r="F430" t="s">
        <v>86</v>
      </c>
      <c r="G430" t="s">
        <v>80</v>
      </c>
      <c r="H430">
        <v>1</v>
      </c>
      <c r="J430" t="s">
        <v>4</v>
      </c>
      <c r="K430">
        <v>75.400000000000006</v>
      </c>
      <c r="L430">
        <v>8.9</v>
      </c>
      <c r="M430">
        <v>61.2</v>
      </c>
      <c r="N430">
        <v>38.5</v>
      </c>
      <c r="O430">
        <v>13.2</v>
      </c>
      <c r="Q430">
        <v>2.6</v>
      </c>
      <c r="R430" t="s">
        <v>81</v>
      </c>
      <c r="T430">
        <v>15.9</v>
      </c>
      <c r="Y430">
        <f t="shared" si="30"/>
        <v>2003</v>
      </c>
      <c r="Z430" t="str">
        <f t="shared" si="31"/>
        <v>Herring</v>
      </c>
      <c r="AA430">
        <f t="shared" si="32"/>
        <v>75.400000000000006</v>
      </c>
      <c r="AB430">
        <f t="shared" si="33"/>
        <v>2.6</v>
      </c>
      <c r="AC430" t="str">
        <f t="shared" si="34"/>
        <v/>
      </c>
    </row>
    <row r="431" spans="2:29" x14ac:dyDescent="0.15">
      <c r="B431">
        <v>66</v>
      </c>
      <c r="C431">
        <v>37834</v>
      </c>
      <c r="D431">
        <f t="shared" si="36"/>
        <v>2003</v>
      </c>
      <c r="G431" t="s">
        <v>80</v>
      </c>
      <c r="H431">
        <v>1</v>
      </c>
      <c r="J431" t="s">
        <v>4</v>
      </c>
      <c r="K431">
        <v>85.1</v>
      </c>
      <c r="L431">
        <v>11.2</v>
      </c>
      <c r="M431">
        <v>67</v>
      </c>
      <c r="N431">
        <v>46.6</v>
      </c>
      <c r="O431">
        <v>14.8</v>
      </c>
      <c r="Q431">
        <v>4.4000000000000004</v>
      </c>
      <c r="R431" t="s">
        <v>90</v>
      </c>
      <c r="T431">
        <v>18.8</v>
      </c>
      <c r="Y431">
        <f t="shared" si="30"/>
        <v>2003</v>
      </c>
      <c r="Z431" t="str">
        <f t="shared" si="31"/>
        <v>Herring</v>
      </c>
      <c r="AA431">
        <f t="shared" si="32"/>
        <v>85.1</v>
      </c>
      <c r="AB431">
        <f t="shared" si="33"/>
        <v>4.4000000000000004</v>
      </c>
      <c r="AC431" t="str">
        <f t="shared" si="34"/>
        <v/>
      </c>
    </row>
    <row r="432" spans="2:29" x14ac:dyDescent="0.15">
      <c r="B432">
        <v>67</v>
      </c>
      <c r="C432">
        <v>37834</v>
      </c>
      <c r="D432">
        <f t="shared" si="36"/>
        <v>2003</v>
      </c>
      <c r="E432">
        <v>0.71180555555555547</v>
      </c>
      <c r="F432" t="s">
        <v>855</v>
      </c>
      <c r="G432" t="s">
        <v>80</v>
      </c>
      <c r="H432">
        <v>1</v>
      </c>
      <c r="J432" t="s">
        <v>4</v>
      </c>
      <c r="K432">
        <v>95</v>
      </c>
      <c r="L432">
        <v>7.4</v>
      </c>
      <c r="M432">
        <v>65.8</v>
      </c>
      <c r="N432">
        <v>37.299999999999997</v>
      </c>
      <c r="O432">
        <v>19.899999999999999</v>
      </c>
      <c r="Q432">
        <v>5.9</v>
      </c>
      <c r="R432" t="s">
        <v>90</v>
      </c>
      <c r="T432">
        <v>20.100000000000001</v>
      </c>
      <c r="Y432">
        <f t="shared" si="30"/>
        <v>2003</v>
      </c>
      <c r="Z432" t="str">
        <f t="shared" si="31"/>
        <v>Herring</v>
      </c>
      <c r="AA432">
        <f t="shared" si="32"/>
        <v>95</v>
      </c>
      <c r="AB432">
        <f t="shared" si="33"/>
        <v>5.9</v>
      </c>
      <c r="AC432" t="str">
        <f t="shared" si="34"/>
        <v/>
      </c>
    </row>
    <row r="433" spans="2:29" x14ac:dyDescent="0.15">
      <c r="B433">
        <v>25</v>
      </c>
      <c r="C433">
        <v>37773</v>
      </c>
      <c r="D433">
        <f t="shared" si="36"/>
        <v>2003</v>
      </c>
      <c r="E433">
        <v>0.54166666666666663</v>
      </c>
      <c r="F433" t="s">
        <v>173</v>
      </c>
      <c r="G433" t="s">
        <v>80</v>
      </c>
      <c r="H433">
        <v>1</v>
      </c>
      <c r="J433" t="s">
        <v>894</v>
      </c>
      <c r="K433">
        <v>246</v>
      </c>
      <c r="Q433">
        <v>0.1</v>
      </c>
      <c r="R433" t="s">
        <v>90</v>
      </c>
      <c r="Y433">
        <f t="shared" si="30"/>
        <v>2003</v>
      </c>
      <c r="Z433" t="str">
        <f t="shared" si="31"/>
        <v>Long Fin Hake</v>
      </c>
      <c r="AA433">
        <f t="shared" si="32"/>
        <v>246</v>
      </c>
      <c r="AB433">
        <f t="shared" si="33"/>
        <v>0.1</v>
      </c>
      <c r="AC433" t="str">
        <f t="shared" si="34"/>
        <v/>
      </c>
    </row>
    <row r="434" spans="2:29" x14ac:dyDescent="0.15">
      <c r="B434">
        <v>31</v>
      </c>
      <c r="C434">
        <v>37773</v>
      </c>
      <c r="D434">
        <f t="shared" si="36"/>
        <v>2003</v>
      </c>
      <c r="G434" t="s">
        <v>80</v>
      </c>
      <c r="H434">
        <v>1</v>
      </c>
      <c r="J434" t="s">
        <v>7</v>
      </c>
      <c r="K434">
        <v>45.5</v>
      </c>
      <c r="M434">
        <v>36.6</v>
      </c>
      <c r="N434">
        <v>7.7</v>
      </c>
      <c r="O434">
        <v>4.2</v>
      </c>
      <c r="Q434">
        <v>0.2</v>
      </c>
      <c r="R434" t="s">
        <v>81</v>
      </c>
      <c r="T434">
        <v>6.3</v>
      </c>
      <c r="Y434">
        <f t="shared" si="30"/>
        <v>2003</v>
      </c>
      <c r="Z434" t="str">
        <f t="shared" si="31"/>
        <v>Sandlance</v>
      </c>
      <c r="AA434">
        <f t="shared" si="32"/>
        <v>45.5</v>
      </c>
      <c r="AB434">
        <f t="shared" si="33"/>
        <v>0.2</v>
      </c>
      <c r="AC434" t="str">
        <f t="shared" si="34"/>
        <v/>
      </c>
    </row>
    <row r="435" spans="2:29" x14ac:dyDescent="0.15">
      <c r="B435">
        <v>33</v>
      </c>
      <c r="C435">
        <v>37773</v>
      </c>
      <c r="D435">
        <f t="shared" si="36"/>
        <v>2003</v>
      </c>
      <c r="E435">
        <v>0.58333333333333337</v>
      </c>
      <c r="F435" t="s">
        <v>83</v>
      </c>
      <c r="G435" t="s">
        <v>80</v>
      </c>
      <c r="H435">
        <v>1</v>
      </c>
      <c r="J435" t="s">
        <v>7</v>
      </c>
      <c r="K435">
        <v>190</v>
      </c>
      <c r="M435">
        <v>146.69999999999999</v>
      </c>
      <c r="N435">
        <v>71.400000000000006</v>
      </c>
      <c r="O435">
        <v>14.1</v>
      </c>
      <c r="Q435">
        <v>16.399999999999999</v>
      </c>
      <c r="R435" t="s">
        <v>81</v>
      </c>
      <c r="T435">
        <v>31.9</v>
      </c>
      <c r="Y435">
        <f t="shared" si="30"/>
        <v>2003</v>
      </c>
      <c r="Z435" t="str">
        <f t="shared" si="31"/>
        <v>Sandlance</v>
      </c>
      <c r="AA435">
        <f t="shared" si="32"/>
        <v>190</v>
      </c>
      <c r="AB435">
        <f t="shared" si="33"/>
        <v>16.399999999999999</v>
      </c>
      <c r="AC435" t="str">
        <f t="shared" si="34"/>
        <v/>
      </c>
    </row>
    <row r="436" spans="2:29" x14ac:dyDescent="0.15">
      <c r="B436">
        <v>36</v>
      </c>
      <c r="C436">
        <v>37803</v>
      </c>
      <c r="D436">
        <f t="shared" si="36"/>
        <v>2003</v>
      </c>
      <c r="E436">
        <v>0.58333333333333337</v>
      </c>
      <c r="F436" t="s">
        <v>85</v>
      </c>
      <c r="G436" t="s">
        <v>80</v>
      </c>
      <c r="H436">
        <v>1</v>
      </c>
      <c r="J436" t="s">
        <v>7</v>
      </c>
      <c r="K436">
        <v>49.8</v>
      </c>
      <c r="O436">
        <v>2.8</v>
      </c>
      <c r="Q436">
        <v>0.2</v>
      </c>
      <c r="R436" t="s">
        <v>81</v>
      </c>
      <c r="T436">
        <v>9.5</v>
      </c>
      <c r="Y436">
        <f t="shared" si="30"/>
        <v>2003</v>
      </c>
      <c r="Z436" t="str">
        <f t="shared" si="31"/>
        <v>Sandlance</v>
      </c>
      <c r="AA436">
        <f t="shared" si="32"/>
        <v>49.8</v>
      </c>
      <c r="AB436">
        <f t="shared" si="33"/>
        <v>0.2</v>
      </c>
      <c r="AC436" t="str">
        <f t="shared" si="34"/>
        <v/>
      </c>
    </row>
    <row r="437" spans="2:29" x14ac:dyDescent="0.15">
      <c r="B437">
        <v>3</v>
      </c>
      <c r="C437">
        <v>37773</v>
      </c>
      <c r="D437">
        <f t="shared" si="36"/>
        <v>2003</v>
      </c>
      <c r="E437">
        <v>0.39583333333333331</v>
      </c>
      <c r="F437" t="s">
        <v>926</v>
      </c>
      <c r="G437" t="s">
        <v>80</v>
      </c>
      <c r="H437">
        <v>0.17241379310344829</v>
      </c>
      <c r="J437" t="s">
        <v>927</v>
      </c>
      <c r="K437" t="s">
        <v>928</v>
      </c>
      <c r="Q437">
        <v>0.1</v>
      </c>
      <c r="R437" t="s">
        <v>81</v>
      </c>
      <c r="Y437">
        <f t="shared" si="30"/>
        <v>2003</v>
      </c>
      <c r="Z437" t="str">
        <f t="shared" si="31"/>
        <v>Shrimp</v>
      </c>
      <c r="AA437" t="str">
        <f t="shared" si="32"/>
        <v>35-40.5</v>
      </c>
      <c r="AB437">
        <f t="shared" si="33"/>
        <v>0.1</v>
      </c>
      <c r="AC437" t="str">
        <f t="shared" si="34"/>
        <v/>
      </c>
    </row>
    <row r="438" spans="2:29" x14ac:dyDescent="0.15">
      <c r="B438">
        <v>4</v>
      </c>
      <c r="C438">
        <v>37773</v>
      </c>
      <c r="D438">
        <f t="shared" si="36"/>
        <v>2003</v>
      </c>
      <c r="E438">
        <v>0.39583333333333331</v>
      </c>
      <c r="F438" t="s">
        <v>926</v>
      </c>
      <c r="G438" t="s">
        <v>80</v>
      </c>
      <c r="H438">
        <v>0.17241379310344829</v>
      </c>
      <c r="J438" t="s">
        <v>927</v>
      </c>
      <c r="K438" t="s">
        <v>929</v>
      </c>
      <c r="Q438">
        <v>0.1</v>
      </c>
      <c r="R438" t="s">
        <v>81</v>
      </c>
      <c r="Y438">
        <f t="shared" si="30"/>
        <v>2003</v>
      </c>
      <c r="Z438" t="str">
        <f t="shared" si="31"/>
        <v>Shrimp</v>
      </c>
      <c r="AA438" t="str">
        <f t="shared" si="32"/>
        <v>27-33</v>
      </c>
      <c r="AB438">
        <f t="shared" si="33"/>
        <v>0.1</v>
      </c>
      <c r="AC438" t="str">
        <f t="shared" si="34"/>
        <v/>
      </c>
    </row>
    <row r="439" spans="2:29" x14ac:dyDescent="0.15">
      <c r="B439">
        <v>5</v>
      </c>
      <c r="C439">
        <v>37773</v>
      </c>
      <c r="D439">
        <f t="shared" si="36"/>
        <v>2003</v>
      </c>
      <c r="E439">
        <v>0.39583333333333331</v>
      </c>
      <c r="F439" t="s">
        <v>926</v>
      </c>
      <c r="G439" t="s">
        <v>80</v>
      </c>
      <c r="H439">
        <v>3.4482758620689655E-2</v>
      </c>
      <c r="J439" t="s">
        <v>927</v>
      </c>
      <c r="K439">
        <v>33.6</v>
      </c>
      <c r="Q439">
        <v>0.1</v>
      </c>
      <c r="R439" t="s">
        <v>90</v>
      </c>
      <c r="Y439">
        <f t="shared" si="30"/>
        <v>2003</v>
      </c>
      <c r="Z439" t="str">
        <f t="shared" si="31"/>
        <v>Shrimp</v>
      </c>
      <c r="AA439">
        <f t="shared" si="32"/>
        <v>33.6</v>
      </c>
      <c r="AB439">
        <f t="shared" si="33"/>
        <v>0.1</v>
      </c>
      <c r="AC439" t="str">
        <f t="shared" si="34"/>
        <v/>
      </c>
    </row>
    <row r="440" spans="2:29" x14ac:dyDescent="0.15">
      <c r="B440">
        <v>6</v>
      </c>
      <c r="C440">
        <v>37773</v>
      </c>
      <c r="D440">
        <f t="shared" si="36"/>
        <v>2003</v>
      </c>
      <c r="E440">
        <v>0.39583333333333331</v>
      </c>
      <c r="F440" t="s">
        <v>926</v>
      </c>
      <c r="G440" t="s">
        <v>80</v>
      </c>
      <c r="H440">
        <v>3.4482758620689655E-2</v>
      </c>
      <c r="J440" t="s">
        <v>927</v>
      </c>
      <c r="K440">
        <v>36.1</v>
      </c>
      <c r="Q440">
        <v>0.1</v>
      </c>
      <c r="R440" t="s">
        <v>90</v>
      </c>
      <c r="Y440">
        <f t="shared" si="30"/>
        <v>2003</v>
      </c>
      <c r="Z440" t="str">
        <f t="shared" si="31"/>
        <v>Shrimp</v>
      </c>
      <c r="AA440">
        <f t="shared" si="32"/>
        <v>36.1</v>
      </c>
      <c r="AB440">
        <f t="shared" si="33"/>
        <v>0.1</v>
      </c>
      <c r="AC440" t="str">
        <f t="shared" si="34"/>
        <v/>
      </c>
    </row>
    <row r="441" spans="2:29" x14ac:dyDescent="0.15">
      <c r="B441">
        <v>7</v>
      </c>
      <c r="C441">
        <v>37773</v>
      </c>
      <c r="D441">
        <f t="shared" si="36"/>
        <v>2003</v>
      </c>
      <c r="E441">
        <v>0.39583333333333331</v>
      </c>
      <c r="F441" t="s">
        <v>926</v>
      </c>
      <c r="G441" t="s">
        <v>80</v>
      </c>
      <c r="H441">
        <v>3.4482758620689655E-2</v>
      </c>
      <c r="J441" t="s">
        <v>927</v>
      </c>
      <c r="K441">
        <v>34.9</v>
      </c>
      <c r="Q441">
        <v>0.1</v>
      </c>
      <c r="R441" t="s">
        <v>90</v>
      </c>
      <c r="Y441">
        <f t="shared" si="30"/>
        <v>2003</v>
      </c>
      <c r="Z441" t="str">
        <f t="shared" si="31"/>
        <v>Shrimp</v>
      </c>
      <c r="AA441">
        <f t="shared" si="32"/>
        <v>34.9</v>
      </c>
      <c r="AB441">
        <f t="shared" si="33"/>
        <v>0.1</v>
      </c>
      <c r="AC441" t="str">
        <f t="shared" si="34"/>
        <v/>
      </c>
    </row>
    <row r="442" spans="2:29" x14ac:dyDescent="0.15">
      <c r="B442">
        <v>8</v>
      </c>
      <c r="C442">
        <v>37773</v>
      </c>
      <c r="D442">
        <f t="shared" si="36"/>
        <v>2003</v>
      </c>
      <c r="E442">
        <v>0.39583333333333331</v>
      </c>
      <c r="F442" t="s">
        <v>926</v>
      </c>
      <c r="G442" t="s">
        <v>80</v>
      </c>
      <c r="H442">
        <v>3.4482758620689655E-2</v>
      </c>
      <c r="J442" t="s">
        <v>927</v>
      </c>
      <c r="K442">
        <v>28</v>
      </c>
      <c r="Q442">
        <v>0.1</v>
      </c>
      <c r="R442" t="s">
        <v>90</v>
      </c>
      <c r="Y442">
        <f t="shared" si="30"/>
        <v>2003</v>
      </c>
      <c r="Z442" t="str">
        <f t="shared" si="31"/>
        <v>Shrimp</v>
      </c>
      <c r="AA442">
        <f t="shared" si="32"/>
        <v>28</v>
      </c>
      <c r="AB442">
        <f t="shared" si="33"/>
        <v>0.1</v>
      </c>
      <c r="AC442" t="str">
        <f t="shared" si="34"/>
        <v/>
      </c>
    </row>
    <row r="443" spans="2:29" x14ac:dyDescent="0.15">
      <c r="B443">
        <v>9</v>
      </c>
      <c r="C443">
        <v>37773</v>
      </c>
      <c r="D443">
        <f t="shared" si="36"/>
        <v>2003</v>
      </c>
      <c r="E443">
        <v>0.39583333333333331</v>
      </c>
      <c r="F443" t="s">
        <v>926</v>
      </c>
      <c r="G443" t="s">
        <v>80</v>
      </c>
      <c r="H443">
        <v>3.4482758620689655E-2</v>
      </c>
      <c r="J443" t="s">
        <v>927</v>
      </c>
      <c r="K443">
        <v>33.5</v>
      </c>
      <c r="Q443">
        <v>0.1</v>
      </c>
      <c r="R443" t="s">
        <v>90</v>
      </c>
      <c r="Y443">
        <f t="shared" si="30"/>
        <v>2003</v>
      </c>
      <c r="Z443" t="str">
        <f t="shared" si="31"/>
        <v>Shrimp</v>
      </c>
      <c r="AA443">
        <f t="shared" si="32"/>
        <v>33.5</v>
      </c>
      <c r="AB443">
        <f t="shared" si="33"/>
        <v>0.1</v>
      </c>
      <c r="AC443" t="str">
        <f t="shared" si="34"/>
        <v/>
      </c>
    </row>
    <row r="444" spans="2:29" x14ac:dyDescent="0.15">
      <c r="B444">
        <v>10</v>
      </c>
      <c r="C444">
        <v>37773</v>
      </c>
      <c r="D444">
        <f t="shared" si="36"/>
        <v>2003</v>
      </c>
      <c r="E444">
        <v>0.39583333333333331</v>
      </c>
      <c r="F444" t="s">
        <v>926</v>
      </c>
      <c r="G444" t="s">
        <v>80</v>
      </c>
      <c r="H444">
        <v>3.4482758620689655E-2</v>
      </c>
      <c r="J444" t="s">
        <v>927</v>
      </c>
      <c r="K444">
        <v>36.799999999999997</v>
      </c>
      <c r="Q444">
        <v>0.1</v>
      </c>
      <c r="R444" t="s">
        <v>90</v>
      </c>
      <c r="Y444">
        <f t="shared" si="30"/>
        <v>2003</v>
      </c>
      <c r="Z444" t="str">
        <f t="shared" si="31"/>
        <v>Shrimp</v>
      </c>
      <c r="AA444">
        <f t="shared" si="32"/>
        <v>36.799999999999997</v>
      </c>
      <c r="AB444">
        <f t="shared" si="33"/>
        <v>0.1</v>
      </c>
      <c r="AC444" t="str">
        <f t="shared" si="34"/>
        <v/>
      </c>
    </row>
    <row r="445" spans="2:29" x14ac:dyDescent="0.15">
      <c r="B445">
        <v>11</v>
      </c>
      <c r="C445">
        <v>37773</v>
      </c>
      <c r="D445">
        <f t="shared" si="36"/>
        <v>2003</v>
      </c>
      <c r="E445">
        <v>0.39583333333333331</v>
      </c>
      <c r="F445" t="s">
        <v>926</v>
      </c>
      <c r="G445" t="s">
        <v>80</v>
      </c>
      <c r="H445">
        <v>3.4482758620689655E-2</v>
      </c>
      <c r="J445" t="s">
        <v>927</v>
      </c>
      <c r="K445">
        <v>33.700000000000003</v>
      </c>
      <c r="Q445">
        <v>0.1</v>
      </c>
      <c r="R445" t="s">
        <v>90</v>
      </c>
      <c r="Y445">
        <f t="shared" si="30"/>
        <v>2003</v>
      </c>
      <c r="Z445" t="str">
        <f t="shared" si="31"/>
        <v>Shrimp</v>
      </c>
      <c r="AA445">
        <f t="shared" si="32"/>
        <v>33.700000000000003</v>
      </c>
      <c r="AB445">
        <f t="shared" si="33"/>
        <v>0.1</v>
      </c>
      <c r="AC445" t="str">
        <f t="shared" si="34"/>
        <v/>
      </c>
    </row>
    <row r="446" spans="2:29" x14ac:dyDescent="0.15">
      <c r="B446">
        <v>12</v>
      </c>
      <c r="C446">
        <v>37773</v>
      </c>
      <c r="D446">
        <f t="shared" si="36"/>
        <v>2003</v>
      </c>
      <c r="E446">
        <v>0.39583333333333331</v>
      </c>
      <c r="F446" t="s">
        <v>926</v>
      </c>
      <c r="G446" t="s">
        <v>80</v>
      </c>
      <c r="H446">
        <v>3.4482758620689655E-2</v>
      </c>
      <c r="J446" t="s">
        <v>927</v>
      </c>
      <c r="K446">
        <v>37.1</v>
      </c>
      <c r="Q446">
        <v>0.1</v>
      </c>
      <c r="R446" t="s">
        <v>90</v>
      </c>
      <c r="Y446">
        <f t="shared" si="30"/>
        <v>2003</v>
      </c>
      <c r="Z446" t="str">
        <f t="shared" si="31"/>
        <v>Shrimp</v>
      </c>
      <c r="AA446">
        <f t="shared" si="32"/>
        <v>37.1</v>
      </c>
      <c r="AB446">
        <f t="shared" si="33"/>
        <v>0.1</v>
      </c>
      <c r="AC446" t="str">
        <f t="shared" si="34"/>
        <v/>
      </c>
    </row>
    <row r="447" spans="2:29" x14ac:dyDescent="0.15">
      <c r="B447">
        <v>13</v>
      </c>
      <c r="C447">
        <v>37773</v>
      </c>
      <c r="D447">
        <f t="shared" si="36"/>
        <v>2003</v>
      </c>
      <c r="E447">
        <v>0.39583333333333331</v>
      </c>
      <c r="F447" t="s">
        <v>926</v>
      </c>
      <c r="G447" t="s">
        <v>80</v>
      </c>
      <c r="H447">
        <v>3.4482758620689655E-2</v>
      </c>
      <c r="J447" t="s">
        <v>927</v>
      </c>
      <c r="K447">
        <v>36.1</v>
      </c>
      <c r="Q447">
        <v>0.1</v>
      </c>
      <c r="R447" t="s">
        <v>90</v>
      </c>
      <c r="Y447">
        <f t="shared" si="30"/>
        <v>2003</v>
      </c>
      <c r="Z447" t="str">
        <f t="shared" si="31"/>
        <v>Shrimp</v>
      </c>
      <c r="AA447">
        <f t="shared" si="32"/>
        <v>36.1</v>
      </c>
      <c r="AB447">
        <f t="shared" si="33"/>
        <v>0.1</v>
      </c>
      <c r="AC447" t="str">
        <f t="shared" si="34"/>
        <v/>
      </c>
    </row>
    <row r="448" spans="2:29" x14ac:dyDescent="0.15">
      <c r="B448">
        <v>14</v>
      </c>
      <c r="C448">
        <v>37773</v>
      </c>
      <c r="D448">
        <f t="shared" si="36"/>
        <v>2003</v>
      </c>
      <c r="E448">
        <v>0.39583333333333331</v>
      </c>
      <c r="F448" t="s">
        <v>926</v>
      </c>
      <c r="G448" t="s">
        <v>80</v>
      </c>
      <c r="H448">
        <v>3.4482758620689655E-2</v>
      </c>
      <c r="J448" t="s">
        <v>927</v>
      </c>
      <c r="K448">
        <v>33.200000000000003</v>
      </c>
      <c r="Q448">
        <v>0.1</v>
      </c>
      <c r="R448" t="s">
        <v>90</v>
      </c>
      <c r="Y448">
        <f t="shared" si="30"/>
        <v>2003</v>
      </c>
      <c r="Z448" t="str">
        <f t="shared" si="31"/>
        <v>Shrimp</v>
      </c>
      <c r="AA448">
        <f t="shared" si="32"/>
        <v>33.200000000000003</v>
      </c>
      <c r="AB448">
        <f t="shared" si="33"/>
        <v>0.1</v>
      </c>
      <c r="AC448" t="str">
        <f t="shared" si="34"/>
        <v/>
      </c>
    </row>
    <row r="449" spans="2:29" x14ac:dyDescent="0.15">
      <c r="B449">
        <v>15</v>
      </c>
      <c r="C449">
        <v>37773</v>
      </c>
      <c r="D449">
        <f t="shared" si="36"/>
        <v>2003</v>
      </c>
      <c r="E449">
        <v>0.39583333333333331</v>
      </c>
      <c r="F449" t="s">
        <v>926</v>
      </c>
      <c r="G449" t="s">
        <v>80</v>
      </c>
      <c r="H449">
        <v>3.4482758620689655E-2</v>
      </c>
      <c r="J449" t="s">
        <v>927</v>
      </c>
      <c r="K449">
        <v>35.4</v>
      </c>
      <c r="Q449">
        <v>0.1</v>
      </c>
      <c r="R449" t="s">
        <v>90</v>
      </c>
      <c r="Y449">
        <f t="shared" si="30"/>
        <v>2003</v>
      </c>
      <c r="Z449" t="str">
        <f t="shared" si="31"/>
        <v>Shrimp</v>
      </c>
      <c r="AA449">
        <f t="shared" si="32"/>
        <v>35.4</v>
      </c>
      <c r="AB449">
        <f t="shared" si="33"/>
        <v>0.1</v>
      </c>
      <c r="AC449" t="str">
        <f t="shared" si="34"/>
        <v/>
      </c>
    </row>
    <row r="450" spans="2:29" x14ac:dyDescent="0.15">
      <c r="B450">
        <v>16</v>
      </c>
      <c r="C450">
        <v>37773</v>
      </c>
      <c r="D450">
        <f t="shared" si="36"/>
        <v>2003</v>
      </c>
      <c r="E450">
        <v>0.39583333333333331</v>
      </c>
      <c r="F450" t="s">
        <v>926</v>
      </c>
      <c r="G450" t="s">
        <v>80</v>
      </c>
      <c r="H450">
        <v>3.4482758620689655E-2</v>
      </c>
      <c r="J450" t="s">
        <v>927</v>
      </c>
      <c r="K450">
        <v>36.1</v>
      </c>
      <c r="Q450">
        <v>0.1</v>
      </c>
      <c r="R450" t="s">
        <v>90</v>
      </c>
      <c r="Y450">
        <f t="shared" si="30"/>
        <v>2003</v>
      </c>
      <c r="Z450" t="str">
        <f t="shared" si="31"/>
        <v>Shrimp</v>
      </c>
      <c r="AA450">
        <f t="shared" si="32"/>
        <v>36.1</v>
      </c>
      <c r="AB450">
        <f t="shared" si="33"/>
        <v>0.1</v>
      </c>
      <c r="AC450" t="str">
        <f t="shared" si="34"/>
        <v/>
      </c>
    </row>
    <row r="451" spans="2:29" x14ac:dyDescent="0.15">
      <c r="B451">
        <v>17</v>
      </c>
      <c r="C451">
        <v>37773</v>
      </c>
      <c r="D451">
        <f t="shared" si="36"/>
        <v>2003</v>
      </c>
      <c r="E451">
        <v>0.39583333333333331</v>
      </c>
      <c r="F451" t="s">
        <v>926</v>
      </c>
      <c r="G451" t="s">
        <v>80</v>
      </c>
      <c r="H451">
        <v>3.4482758620689655E-2</v>
      </c>
      <c r="J451" t="s">
        <v>927</v>
      </c>
      <c r="K451">
        <v>39.799999999999997</v>
      </c>
      <c r="Q451">
        <v>0.1</v>
      </c>
      <c r="R451" t="s">
        <v>90</v>
      </c>
      <c r="Y451">
        <f t="shared" ref="Y451:Y514" si="37">D451</f>
        <v>2003</v>
      </c>
      <c r="Z451" t="str">
        <f t="shared" ref="Z451:Z514" si="38">IF(J451&lt;&gt;"",J451,"")</f>
        <v>Shrimp</v>
      </c>
      <c r="AA451">
        <f t="shared" ref="AA451:AA514" si="39">IF(K451&lt;&gt;"",K451,"")</f>
        <v>39.799999999999997</v>
      </c>
      <c r="AB451">
        <f t="shared" ref="AB451:AB514" si="40">IF(Q451&lt;&gt;"",Q451,IF(P451&lt;&gt;"",P451,""))</f>
        <v>0.1</v>
      </c>
      <c r="AC451" t="str">
        <f t="shared" ref="AC451:AC514" si="41">IF(U451&lt;&gt;"",U451,"")</f>
        <v/>
      </c>
    </row>
    <row r="452" spans="2:29" x14ac:dyDescent="0.15">
      <c r="B452">
        <v>18</v>
      </c>
      <c r="C452">
        <v>37773</v>
      </c>
      <c r="D452">
        <f t="shared" si="36"/>
        <v>2003</v>
      </c>
      <c r="E452">
        <v>0.39583333333333331</v>
      </c>
      <c r="F452" t="s">
        <v>926</v>
      </c>
      <c r="G452" t="s">
        <v>80</v>
      </c>
      <c r="H452">
        <v>3.4482758620689655E-2</v>
      </c>
      <c r="J452" t="s">
        <v>927</v>
      </c>
      <c r="K452">
        <v>36.9</v>
      </c>
      <c r="Q452">
        <v>0.1</v>
      </c>
      <c r="R452" t="s">
        <v>90</v>
      </c>
      <c r="Y452">
        <f t="shared" si="37"/>
        <v>2003</v>
      </c>
      <c r="Z452" t="str">
        <f t="shared" si="38"/>
        <v>Shrimp</v>
      </c>
      <c r="AA452">
        <f t="shared" si="39"/>
        <v>36.9</v>
      </c>
      <c r="AB452">
        <f t="shared" si="40"/>
        <v>0.1</v>
      </c>
      <c r="AC452" t="str">
        <f t="shared" si="41"/>
        <v/>
      </c>
    </row>
    <row r="453" spans="2:29" x14ac:dyDescent="0.15">
      <c r="B453">
        <v>19</v>
      </c>
      <c r="C453">
        <v>37773</v>
      </c>
      <c r="D453">
        <f t="shared" si="36"/>
        <v>2003</v>
      </c>
      <c r="E453">
        <v>0.39583333333333331</v>
      </c>
      <c r="F453" t="s">
        <v>926</v>
      </c>
      <c r="G453" t="s">
        <v>80</v>
      </c>
      <c r="H453">
        <v>3.4482758620689655E-2</v>
      </c>
      <c r="J453" t="s">
        <v>927</v>
      </c>
      <c r="K453">
        <v>33.700000000000003</v>
      </c>
      <c r="Q453">
        <v>0.1</v>
      </c>
      <c r="R453" t="s">
        <v>90</v>
      </c>
      <c r="Y453">
        <f t="shared" si="37"/>
        <v>2003</v>
      </c>
      <c r="Z453" t="str">
        <f t="shared" si="38"/>
        <v>Shrimp</v>
      </c>
      <c r="AA453">
        <f t="shared" si="39"/>
        <v>33.700000000000003</v>
      </c>
      <c r="AB453">
        <f t="shared" si="40"/>
        <v>0.1</v>
      </c>
      <c r="AC453" t="str">
        <f t="shared" si="41"/>
        <v/>
      </c>
    </row>
    <row r="454" spans="2:29" x14ac:dyDescent="0.15">
      <c r="B454">
        <v>20</v>
      </c>
      <c r="C454">
        <v>37773</v>
      </c>
      <c r="D454">
        <f t="shared" si="36"/>
        <v>2003</v>
      </c>
      <c r="E454">
        <v>0.39583333333333331</v>
      </c>
      <c r="F454" t="s">
        <v>926</v>
      </c>
      <c r="G454" t="s">
        <v>80</v>
      </c>
      <c r="H454">
        <v>3.4482758620689655E-2</v>
      </c>
      <c r="J454" t="s">
        <v>927</v>
      </c>
      <c r="K454">
        <v>35.6</v>
      </c>
      <c r="Q454">
        <v>0.1</v>
      </c>
      <c r="R454" t="s">
        <v>90</v>
      </c>
      <c r="Y454">
        <f t="shared" si="37"/>
        <v>2003</v>
      </c>
      <c r="Z454" t="str">
        <f t="shared" si="38"/>
        <v>Shrimp</v>
      </c>
      <c r="AA454">
        <f t="shared" si="39"/>
        <v>35.6</v>
      </c>
      <c r="AB454">
        <f t="shared" si="40"/>
        <v>0.1</v>
      </c>
      <c r="AC454" t="str">
        <f t="shared" si="41"/>
        <v/>
      </c>
    </row>
    <row r="455" spans="2:29" x14ac:dyDescent="0.15">
      <c r="B455">
        <v>21</v>
      </c>
      <c r="C455">
        <v>37773</v>
      </c>
      <c r="D455">
        <f t="shared" si="36"/>
        <v>2003</v>
      </c>
      <c r="E455">
        <v>0.39583333333333331</v>
      </c>
      <c r="F455" t="s">
        <v>926</v>
      </c>
      <c r="G455" t="s">
        <v>80</v>
      </c>
      <c r="H455">
        <v>3.4482758620689655E-2</v>
      </c>
      <c r="J455" t="s">
        <v>927</v>
      </c>
      <c r="K455">
        <v>30.7</v>
      </c>
      <c r="Q455">
        <v>0.1</v>
      </c>
      <c r="R455" t="s">
        <v>90</v>
      </c>
      <c r="Y455">
        <f t="shared" si="37"/>
        <v>2003</v>
      </c>
      <c r="Z455" t="str">
        <f t="shared" si="38"/>
        <v>Shrimp</v>
      </c>
      <c r="AA455">
        <f t="shared" si="39"/>
        <v>30.7</v>
      </c>
      <c r="AB455">
        <f t="shared" si="40"/>
        <v>0.1</v>
      </c>
      <c r="AC455" t="str">
        <f t="shared" si="41"/>
        <v/>
      </c>
    </row>
    <row r="456" spans="2:29" x14ac:dyDescent="0.15">
      <c r="B456">
        <v>22</v>
      </c>
      <c r="C456">
        <v>37773</v>
      </c>
      <c r="D456">
        <f t="shared" si="36"/>
        <v>2003</v>
      </c>
      <c r="E456">
        <v>0.39583333333333331</v>
      </c>
      <c r="F456" t="s">
        <v>926</v>
      </c>
      <c r="G456" t="s">
        <v>80</v>
      </c>
      <c r="H456">
        <v>3.4482758620689655E-2</v>
      </c>
      <c r="J456" t="s">
        <v>927</v>
      </c>
      <c r="K456">
        <v>29.5</v>
      </c>
      <c r="Q456">
        <v>0.1</v>
      </c>
      <c r="R456" t="s">
        <v>90</v>
      </c>
      <c r="Y456">
        <f t="shared" si="37"/>
        <v>2003</v>
      </c>
      <c r="Z456" t="str">
        <f t="shared" si="38"/>
        <v>Shrimp</v>
      </c>
      <c r="AA456">
        <f t="shared" si="39"/>
        <v>29.5</v>
      </c>
      <c r="AB456">
        <f t="shared" si="40"/>
        <v>0.1</v>
      </c>
      <c r="AC456" t="str">
        <f t="shared" si="41"/>
        <v/>
      </c>
    </row>
    <row r="457" spans="2:29" x14ac:dyDescent="0.15">
      <c r="B457">
        <v>23</v>
      </c>
      <c r="C457">
        <v>37773</v>
      </c>
      <c r="D457">
        <f t="shared" si="36"/>
        <v>2003</v>
      </c>
      <c r="E457">
        <v>0.39583333333333331</v>
      </c>
      <c r="F457" t="s">
        <v>926</v>
      </c>
      <c r="G457" t="s">
        <v>80</v>
      </c>
      <c r="H457">
        <v>3.4482758620689655E-2</v>
      </c>
      <c r="J457" t="s">
        <v>927</v>
      </c>
      <c r="K457">
        <v>28.5</v>
      </c>
      <c r="Q457">
        <v>0.1</v>
      </c>
      <c r="R457" t="s">
        <v>90</v>
      </c>
      <c r="Y457">
        <f t="shared" si="37"/>
        <v>2003</v>
      </c>
      <c r="Z457" t="str">
        <f t="shared" si="38"/>
        <v>Shrimp</v>
      </c>
      <c r="AA457">
        <f t="shared" si="39"/>
        <v>28.5</v>
      </c>
      <c r="AB457">
        <f t="shared" si="40"/>
        <v>0.1</v>
      </c>
      <c r="AC457" t="str">
        <f t="shared" si="41"/>
        <v/>
      </c>
    </row>
    <row r="458" spans="2:29" x14ac:dyDescent="0.15">
      <c r="B458">
        <v>24</v>
      </c>
      <c r="C458">
        <v>37773</v>
      </c>
      <c r="D458">
        <f t="shared" ref="D458:D461" si="42">YEAR(C458)</f>
        <v>2003</v>
      </c>
      <c r="E458">
        <v>0.75138888888888899</v>
      </c>
      <c r="F458" t="s">
        <v>176</v>
      </c>
      <c r="G458" t="s">
        <v>80</v>
      </c>
      <c r="H458">
        <v>1</v>
      </c>
      <c r="J458" t="s">
        <v>931</v>
      </c>
      <c r="K458">
        <v>172</v>
      </c>
      <c r="Q458">
        <v>0.1</v>
      </c>
      <c r="R458" t="s">
        <v>90</v>
      </c>
      <c r="Y458">
        <f t="shared" si="37"/>
        <v>2003</v>
      </c>
      <c r="Z458" t="str">
        <f t="shared" si="38"/>
        <v>Silver Hake</v>
      </c>
      <c r="AA458">
        <f t="shared" si="39"/>
        <v>172</v>
      </c>
      <c r="AB458">
        <f t="shared" si="40"/>
        <v>0.1</v>
      </c>
      <c r="AC458" t="str">
        <f t="shared" si="41"/>
        <v/>
      </c>
    </row>
    <row r="459" spans="2:29" x14ac:dyDescent="0.15">
      <c r="B459">
        <v>2</v>
      </c>
      <c r="C459">
        <v>37773</v>
      </c>
      <c r="D459">
        <f t="shared" si="42"/>
        <v>2003</v>
      </c>
      <c r="E459">
        <v>0.58333333333333337</v>
      </c>
      <c r="F459" t="s">
        <v>852</v>
      </c>
      <c r="G459" t="s">
        <v>80</v>
      </c>
      <c r="H459">
        <v>1</v>
      </c>
      <c r="J459" t="s">
        <v>963</v>
      </c>
      <c r="K459">
        <v>5.2</v>
      </c>
      <c r="M459">
        <v>36</v>
      </c>
      <c r="N459">
        <v>20.100000000000001</v>
      </c>
      <c r="O459">
        <v>11.9</v>
      </c>
      <c r="Q459">
        <v>1</v>
      </c>
      <c r="R459" t="s">
        <v>81</v>
      </c>
      <c r="T459">
        <v>17.8</v>
      </c>
      <c r="Y459">
        <f t="shared" si="37"/>
        <v>2003</v>
      </c>
      <c r="Z459" t="str">
        <f t="shared" si="38"/>
        <v>Stickleback</v>
      </c>
      <c r="AA459">
        <f t="shared" si="39"/>
        <v>5.2</v>
      </c>
      <c r="AB459">
        <f t="shared" si="40"/>
        <v>1</v>
      </c>
      <c r="AC459" t="str">
        <f t="shared" si="41"/>
        <v/>
      </c>
    </row>
    <row r="460" spans="2:29" x14ac:dyDescent="0.15">
      <c r="B460">
        <v>38</v>
      </c>
      <c r="C460">
        <v>37803</v>
      </c>
      <c r="D460">
        <f t="shared" si="42"/>
        <v>2003</v>
      </c>
      <c r="E460">
        <v>0.45833333333333331</v>
      </c>
      <c r="F460" t="s">
        <v>87</v>
      </c>
      <c r="G460" t="s">
        <v>80</v>
      </c>
      <c r="H460">
        <v>1</v>
      </c>
      <c r="J460" t="s">
        <v>963</v>
      </c>
      <c r="K460">
        <v>46.3</v>
      </c>
      <c r="M460">
        <v>32.4</v>
      </c>
      <c r="N460">
        <v>28.6</v>
      </c>
      <c r="O460">
        <v>9.3000000000000007</v>
      </c>
      <c r="Q460">
        <v>0.3</v>
      </c>
      <c r="R460" t="s">
        <v>81</v>
      </c>
      <c r="T460">
        <v>11</v>
      </c>
      <c r="Y460">
        <f t="shared" si="37"/>
        <v>2003</v>
      </c>
      <c r="Z460" t="str">
        <f t="shared" si="38"/>
        <v>Stickleback</v>
      </c>
      <c r="AA460">
        <f t="shared" si="39"/>
        <v>46.3</v>
      </c>
      <c r="AB460">
        <f t="shared" si="40"/>
        <v>0.3</v>
      </c>
      <c r="AC460" t="str">
        <f t="shared" si="41"/>
        <v/>
      </c>
    </row>
    <row r="461" spans="2:29" x14ac:dyDescent="0.15">
      <c r="B461">
        <v>65</v>
      </c>
      <c r="C461">
        <v>37834</v>
      </c>
      <c r="D461">
        <f t="shared" si="42"/>
        <v>2003</v>
      </c>
      <c r="H461">
        <v>1</v>
      </c>
      <c r="J461" t="s">
        <v>963</v>
      </c>
      <c r="K461">
        <v>62.9</v>
      </c>
      <c r="M461">
        <v>42.4</v>
      </c>
      <c r="N461">
        <v>41.2</v>
      </c>
      <c r="O461">
        <v>12.9</v>
      </c>
      <c r="Q461">
        <v>0.6</v>
      </c>
      <c r="R461" t="s">
        <v>81</v>
      </c>
      <c r="T461">
        <v>17.8</v>
      </c>
      <c r="Y461">
        <f t="shared" si="37"/>
        <v>2003</v>
      </c>
      <c r="Z461" t="str">
        <f t="shared" si="38"/>
        <v>Stickleback</v>
      </c>
      <c r="AA461">
        <f t="shared" si="39"/>
        <v>62.9</v>
      </c>
      <c r="AB461">
        <f t="shared" si="40"/>
        <v>0.6</v>
      </c>
      <c r="AC461" t="str">
        <f t="shared" si="41"/>
        <v/>
      </c>
    </row>
    <row r="462" spans="2:29" x14ac:dyDescent="0.15">
      <c r="B462">
        <v>2</v>
      </c>
      <c r="D462">
        <v>2004</v>
      </c>
      <c r="E462">
        <v>0.57013888888888886</v>
      </c>
      <c r="F462" t="s">
        <v>42</v>
      </c>
      <c r="G462" t="s">
        <v>43</v>
      </c>
      <c r="H462" t="s">
        <v>32</v>
      </c>
      <c r="J462" t="s">
        <v>44</v>
      </c>
      <c r="R462" t="s">
        <v>45</v>
      </c>
      <c r="Y462">
        <f t="shared" si="37"/>
        <v>2004</v>
      </c>
      <c r="Z462" t="str">
        <f t="shared" si="38"/>
        <v>ANTS</v>
      </c>
      <c r="AA462" t="str">
        <f t="shared" si="39"/>
        <v/>
      </c>
      <c r="AB462" t="str">
        <f t="shared" si="40"/>
        <v/>
      </c>
      <c r="AC462" t="str">
        <f t="shared" si="41"/>
        <v/>
      </c>
    </row>
    <row r="463" spans="2:29" x14ac:dyDescent="0.15">
      <c r="B463">
        <v>29</v>
      </c>
      <c r="D463">
        <v>2004</v>
      </c>
      <c r="E463">
        <v>0.33333333333333331</v>
      </c>
      <c r="F463" t="s">
        <v>46</v>
      </c>
      <c r="G463" t="s">
        <v>43</v>
      </c>
      <c r="H463" t="s">
        <v>32</v>
      </c>
      <c r="J463" t="s">
        <v>44</v>
      </c>
      <c r="Q463">
        <v>1.1000000000000001</v>
      </c>
      <c r="R463" t="s">
        <v>45</v>
      </c>
      <c r="Y463">
        <f t="shared" si="37"/>
        <v>2004</v>
      </c>
      <c r="Z463" t="str">
        <f t="shared" si="38"/>
        <v>ANTS</v>
      </c>
      <c r="AA463" t="str">
        <f t="shared" si="39"/>
        <v/>
      </c>
      <c r="AB463">
        <f t="shared" si="40"/>
        <v>1.1000000000000001</v>
      </c>
      <c r="AC463" t="str">
        <f t="shared" si="41"/>
        <v/>
      </c>
    </row>
    <row r="464" spans="2:29" x14ac:dyDescent="0.15">
      <c r="B464">
        <v>19</v>
      </c>
      <c r="D464">
        <v>2004</v>
      </c>
      <c r="F464" t="s">
        <v>51</v>
      </c>
      <c r="G464" t="s">
        <v>43</v>
      </c>
      <c r="H464" t="s">
        <v>32</v>
      </c>
      <c r="J464" t="s">
        <v>6</v>
      </c>
      <c r="K464">
        <v>73.099999999999994</v>
      </c>
      <c r="M464">
        <v>39.200000000000003</v>
      </c>
      <c r="O464">
        <v>25.2</v>
      </c>
      <c r="Q464">
        <v>5.2</v>
      </c>
      <c r="R464" t="s">
        <v>45</v>
      </c>
      <c r="T464">
        <v>15</v>
      </c>
      <c r="Y464">
        <f t="shared" si="37"/>
        <v>2004</v>
      </c>
      <c r="Z464" t="str">
        <f t="shared" si="38"/>
        <v>Butterfish</v>
      </c>
      <c r="AA464">
        <f t="shared" si="39"/>
        <v>73.099999999999994</v>
      </c>
      <c r="AB464">
        <f t="shared" si="40"/>
        <v>5.2</v>
      </c>
      <c r="AC464" t="str">
        <f t="shared" si="41"/>
        <v/>
      </c>
    </row>
    <row r="465" spans="2:29" x14ac:dyDescent="0.15">
      <c r="B465">
        <v>20</v>
      </c>
      <c r="D465">
        <v>2004</v>
      </c>
      <c r="F465" t="s">
        <v>51</v>
      </c>
      <c r="G465" t="s">
        <v>48</v>
      </c>
      <c r="H465" t="s">
        <v>32</v>
      </c>
      <c r="J465" t="s">
        <v>6</v>
      </c>
      <c r="K465">
        <v>67.5</v>
      </c>
      <c r="M465">
        <v>35.6</v>
      </c>
      <c r="O465">
        <v>22.8</v>
      </c>
      <c r="Q465">
        <v>2.7</v>
      </c>
      <c r="R465" t="s">
        <v>45</v>
      </c>
      <c r="T465">
        <v>14.9</v>
      </c>
      <c r="Y465">
        <f t="shared" si="37"/>
        <v>2004</v>
      </c>
      <c r="Z465" t="str">
        <f t="shared" si="38"/>
        <v>Butterfish</v>
      </c>
      <c r="AA465">
        <f t="shared" si="39"/>
        <v>67.5</v>
      </c>
      <c r="AB465">
        <f t="shared" si="40"/>
        <v>2.7</v>
      </c>
      <c r="AC465" t="str">
        <f t="shared" si="41"/>
        <v/>
      </c>
    </row>
    <row r="466" spans="2:29" x14ac:dyDescent="0.15">
      <c r="B466">
        <v>21</v>
      </c>
      <c r="D466">
        <v>2004</v>
      </c>
      <c r="F466" t="s">
        <v>52</v>
      </c>
      <c r="G466" t="s">
        <v>43</v>
      </c>
      <c r="H466" t="s">
        <v>32</v>
      </c>
      <c r="J466" t="s">
        <v>6</v>
      </c>
      <c r="K466">
        <v>75</v>
      </c>
      <c r="M466">
        <v>43.9</v>
      </c>
      <c r="N466">
        <v>35.5</v>
      </c>
      <c r="O466">
        <v>24.2</v>
      </c>
      <c r="Q466">
        <v>4.9000000000000004</v>
      </c>
      <c r="R466" t="s">
        <v>45</v>
      </c>
      <c r="T466">
        <v>15.4</v>
      </c>
      <c r="Y466">
        <f t="shared" si="37"/>
        <v>2004</v>
      </c>
      <c r="Z466" t="str">
        <f t="shared" si="38"/>
        <v>Butterfish</v>
      </c>
      <c r="AA466">
        <f t="shared" si="39"/>
        <v>75</v>
      </c>
      <c r="AB466">
        <f t="shared" si="40"/>
        <v>4.9000000000000004</v>
      </c>
      <c r="AC466" t="str">
        <f t="shared" si="41"/>
        <v/>
      </c>
    </row>
    <row r="467" spans="2:29" x14ac:dyDescent="0.15">
      <c r="B467">
        <v>22</v>
      </c>
      <c r="D467">
        <v>2004</v>
      </c>
      <c r="E467">
        <v>0.6645833333333333</v>
      </c>
      <c r="F467" t="s">
        <v>53</v>
      </c>
      <c r="G467" t="s">
        <v>54</v>
      </c>
      <c r="H467" t="s">
        <v>32</v>
      </c>
      <c r="J467" t="s">
        <v>6</v>
      </c>
      <c r="K467">
        <v>89.4</v>
      </c>
      <c r="M467">
        <v>47.5</v>
      </c>
      <c r="N467">
        <v>44.5</v>
      </c>
      <c r="O467">
        <v>31.8</v>
      </c>
      <c r="Q467">
        <v>7.8</v>
      </c>
      <c r="R467" t="s">
        <v>45</v>
      </c>
      <c r="T467">
        <v>19.2</v>
      </c>
      <c r="Y467">
        <f t="shared" si="37"/>
        <v>2004</v>
      </c>
      <c r="Z467" t="str">
        <f t="shared" si="38"/>
        <v>Butterfish</v>
      </c>
      <c r="AA467">
        <f t="shared" si="39"/>
        <v>89.4</v>
      </c>
      <c r="AB467">
        <f t="shared" si="40"/>
        <v>7.8</v>
      </c>
      <c r="AC467" t="str">
        <f t="shared" si="41"/>
        <v/>
      </c>
    </row>
    <row r="468" spans="2:29" x14ac:dyDescent="0.15">
      <c r="B468">
        <v>3</v>
      </c>
      <c r="D468">
        <v>2004</v>
      </c>
      <c r="E468">
        <v>0.5625</v>
      </c>
      <c r="F468" t="s">
        <v>51</v>
      </c>
      <c r="G468" t="s">
        <v>48</v>
      </c>
      <c r="H468" t="s">
        <v>32</v>
      </c>
      <c r="J468" t="s">
        <v>11</v>
      </c>
      <c r="Q468">
        <v>1.9</v>
      </c>
      <c r="R468" t="s">
        <v>45</v>
      </c>
      <c r="Y468">
        <f t="shared" si="37"/>
        <v>2004</v>
      </c>
      <c r="Z468" t="str">
        <f t="shared" si="38"/>
        <v>Euphausiid</v>
      </c>
      <c r="AA468" t="str">
        <f t="shared" si="39"/>
        <v/>
      </c>
      <c r="AB468">
        <f t="shared" si="40"/>
        <v>1.9</v>
      </c>
      <c r="AC468" t="str">
        <f t="shared" si="41"/>
        <v/>
      </c>
    </row>
    <row r="469" spans="2:29" x14ac:dyDescent="0.15">
      <c r="B469">
        <v>4</v>
      </c>
      <c r="D469">
        <v>2004</v>
      </c>
      <c r="E469">
        <v>0.71736111111111101</v>
      </c>
      <c r="F469" t="s">
        <v>187</v>
      </c>
      <c r="G469" t="s">
        <v>103</v>
      </c>
      <c r="H469" t="s">
        <v>32</v>
      </c>
      <c r="J469" t="s">
        <v>11</v>
      </c>
      <c r="Q469">
        <v>3.8</v>
      </c>
      <c r="R469" t="s">
        <v>45</v>
      </c>
      <c r="Y469">
        <f t="shared" si="37"/>
        <v>2004</v>
      </c>
      <c r="Z469" t="str">
        <f t="shared" si="38"/>
        <v>Euphausiid</v>
      </c>
      <c r="AA469" t="str">
        <f t="shared" si="39"/>
        <v/>
      </c>
      <c r="AB469">
        <f t="shared" si="40"/>
        <v>3.8</v>
      </c>
      <c r="AC469" t="str">
        <f t="shared" si="41"/>
        <v/>
      </c>
    </row>
    <row r="470" spans="2:29" x14ac:dyDescent="0.15">
      <c r="B470">
        <v>5</v>
      </c>
      <c r="D470">
        <v>2004</v>
      </c>
      <c r="E470">
        <v>0.3888888888888889</v>
      </c>
      <c r="F470" t="s">
        <v>98</v>
      </c>
      <c r="G470" t="s">
        <v>48</v>
      </c>
      <c r="H470" t="s">
        <v>32</v>
      </c>
      <c r="J470" t="s">
        <v>11</v>
      </c>
      <c r="Q470">
        <v>3.2</v>
      </c>
      <c r="R470" t="s">
        <v>45</v>
      </c>
      <c r="Y470">
        <f t="shared" si="37"/>
        <v>2004</v>
      </c>
      <c r="Z470" t="str">
        <f t="shared" si="38"/>
        <v>Euphausiid</v>
      </c>
      <c r="AA470" t="str">
        <f t="shared" si="39"/>
        <v/>
      </c>
      <c r="AB470">
        <f t="shared" si="40"/>
        <v>3.2</v>
      </c>
      <c r="AC470" t="str">
        <f t="shared" si="41"/>
        <v/>
      </c>
    </row>
    <row r="471" spans="2:29" x14ac:dyDescent="0.15">
      <c r="B471">
        <v>6</v>
      </c>
      <c r="D471">
        <v>2004</v>
      </c>
      <c r="E471">
        <v>0.48055555555555557</v>
      </c>
      <c r="F471" t="s">
        <v>98</v>
      </c>
      <c r="G471" t="s">
        <v>48</v>
      </c>
      <c r="H471" t="s">
        <v>32</v>
      </c>
      <c r="J471" t="s">
        <v>11</v>
      </c>
      <c r="Q471">
        <v>2.2000000000000002</v>
      </c>
      <c r="R471" t="s">
        <v>45</v>
      </c>
      <c r="Y471">
        <f t="shared" si="37"/>
        <v>2004</v>
      </c>
      <c r="Z471" t="str">
        <f t="shared" si="38"/>
        <v>Euphausiid</v>
      </c>
      <c r="AA471" t="str">
        <f t="shared" si="39"/>
        <v/>
      </c>
      <c r="AB471">
        <f t="shared" si="40"/>
        <v>2.2000000000000002</v>
      </c>
      <c r="AC471" t="str">
        <f t="shared" si="41"/>
        <v/>
      </c>
    </row>
    <row r="472" spans="2:29" x14ac:dyDescent="0.15">
      <c r="B472">
        <v>8</v>
      </c>
      <c r="D472">
        <v>2004</v>
      </c>
      <c r="F472" t="s">
        <v>51</v>
      </c>
      <c r="G472" t="s">
        <v>48</v>
      </c>
      <c r="H472" t="s">
        <v>32</v>
      </c>
      <c r="J472" t="s">
        <v>11</v>
      </c>
      <c r="Q472">
        <v>6.8</v>
      </c>
      <c r="R472" t="s">
        <v>45</v>
      </c>
      <c r="Y472">
        <f t="shared" si="37"/>
        <v>2004</v>
      </c>
      <c r="Z472" t="str">
        <f t="shared" si="38"/>
        <v>Euphausiid</v>
      </c>
      <c r="AA472" t="str">
        <f t="shared" si="39"/>
        <v/>
      </c>
      <c r="AB472">
        <f t="shared" si="40"/>
        <v>6.8</v>
      </c>
      <c r="AC472" t="str">
        <f t="shared" si="41"/>
        <v/>
      </c>
    </row>
    <row r="473" spans="2:29" x14ac:dyDescent="0.15">
      <c r="B473">
        <v>9</v>
      </c>
      <c r="D473">
        <v>2004</v>
      </c>
      <c r="F473" t="s">
        <v>51</v>
      </c>
      <c r="G473" t="s">
        <v>103</v>
      </c>
      <c r="H473" t="s">
        <v>32</v>
      </c>
      <c r="J473" t="s">
        <v>11</v>
      </c>
      <c r="Q473">
        <v>3.2</v>
      </c>
      <c r="R473" t="s">
        <v>45</v>
      </c>
      <c r="Y473">
        <f t="shared" si="37"/>
        <v>2004</v>
      </c>
      <c r="Z473" t="str">
        <f t="shared" si="38"/>
        <v>Euphausiid</v>
      </c>
      <c r="AA473" t="str">
        <f t="shared" si="39"/>
        <v/>
      </c>
      <c r="AB473">
        <f t="shared" si="40"/>
        <v>3.2</v>
      </c>
      <c r="AC473" t="str">
        <f t="shared" si="41"/>
        <v/>
      </c>
    </row>
    <row r="474" spans="2:29" x14ac:dyDescent="0.15">
      <c r="B474">
        <v>11</v>
      </c>
      <c r="D474">
        <v>2004</v>
      </c>
      <c r="E474">
        <v>0.66666666666666663</v>
      </c>
      <c r="F474" t="s">
        <v>51</v>
      </c>
      <c r="G474" t="s">
        <v>103</v>
      </c>
      <c r="H474" t="s">
        <v>32</v>
      </c>
      <c r="J474" t="s">
        <v>11</v>
      </c>
      <c r="Q474">
        <v>1.9</v>
      </c>
      <c r="R474" t="s">
        <v>45</v>
      </c>
      <c r="Y474">
        <f t="shared" si="37"/>
        <v>2004</v>
      </c>
      <c r="Z474" t="str">
        <f t="shared" si="38"/>
        <v>Euphausiid</v>
      </c>
      <c r="AA474" t="str">
        <f t="shared" si="39"/>
        <v/>
      </c>
      <c r="AB474">
        <f t="shared" si="40"/>
        <v>1.9</v>
      </c>
      <c r="AC474" t="str">
        <f t="shared" si="41"/>
        <v/>
      </c>
    </row>
    <row r="475" spans="2:29" x14ac:dyDescent="0.15">
      <c r="B475">
        <v>12</v>
      </c>
      <c r="D475">
        <v>2004</v>
      </c>
      <c r="E475">
        <v>0.47916666666666669</v>
      </c>
      <c r="F475" t="s">
        <v>51</v>
      </c>
      <c r="G475" t="s">
        <v>48</v>
      </c>
      <c r="H475" t="s">
        <v>32</v>
      </c>
      <c r="J475" t="s">
        <v>11</v>
      </c>
      <c r="Q475">
        <v>1.3</v>
      </c>
      <c r="R475" t="s">
        <v>45</v>
      </c>
      <c r="Y475">
        <f t="shared" si="37"/>
        <v>2004</v>
      </c>
      <c r="Z475" t="str">
        <f t="shared" si="38"/>
        <v>Euphausiid</v>
      </c>
      <c r="AA475" t="str">
        <f t="shared" si="39"/>
        <v/>
      </c>
      <c r="AB475">
        <f t="shared" si="40"/>
        <v>1.3</v>
      </c>
      <c r="AC475" t="str">
        <f t="shared" si="41"/>
        <v/>
      </c>
    </row>
    <row r="476" spans="2:29" x14ac:dyDescent="0.15">
      <c r="B476">
        <v>14</v>
      </c>
      <c r="D476">
        <v>2004</v>
      </c>
      <c r="E476">
        <v>0.79166666666666663</v>
      </c>
      <c r="F476" t="s">
        <v>188</v>
      </c>
      <c r="G476" t="s">
        <v>48</v>
      </c>
      <c r="H476" t="s">
        <v>32</v>
      </c>
      <c r="J476" t="s">
        <v>11</v>
      </c>
      <c r="Q476">
        <v>2.8</v>
      </c>
      <c r="R476" t="s">
        <v>45</v>
      </c>
      <c r="Y476">
        <f t="shared" si="37"/>
        <v>2004</v>
      </c>
      <c r="Z476" t="str">
        <f t="shared" si="38"/>
        <v>Euphausiid</v>
      </c>
      <c r="AA476" t="str">
        <f t="shared" si="39"/>
        <v/>
      </c>
      <c r="AB476">
        <f t="shared" si="40"/>
        <v>2.8</v>
      </c>
      <c r="AC476" t="str">
        <f t="shared" si="41"/>
        <v/>
      </c>
    </row>
    <row r="477" spans="2:29" x14ac:dyDescent="0.15">
      <c r="B477">
        <v>25</v>
      </c>
      <c r="D477">
        <v>2004</v>
      </c>
      <c r="F477" t="s">
        <v>98</v>
      </c>
      <c r="G477" t="s">
        <v>48</v>
      </c>
      <c r="H477" t="s">
        <v>32</v>
      </c>
      <c r="J477" t="s">
        <v>11</v>
      </c>
      <c r="K477">
        <v>34</v>
      </c>
      <c r="Q477">
        <v>0.9</v>
      </c>
      <c r="R477" t="s">
        <v>45</v>
      </c>
      <c r="Y477">
        <f t="shared" si="37"/>
        <v>2004</v>
      </c>
      <c r="Z477" t="str">
        <f t="shared" si="38"/>
        <v>Euphausiid</v>
      </c>
      <c r="AA477">
        <f t="shared" si="39"/>
        <v>34</v>
      </c>
      <c r="AB477">
        <f t="shared" si="40"/>
        <v>0.9</v>
      </c>
      <c r="AC477" t="str">
        <f t="shared" si="41"/>
        <v/>
      </c>
    </row>
    <row r="478" spans="2:29" x14ac:dyDescent="0.15">
      <c r="B478">
        <v>51</v>
      </c>
      <c r="D478">
        <v>2004</v>
      </c>
      <c r="E478">
        <v>0.83333333333333337</v>
      </c>
      <c r="F478" t="s">
        <v>95</v>
      </c>
      <c r="G478" t="s">
        <v>54</v>
      </c>
      <c r="H478" t="s">
        <v>181</v>
      </c>
      <c r="J478" t="s">
        <v>5</v>
      </c>
      <c r="K478">
        <v>41</v>
      </c>
      <c r="O478">
        <v>7</v>
      </c>
      <c r="Q478">
        <v>0.4</v>
      </c>
      <c r="R478" t="s">
        <v>45</v>
      </c>
      <c r="Y478">
        <f t="shared" si="37"/>
        <v>2004</v>
      </c>
      <c r="Z478" t="str">
        <f t="shared" si="38"/>
        <v>Hake</v>
      </c>
      <c r="AA478">
        <f t="shared" si="39"/>
        <v>41</v>
      </c>
      <c r="AB478">
        <f t="shared" si="40"/>
        <v>0.4</v>
      </c>
      <c r="AC478" t="str">
        <f t="shared" si="41"/>
        <v/>
      </c>
    </row>
    <row r="479" spans="2:29" x14ac:dyDescent="0.15">
      <c r="B479">
        <v>51</v>
      </c>
      <c r="D479">
        <v>2004</v>
      </c>
      <c r="E479">
        <v>0.83333333333333337</v>
      </c>
      <c r="F479" t="s">
        <v>95</v>
      </c>
      <c r="G479" t="s">
        <v>54</v>
      </c>
      <c r="H479" t="s">
        <v>231</v>
      </c>
      <c r="J479" t="s">
        <v>5</v>
      </c>
      <c r="K479">
        <v>34</v>
      </c>
      <c r="O479">
        <v>5</v>
      </c>
      <c r="Q479">
        <v>0.2</v>
      </c>
      <c r="R479" t="s">
        <v>45</v>
      </c>
      <c r="Y479">
        <f t="shared" si="37"/>
        <v>2004</v>
      </c>
      <c r="Z479" t="str">
        <f t="shared" si="38"/>
        <v>Hake</v>
      </c>
      <c r="AA479">
        <f t="shared" si="39"/>
        <v>34</v>
      </c>
      <c r="AB479">
        <f t="shared" si="40"/>
        <v>0.2</v>
      </c>
      <c r="AC479" t="str">
        <f t="shared" si="41"/>
        <v/>
      </c>
    </row>
    <row r="480" spans="2:29" x14ac:dyDescent="0.15">
      <c r="B480">
        <v>54</v>
      </c>
      <c r="D480">
        <v>2004</v>
      </c>
      <c r="E480">
        <v>0.70833333333333337</v>
      </c>
      <c r="F480" t="s">
        <v>273</v>
      </c>
      <c r="G480" t="s">
        <v>274</v>
      </c>
      <c r="H480" t="s">
        <v>32</v>
      </c>
      <c r="J480" t="s">
        <v>5</v>
      </c>
      <c r="K480">
        <v>52</v>
      </c>
      <c r="O480">
        <v>9</v>
      </c>
      <c r="Q480">
        <v>1</v>
      </c>
      <c r="R480" t="s">
        <v>45</v>
      </c>
      <c r="Y480">
        <f t="shared" si="37"/>
        <v>2004</v>
      </c>
      <c r="Z480" t="str">
        <f t="shared" si="38"/>
        <v>Hake</v>
      </c>
      <c r="AA480">
        <f t="shared" si="39"/>
        <v>52</v>
      </c>
      <c r="AB480">
        <f t="shared" si="40"/>
        <v>1</v>
      </c>
      <c r="AC480" t="str">
        <f t="shared" si="41"/>
        <v/>
      </c>
    </row>
    <row r="481" spans="2:29" x14ac:dyDescent="0.15">
      <c r="B481">
        <v>55</v>
      </c>
      <c r="D481">
        <v>2004</v>
      </c>
      <c r="E481">
        <v>0.51388888888888895</v>
      </c>
      <c r="F481" t="s">
        <v>273</v>
      </c>
      <c r="G481" t="s">
        <v>274</v>
      </c>
      <c r="H481" t="s">
        <v>32</v>
      </c>
      <c r="J481" t="s">
        <v>5</v>
      </c>
      <c r="K481">
        <v>44</v>
      </c>
      <c r="O481">
        <v>6</v>
      </c>
      <c r="Q481">
        <v>0.5</v>
      </c>
      <c r="R481" t="s">
        <v>45</v>
      </c>
      <c r="Y481">
        <f t="shared" si="37"/>
        <v>2004</v>
      </c>
      <c r="Z481" t="str">
        <f t="shared" si="38"/>
        <v>Hake</v>
      </c>
      <c r="AA481">
        <f t="shared" si="39"/>
        <v>44</v>
      </c>
      <c r="AB481">
        <f t="shared" si="40"/>
        <v>0.5</v>
      </c>
      <c r="AC481" t="str">
        <f t="shared" si="41"/>
        <v/>
      </c>
    </row>
    <row r="482" spans="2:29" x14ac:dyDescent="0.15">
      <c r="B482">
        <v>1</v>
      </c>
      <c r="D482">
        <v>2004</v>
      </c>
      <c r="E482">
        <v>0.35416666666666669</v>
      </c>
      <c r="F482" t="s">
        <v>383</v>
      </c>
      <c r="G482" t="s">
        <v>43</v>
      </c>
      <c r="H482" t="s">
        <v>32</v>
      </c>
      <c r="J482" t="s">
        <v>5</v>
      </c>
      <c r="K482">
        <v>55</v>
      </c>
      <c r="M482">
        <v>45</v>
      </c>
      <c r="N482">
        <v>32</v>
      </c>
      <c r="O482">
        <v>9.5</v>
      </c>
      <c r="Q482">
        <v>1</v>
      </c>
      <c r="R482" t="s">
        <v>45</v>
      </c>
      <c r="T482">
        <v>11</v>
      </c>
      <c r="Y482">
        <f t="shared" si="37"/>
        <v>2004</v>
      </c>
      <c r="Z482" t="str">
        <f t="shared" si="38"/>
        <v>Hake</v>
      </c>
      <c r="AA482">
        <f t="shared" si="39"/>
        <v>55</v>
      </c>
      <c r="AB482">
        <f t="shared" si="40"/>
        <v>1</v>
      </c>
      <c r="AC482" t="str">
        <f t="shared" si="41"/>
        <v/>
      </c>
    </row>
    <row r="483" spans="2:29" x14ac:dyDescent="0.15">
      <c r="B483">
        <v>13</v>
      </c>
      <c r="D483">
        <v>2004</v>
      </c>
      <c r="E483">
        <v>0.49652777777777773</v>
      </c>
      <c r="F483" t="s">
        <v>98</v>
      </c>
      <c r="G483" t="s">
        <v>43</v>
      </c>
      <c r="H483" t="s">
        <v>32</v>
      </c>
      <c r="J483" t="s">
        <v>5</v>
      </c>
      <c r="K483">
        <v>55.6</v>
      </c>
      <c r="M483">
        <v>40.799999999999997</v>
      </c>
      <c r="O483">
        <v>10.3</v>
      </c>
      <c r="Q483">
        <v>1</v>
      </c>
      <c r="R483" t="s">
        <v>45</v>
      </c>
      <c r="T483">
        <v>10.9</v>
      </c>
      <c r="Y483">
        <f t="shared" si="37"/>
        <v>2004</v>
      </c>
      <c r="Z483" t="str">
        <f t="shared" si="38"/>
        <v>Hake</v>
      </c>
      <c r="AA483">
        <f t="shared" si="39"/>
        <v>55.6</v>
      </c>
      <c r="AB483">
        <f t="shared" si="40"/>
        <v>1</v>
      </c>
      <c r="AC483" t="str">
        <f t="shared" si="41"/>
        <v/>
      </c>
    </row>
    <row r="484" spans="2:29" x14ac:dyDescent="0.15">
      <c r="B484">
        <v>17</v>
      </c>
      <c r="D484">
        <v>2004</v>
      </c>
      <c r="E484">
        <v>0.4368055555555555</v>
      </c>
      <c r="G484" t="s">
        <v>43</v>
      </c>
      <c r="H484" t="s">
        <v>32</v>
      </c>
      <c r="J484" t="s">
        <v>5</v>
      </c>
      <c r="K484">
        <v>58.9</v>
      </c>
      <c r="O484">
        <v>12.1</v>
      </c>
      <c r="Q484">
        <v>1.3</v>
      </c>
      <c r="R484" t="s">
        <v>45</v>
      </c>
      <c r="T484">
        <v>11.9</v>
      </c>
      <c r="Y484">
        <f t="shared" si="37"/>
        <v>2004</v>
      </c>
      <c r="Z484" t="str">
        <f t="shared" si="38"/>
        <v>Hake</v>
      </c>
      <c r="AA484">
        <f t="shared" si="39"/>
        <v>58.9</v>
      </c>
      <c r="AB484">
        <f t="shared" si="40"/>
        <v>1.3</v>
      </c>
      <c r="AC484" t="str">
        <f t="shared" si="41"/>
        <v/>
      </c>
    </row>
    <row r="485" spans="2:29" x14ac:dyDescent="0.15">
      <c r="B485">
        <v>23</v>
      </c>
      <c r="D485">
        <v>2004</v>
      </c>
      <c r="E485">
        <v>0.6645833333333333</v>
      </c>
      <c r="F485" t="s">
        <v>53</v>
      </c>
      <c r="G485" t="s">
        <v>54</v>
      </c>
      <c r="H485" t="s">
        <v>384</v>
      </c>
      <c r="J485" t="s">
        <v>5</v>
      </c>
      <c r="K485">
        <v>55.6</v>
      </c>
      <c r="M485">
        <v>38.1</v>
      </c>
      <c r="N485">
        <v>30.3</v>
      </c>
      <c r="O485">
        <v>9.1999999999999993</v>
      </c>
      <c r="Q485">
        <v>1.2</v>
      </c>
      <c r="R485" t="s">
        <v>45</v>
      </c>
      <c r="T485">
        <v>9.6</v>
      </c>
      <c r="Y485">
        <f t="shared" si="37"/>
        <v>2004</v>
      </c>
      <c r="Z485" t="str">
        <f t="shared" si="38"/>
        <v>Hake</v>
      </c>
      <c r="AA485">
        <f t="shared" si="39"/>
        <v>55.6</v>
      </c>
      <c r="AB485">
        <f t="shared" si="40"/>
        <v>1.2</v>
      </c>
      <c r="AC485" t="str">
        <f t="shared" si="41"/>
        <v/>
      </c>
    </row>
    <row r="486" spans="2:29" x14ac:dyDescent="0.15">
      <c r="B486">
        <v>24</v>
      </c>
      <c r="D486">
        <v>2004</v>
      </c>
      <c r="E486">
        <v>0.6645833333333333</v>
      </c>
      <c r="F486" t="s">
        <v>53</v>
      </c>
      <c r="G486" t="s">
        <v>54</v>
      </c>
      <c r="H486" t="s">
        <v>385</v>
      </c>
      <c r="J486" t="s">
        <v>5</v>
      </c>
      <c r="K486">
        <v>60.9</v>
      </c>
      <c r="M486">
        <v>47.9</v>
      </c>
      <c r="N486">
        <v>35.799999999999997</v>
      </c>
      <c r="O486">
        <v>10</v>
      </c>
      <c r="Q486">
        <v>1.4</v>
      </c>
      <c r="R486" t="s">
        <v>45</v>
      </c>
      <c r="T486">
        <v>11.8</v>
      </c>
      <c r="Y486">
        <f t="shared" si="37"/>
        <v>2004</v>
      </c>
      <c r="Z486" t="str">
        <f t="shared" si="38"/>
        <v>Hake</v>
      </c>
      <c r="AA486">
        <f t="shared" si="39"/>
        <v>60.9</v>
      </c>
      <c r="AB486">
        <f t="shared" si="40"/>
        <v>1.4</v>
      </c>
      <c r="AC486" t="str">
        <f t="shared" si="41"/>
        <v/>
      </c>
    </row>
    <row r="487" spans="2:29" x14ac:dyDescent="0.15">
      <c r="B487">
        <v>31</v>
      </c>
      <c r="D487">
        <v>2004</v>
      </c>
      <c r="E487">
        <v>0.3125</v>
      </c>
      <c r="F487" t="s">
        <v>53</v>
      </c>
      <c r="G487" t="s">
        <v>54</v>
      </c>
      <c r="H487" t="s">
        <v>386</v>
      </c>
      <c r="J487" t="s">
        <v>5</v>
      </c>
      <c r="K487">
        <v>54.9</v>
      </c>
      <c r="M487">
        <v>37.299999999999997</v>
      </c>
      <c r="N487">
        <v>27.2</v>
      </c>
      <c r="O487">
        <v>19.8</v>
      </c>
      <c r="Q487">
        <v>1.1000000000000001</v>
      </c>
      <c r="R487" t="s">
        <v>45</v>
      </c>
      <c r="T487">
        <v>11.9</v>
      </c>
      <c r="Y487">
        <f t="shared" si="37"/>
        <v>2004</v>
      </c>
      <c r="Z487" t="str">
        <f t="shared" si="38"/>
        <v>Hake</v>
      </c>
      <c r="AA487">
        <f t="shared" si="39"/>
        <v>54.9</v>
      </c>
      <c r="AB487">
        <f t="shared" si="40"/>
        <v>1.1000000000000001</v>
      </c>
      <c r="AC487" t="str">
        <f t="shared" si="41"/>
        <v/>
      </c>
    </row>
    <row r="488" spans="2:29" x14ac:dyDescent="0.15">
      <c r="B488">
        <v>31</v>
      </c>
      <c r="D488">
        <v>2004</v>
      </c>
      <c r="E488">
        <v>0.3125</v>
      </c>
      <c r="F488" t="s">
        <v>53</v>
      </c>
      <c r="G488" t="s">
        <v>54</v>
      </c>
      <c r="H488" t="s">
        <v>387</v>
      </c>
      <c r="J488" t="s">
        <v>5</v>
      </c>
      <c r="K488">
        <v>59.7</v>
      </c>
      <c r="M488">
        <v>38</v>
      </c>
      <c r="N488">
        <v>30.8</v>
      </c>
      <c r="O488">
        <v>10.7</v>
      </c>
      <c r="Q488">
        <v>1.3</v>
      </c>
      <c r="R488" t="s">
        <v>45</v>
      </c>
      <c r="T488">
        <v>12.3</v>
      </c>
      <c r="Y488">
        <f t="shared" si="37"/>
        <v>2004</v>
      </c>
      <c r="Z488" t="str">
        <f t="shared" si="38"/>
        <v>Hake</v>
      </c>
      <c r="AA488">
        <f t="shared" si="39"/>
        <v>59.7</v>
      </c>
      <c r="AB488">
        <f t="shared" si="40"/>
        <v>1.3</v>
      </c>
      <c r="AC488" t="str">
        <f t="shared" si="41"/>
        <v/>
      </c>
    </row>
    <row r="489" spans="2:29" x14ac:dyDescent="0.15">
      <c r="B489">
        <v>16</v>
      </c>
      <c r="D489">
        <v>2004</v>
      </c>
      <c r="E489">
        <v>0.4375</v>
      </c>
      <c r="F489" t="s">
        <v>800</v>
      </c>
      <c r="G489" t="s">
        <v>43</v>
      </c>
      <c r="H489" t="s">
        <v>32</v>
      </c>
      <c r="J489" t="s">
        <v>4</v>
      </c>
      <c r="N489">
        <v>0</v>
      </c>
      <c r="Q489">
        <v>12.1</v>
      </c>
      <c r="R489" t="s">
        <v>45</v>
      </c>
      <c r="Y489">
        <f t="shared" si="37"/>
        <v>2004</v>
      </c>
      <c r="Z489" t="str">
        <f t="shared" si="38"/>
        <v>Herring</v>
      </c>
      <c r="AA489" t="str">
        <f t="shared" si="39"/>
        <v/>
      </c>
      <c r="AB489">
        <f t="shared" si="40"/>
        <v>12.1</v>
      </c>
      <c r="AC489" t="str">
        <f t="shared" si="41"/>
        <v/>
      </c>
    </row>
    <row r="490" spans="2:29" x14ac:dyDescent="0.15">
      <c r="B490">
        <v>36</v>
      </c>
      <c r="D490">
        <v>2004</v>
      </c>
      <c r="E490">
        <v>0.44097222222222227</v>
      </c>
      <c r="F490" t="s">
        <v>406</v>
      </c>
      <c r="G490" t="s">
        <v>43</v>
      </c>
      <c r="H490" t="s">
        <v>866</v>
      </c>
      <c r="I490" t="s">
        <v>426</v>
      </c>
      <c r="J490" t="s">
        <v>4</v>
      </c>
      <c r="Q490">
        <v>2.8</v>
      </c>
      <c r="R490" t="s">
        <v>45</v>
      </c>
      <c r="Y490">
        <f t="shared" si="37"/>
        <v>2004</v>
      </c>
      <c r="Z490" t="str">
        <f t="shared" si="38"/>
        <v>Herring</v>
      </c>
      <c r="AA490" t="str">
        <f t="shared" si="39"/>
        <v/>
      </c>
      <c r="AB490">
        <f t="shared" si="40"/>
        <v>2.8</v>
      </c>
      <c r="AC490" t="str">
        <f t="shared" si="41"/>
        <v/>
      </c>
    </row>
    <row r="491" spans="2:29" x14ac:dyDescent="0.15">
      <c r="B491">
        <v>38</v>
      </c>
      <c r="D491">
        <v>2004</v>
      </c>
      <c r="F491" t="s">
        <v>53</v>
      </c>
      <c r="G491" t="s">
        <v>54</v>
      </c>
      <c r="H491" t="s">
        <v>32</v>
      </c>
      <c r="I491" t="s">
        <v>426</v>
      </c>
      <c r="J491" t="s">
        <v>4</v>
      </c>
      <c r="K491">
        <v>52.2</v>
      </c>
      <c r="O491">
        <v>7</v>
      </c>
      <c r="Q491">
        <v>0.6</v>
      </c>
      <c r="R491" t="s">
        <v>45</v>
      </c>
      <c r="Y491">
        <f t="shared" si="37"/>
        <v>2004</v>
      </c>
      <c r="Z491" t="str">
        <f t="shared" si="38"/>
        <v>Herring</v>
      </c>
      <c r="AA491">
        <f t="shared" si="39"/>
        <v>52.2</v>
      </c>
      <c r="AB491">
        <f t="shared" si="40"/>
        <v>0.6</v>
      </c>
      <c r="AC491" t="str">
        <f t="shared" si="41"/>
        <v/>
      </c>
    </row>
    <row r="492" spans="2:29" x14ac:dyDescent="0.15">
      <c r="B492">
        <v>38</v>
      </c>
      <c r="D492">
        <v>2004</v>
      </c>
      <c r="F492" t="s">
        <v>53</v>
      </c>
      <c r="G492" t="s">
        <v>54</v>
      </c>
      <c r="H492" t="s">
        <v>93</v>
      </c>
      <c r="I492" t="s">
        <v>426</v>
      </c>
      <c r="J492" t="s">
        <v>4</v>
      </c>
      <c r="K492">
        <v>49.6</v>
      </c>
      <c r="O492">
        <v>6.2</v>
      </c>
      <c r="Q492">
        <v>0.5</v>
      </c>
      <c r="R492" t="s">
        <v>45</v>
      </c>
      <c r="Y492">
        <f t="shared" si="37"/>
        <v>2004</v>
      </c>
      <c r="Z492" t="str">
        <f t="shared" si="38"/>
        <v>Herring</v>
      </c>
      <c r="AA492">
        <f t="shared" si="39"/>
        <v>49.6</v>
      </c>
      <c r="AB492">
        <f t="shared" si="40"/>
        <v>0.5</v>
      </c>
      <c r="AC492" t="str">
        <f t="shared" si="41"/>
        <v/>
      </c>
    </row>
    <row r="493" spans="2:29" x14ac:dyDescent="0.15">
      <c r="B493">
        <v>38</v>
      </c>
      <c r="D493">
        <v>2004</v>
      </c>
      <c r="F493" t="s">
        <v>53</v>
      </c>
      <c r="G493" t="s">
        <v>54</v>
      </c>
      <c r="H493" t="s">
        <v>604</v>
      </c>
      <c r="I493" t="s">
        <v>426</v>
      </c>
      <c r="J493" t="s">
        <v>4</v>
      </c>
      <c r="K493">
        <v>50</v>
      </c>
      <c r="O493">
        <v>5.9</v>
      </c>
      <c r="Q493">
        <v>0.5</v>
      </c>
      <c r="R493" t="s">
        <v>45</v>
      </c>
      <c r="Y493">
        <f t="shared" si="37"/>
        <v>2004</v>
      </c>
      <c r="Z493" t="str">
        <f t="shared" si="38"/>
        <v>Herring</v>
      </c>
      <c r="AA493">
        <f t="shared" si="39"/>
        <v>50</v>
      </c>
      <c r="AB493">
        <f t="shared" si="40"/>
        <v>0.5</v>
      </c>
      <c r="AC493" t="str">
        <f t="shared" si="41"/>
        <v/>
      </c>
    </row>
    <row r="494" spans="2:29" x14ac:dyDescent="0.15">
      <c r="B494">
        <v>38</v>
      </c>
      <c r="D494">
        <v>2004</v>
      </c>
      <c r="F494" t="s">
        <v>53</v>
      </c>
      <c r="G494" t="s">
        <v>54</v>
      </c>
      <c r="H494" t="s">
        <v>607</v>
      </c>
      <c r="I494" t="s">
        <v>426</v>
      </c>
      <c r="J494" t="s">
        <v>4</v>
      </c>
      <c r="K494">
        <v>52.2</v>
      </c>
      <c r="O494">
        <v>7.3</v>
      </c>
      <c r="R494" t="s">
        <v>45</v>
      </c>
      <c r="Y494">
        <f t="shared" si="37"/>
        <v>2004</v>
      </c>
      <c r="Z494" t="str">
        <f t="shared" si="38"/>
        <v>Herring</v>
      </c>
      <c r="AA494">
        <f t="shared" si="39"/>
        <v>52.2</v>
      </c>
      <c r="AB494" t="str">
        <f t="shared" si="40"/>
        <v/>
      </c>
      <c r="AC494" t="str">
        <f t="shared" si="41"/>
        <v/>
      </c>
    </row>
    <row r="495" spans="2:29" x14ac:dyDescent="0.15">
      <c r="B495">
        <v>32</v>
      </c>
      <c r="D495">
        <v>2004</v>
      </c>
      <c r="E495">
        <v>0.79166666666666663</v>
      </c>
      <c r="F495" t="s">
        <v>867</v>
      </c>
      <c r="G495" t="s">
        <v>411</v>
      </c>
      <c r="H495" t="s">
        <v>32</v>
      </c>
      <c r="I495" t="s">
        <v>426</v>
      </c>
      <c r="J495" t="s">
        <v>4</v>
      </c>
      <c r="Q495">
        <v>1.6</v>
      </c>
      <c r="R495" t="s">
        <v>45</v>
      </c>
      <c r="Y495">
        <f t="shared" si="37"/>
        <v>2004</v>
      </c>
      <c r="Z495" t="str">
        <f t="shared" si="38"/>
        <v>Herring</v>
      </c>
      <c r="AA495" t="str">
        <f t="shared" si="39"/>
        <v/>
      </c>
      <c r="AB495">
        <f t="shared" si="40"/>
        <v>1.6</v>
      </c>
      <c r="AC495" t="str">
        <f t="shared" si="41"/>
        <v/>
      </c>
    </row>
    <row r="496" spans="2:29" x14ac:dyDescent="0.15">
      <c r="B496">
        <v>33</v>
      </c>
      <c r="D496">
        <v>2004</v>
      </c>
      <c r="E496">
        <v>0.54166666666666663</v>
      </c>
      <c r="G496" t="s">
        <v>43</v>
      </c>
      <c r="H496" t="s">
        <v>32</v>
      </c>
      <c r="J496" t="s">
        <v>4</v>
      </c>
      <c r="Q496">
        <v>0.6</v>
      </c>
      <c r="R496" t="s">
        <v>45</v>
      </c>
      <c r="Y496">
        <f t="shared" si="37"/>
        <v>2004</v>
      </c>
      <c r="Z496" t="str">
        <f t="shared" si="38"/>
        <v>Herring</v>
      </c>
      <c r="AA496" t="str">
        <f t="shared" si="39"/>
        <v/>
      </c>
      <c r="AB496">
        <f t="shared" si="40"/>
        <v>0.6</v>
      </c>
      <c r="AC496" t="str">
        <f t="shared" si="41"/>
        <v/>
      </c>
    </row>
    <row r="497" spans="2:29" x14ac:dyDescent="0.15">
      <c r="B497">
        <v>34</v>
      </c>
      <c r="D497">
        <v>2004</v>
      </c>
      <c r="G497" t="s">
        <v>43</v>
      </c>
      <c r="H497" t="s">
        <v>32</v>
      </c>
      <c r="J497" t="s">
        <v>4</v>
      </c>
      <c r="Q497">
        <v>0.9</v>
      </c>
      <c r="R497" t="s">
        <v>45</v>
      </c>
      <c r="Y497">
        <f t="shared" si="37"/>
        <v>2004</v>
      </c>
      <c r="Z497" t="str">
        <f t="shared" si="38"/>
        <v>Herring</v>
      </c>
      <c r="AA497" t="str">
        <f t="shared" si="39"/>
        <v/>
      </c>
      <c r="AB497">
        <f t="shared" si="40"/>
        <v>0.9</v>
      </c>
      <c r="AC497" t="str">
        <f t="shared" si="41"/>
        <v/>
      </c>
    </row>
    <row r="498" spans="2:29" x14ac:dyDescent="0.15">
      <c r="B498">
        <v>35</v>
      </c>
      <c r="D498">
        <v>2004</v>
      </c>
      <c r="F498" t="s">
        <v>870</v>
      </c>
      <c r="G498" t="s">
        <v>411</v>
      </c>
      <c r="H498" t="s">
        <v>32</v>
      </c>
      <c r="J498" t="s">
        <v>4</v>
      </c>
      <c r="K498">
        <v>64</v>
      </c>
      <c r="M498">
        <v>41.6</v>
      </c>
      <c r="N498">
        <v>25.2</v>
      </c>
      <c r="O498">
        <v>9.9</v>
      </c>
      <c r="Q498">
        <v>0.7</v>
      </c>
      <c r="R498" t="s">
        <v>45</v>
      </c>
      <c r="T498">
        <v>13.4</v>
      </c>
      <c r="Y498">
        <f t="shared" si="37"/>
        <v>2004</v>
      </c>
      <c r="Z498" t="str">
        <f t="shared" si="38"/>
        <v>Herring</v>
      </c>
      <c r="AA498">
        <f t="shared" si="39"/>
        <v>64</v>
      </c>
      <c r="AB498">
        <f t="shared" si="40"/>
        <v>0.7</v>
      </c>
      <c r="AC498" t="str">
        <f t="shared" si="41"/>
        <v/>
      </c>
    </row>
    <row r="499" spans="2:29" x14ac:dyDescent="0.15">
      <c r="B499">
        <v>39</v>
      </c>
      <c r="D499">
        <v>2004</v>
      </c>
      <c r="E499">
        <v>0.50069444444444444</v>
      </c>
      <c r="F499" t="s">
        <v>871</v>
      </c>
      <c r="G499" t="s">
        <v>54</v>
      </c>
      <c r="H499" t="s">
        <v>405</v>
      </c>
      <c r="J499" t="s">
        <v>4</v>
      </c>
      <c r="K499">
        <v>68.5</v>
      </c>
      <c r="O499">
        <v>9.8000000000000007</v>
      </c>
      <c r="Q499">
        <v>1.5</v>
      </c>
      <c r="R499" t="s">
        <v>45</v>
      </c>
      <c r="Y499">
        <f t="shared" si="37"/>
        <v>2004</v>
      </c>
      <c r="Z499" t="str">
        <f t="shared" si="38"/>
        <v>Herring</v>
      </c>
      <c r="AA499">
        <f t="shared" si="39"/>
        <v>68.5</v>
      </c>
      <c r="AB499">
        <f t="shared" si="40"/>
        <v>1.5</v>
      </c>
      <c r="AC499" t="str">
        <f t="shared" si="41"/>
        <v/>
      </c>
    </row>
    <row r="500" spans="2:29" x14ac:dyDescent="0.15">
      <c r="B500">
        <v>39</v>
      </c>
      <c r="D500">
        <v>2004</v>
      </c>
      <c r="E500">
        <v>0.50069444444444444</v>
      </c>
      <c r="F500" t="s">
        <v>871</v>
      </c>
      <c r="G500" t="s">
        <v>54</v>
      </c>
      <c r="H500" t="s">
        <v>384</v>
      </c>
      <c r="J500" t="s">
        <v>4</v>
      </c>
      <c r="K500">
        <v>75.2</v>
      </c>
      <c r="O500">
        <v>10.9</v>
      </c>
      <c r="Q500">
        <v>1.7</v>
      </c>
      <c r="R500" t="s">
        <v>45</v>
      </c>
      <c r="Y500">
        <f t="shared" si="37"/>
        <v>2004</v>
      </c>
      <c r="Z500" t="str">
        <f t="shared" si="38"/>
        <v>Herring</v>
      </c>
      <c r="AA500">
        <f t="shared" si="39"/>
        <v>75.2</v>
      </c>
      <c r="AB500">
        <f t="shared" si="40"/>
        <v>1.7</v>
      </c>
      <c r="AC500" t="str">
        <f t="shared" si="41"/>
        <v/>
      </c>
    </row>
    <row r="501" spans="2:29" x14ac:dyDescent="0.15">
      <c r="B501">
        <v>40</v>
      </c>
      <c r="D501">
        <v>2004</v>
      </c>
      <c r="E501">
        <v>0.52083333333333337</v>
      </c>
      <c r="F501" t="s">
        <v>871</v>
      </c>
      <c r="G501" t="s">
        <v>54</v>
      </c>
      <c r="H501" t="s">
        <v>385</v>
      </c>
      <c r="J501" t="s">
        <v>4</v>
      </c>
      <c r="K501">
        <v>62</v>
      </c>
      <c r="O501">
        <v>9.1999999999999993</v>
      </c>
      <c r="Q501">
        <v>1</v>
      </c>
      <c r="R501" t="s">
        <v>45</v>
      </c>
      <c r="Y501">
        <f t="shared" si="37"/>
        <v>2004</v>
      </c>
      <c r="Z501" t="str">
        <f t="shared" si="38"/>
        <v>Herring</v>
      </c>
      <c r="AA501">
        <f t="shared" si="39"/>
        <v>62</v>
      </c>
      <c r="AB501">
        <f t="shared" si="40"/>
        <v>1</v>
      </c>
      <c r="AC501" t="str">
        <f t="shared" si="41"/>
        <v/>
      </c>
    </row>
    <row r="502" spans="2:29" x14ac:dyDescent="0.15">
      <c r="B502">
        <v>44</v>
      </c>
      <c r="D502">
        <v>2004</v>
      </c>
      <c r="E502">
        <v>0.75</v>
      </c>
      <c r="F502" t="s">
        <v>872</v>
      </c>
      <c r="G502" t="s">
        <v>274</v>
      </c>
      <c r="H502" t="s">
        <v>32</v>
      </c>
      <c r="J502" t="s">
        <v>4</v>
      </c>
      <c r="K502">
        <v>145</v>
      </c>
      <c r="O502">
        <v>32</v>
      </c>
      <c r="Q502">
        <v>24</v>
      </c>
      <c r="R502" t="s">
        <v>45</v>
      </c>
      <c r="Y502">
        <f t="shared" si="37"/>
        <v>2004</v>
      </c>
      <c r="Z502" t="str">
        <f t="shared" si="38"/>
        <v>Herring</v>
      </c>
      <c r="AA502">
        <f t="shared" si="39"/>
        <v>145</v>
      </c>
      <c r="AB502">
        <f t="shared" si="40"/>
        <v>24</v>
      </c>
      <c r="AC502" t="str">
        <f t="shared" si="41"/>
        <v/>
      </c>
    </row>
    <row r="503" spans="2:29" x14ac:dyDescent="0.15">
      <c r="B503">
        <v>45</v>
      </c>
      <c r="D503">
        <v>2004</v>
      </c>
      <c r="E503">
        <v>0.78194444444444444</v>
      </c>
      <c r="F503" t="s">
        <v>873</v>
      </c>
      <c r="G503" t="s">
        <v>54</v>
      </c>
      <c r="H503" t="s">
        <v>405</v>
      </c>
      <c r="J503" t="s">
        <v>4</v>
      </c>
      <c r="K503">
        <v>87</v>
      </c>
      <c r="O503">
        <v>14</v>
      </c>
      <c r="Q503">
        <v>3.4</v>
      </c>
      <c r="R503" t="s">
        <v>45</v>
      </c>
      <c r="Y503">
        <f t="shared" si="37"/>
        <v>2004</v>
      </c>
      <c r="Z503" t="str">
        <f t="shared" si="38"/>
        <v>Herring</v>
      </c>
      <c r="AA503">
        <f t="shared" si="39"/>
        <v>87</v>
      </c>
      <c r="AB503">
        <f t="shared" si="40"/>
        <v>3.4</v>
      </c>
      <c r="AC503" t="str">
        <f t="shared" si="41"/>
        <v/>
      </c>
    </row>
    <row r="504" spans="2:29" x14ac:dyDescent="0.15">
      <c r="B504">
        <v>45</v>
      </c>
      <c r="D504">
        <v>2004</v>
      </c>
      <c r="E504">
        <v>0.78194444444444444</v>
      </c>
      <c r="F504" t="s">
        <v>873</v>
      </c>
      <c r="G504" t="s">
        <v>54</v>
      </c>
      <c r="H504" t="s">
        <v>384</v>
      </c>
      <c r="J504" t="s">
        <v>4</v>
      </c>
      <c r="K504">
        <v>76</v>
      </c>
      <c r="O504">
        <v>13</v>
      </c>
      <c r="Q504">
        <v>2.1</v>
      </c>
      <c r="R504" t="s">
        <v>45</v>
      </c>
      <c r="Y504">
        <f t="shared" si="37"/>
        <v>2004</v>
      </c>
      <c r="Z504" t="str">
        <f t="shared" si="38"/>
        <v>Herring</v>
      </c>
      <c r="AA504">
        <f t="shared" si="39"/>
        <v>76</v>
      </c>
      <c r="AB504">
        <f t="shared" si="40"/>
        <v>2.1</v>
      </c>
      <c r="AC504" t="str">
        <f t="shared" si="41"/>
        <v/>
      </c>
    </row>
    <row r="505" spans="2:29" x14ac:dyDescent="0.15">
      <c r="B505">
        <v>45</v>
      </c>
      <c r="D505">
        <v>2004</v>
      </c>
      <c r="E505">
        <v>0.78194444444444444</v>
      </c>
      <c r="F505" t="s">
        <v>873</v>
      </c>
      <c r="G505" t="s">
        <v>54</v>
      </c>
      <c r="H505" t="s">
        <v>385</v>
      </c>
      <c r="J505" t="s">
        <v>4</v>
      </c>
      <c r="K505">
        <v>75</v>
      </c>
      <c r="O505">
        <v>12</v>
      </c>
      <c r="Q505">
        <v>2.2999999999999998</v>
      </c>
      <c r="R505" t="s">
        <v>45</v>
      </c>
      <c r="Y505">
        <f t="shared" si="37"/>
        <v>2004</v>
      </c>
      <c r="Z505" t="str">
        <f t="shared" si="38"/>
        <v>Herring</v>
      </c>
      <c r="AA505">
        <f t="shared" si="39"/>
        <v>75</v>
      </c>
      <c r="AB505">
        <f t="shared" si="40"/>
        <v>2.2999999999999998</v>
      </c>
      <c r="AC505" t="str">
        <f t="shared" si="41"/>
        <v/>
      </c>
    </row>
    <row r="506" spans="2:29" x14ac:dyDescent="0.15">
      <c r="B506">
        <v>46</v>
      </c>
      <c r="D506">
        <v>2004</v>
      </c>
      <c r="E506">
        <v>0.61388888888888882</v>
      </c>
      <c r="F506" t="s">
        <v>53</v>
      </c>
      <c r="G506" t="s">
        <v>54</v>
      </c>
      <c r="H506" t="s">
        <v>181</v>
      </c>
      <c r="J506" t="s">
        <v>4</v>
      </c>
      <c r="K506">
        <v>64.5</v>
      </c>
      <c r="O506">
        <v>9.1999999999999993</v>
      </c>
      <c r="Q506">
        <v>1.2</v>
      </c>
      <c r="R506" t="s">
        <v>45</v>
      </c>
      <c r="V506" t="s">
        <v>874</v>
      </c>
      <c r="Y506">
        <f t="shared" si="37"/>
        <v>2004</v>
      </c>
      <c r="Z506" t="str">
        <f t="shared" si="38"/>
        <v>Herring</v>
      </c>
      <c r="AA506">
        <f t="shared" si="39"/>
        <v>64.5</v>
      </c>
      <c r="AB506">
        <f t="shared" si="40"/>
        <v>1.2</v>
      </c>
      <c r="AC506" t="str">
        <f t="shared" si="41"/>
        <v/>
      </c>
    </row>
    <row r="507" spans="2:29" x14ac:dyDescent="0.15">
      <c r="B507">
        <v>47</v>
      </c>
      <c r="D507">
        <v>2004</v>
      </c>
      <c r="E507">
        <v>0.56944444444444442</v>
      </c>
      <c r="F507" t="s">
        <v>875</v>
      </c>
      <c r="G507" t="s">
        <v>274</v>
      </c>
      <c r="H507" t="s">
        <v>32</v>
      </c>
      <c r="J507" t="s">
        <v>4</v>
      </c>
      <c r="K507">
        <v>93</v>
      </c>
      <c r="O507">
        <v>18</v>
      </c>
      <c r="Q507">
        <v>3.8</v>
      </c>
      <c r="R507" t="s">
        <v>45</v>
      </c>
      <c r="Y507">
        <f t="shared" si="37"/>
        <v>2004</v>
      </c>
      <c r="Z507" t="str">
        <f t="shared" si="38"/>
        <v>Herring</v>
      </c>
      <c r="AA507">
        <f t="shared" si="39"/>
        <v>93</v>
      </c>
      <c r="AB507">
        <f t="shared" si="40"/>
        <v>3.8</v>
      </c>
      <c r="AC507" t="str">
        <f t="shared" si="41"/>
        <v/>
      </c>
    </row>
    <row r="508" spans="2:29" x14ac:dyDescent="0.15">
      <c r="B508">
        <v>48</v>
      </c>
      <c r="D508">
        <v>2004</v>
      </c>
      <c r="E508">
        <v>0.38611111111111113</v>
      </c>
      <c r="F508" t="s">
        <v>871</v>
      </c>
      <c r="G508" t="s">
        <v>274</v>
      </c>
      <c r="H508" t="s">
        <v>32</v>
      </c>
      <c r="J508" t="s">
        <v>4</v>
      </c>
      <c r="K508">
        <v>61</v>
      </c>
      <c r="O508">
        <v>9</v>
      </c>
      <c r="Q508">
        <v>1</v>
      </c>
      <c r="R508" t="s">
        <v>45</v>
      </c>
      <c r="Y508">
        <f t="shared" si="37"/>
        <v>2004</v>
      </c>
      <c r="Z508" t="str">
        <f t="shared" si="38"/>
        <v>Herring</v>
      </c>
      <c r="AA508">
        <f t="shared" si="39"/>
        <v>61</v>
      </c>
      <c r="AB508">
        <f t="shared" si="40"/>
        <v>1</v>
      </c>
      <c r="AC508" t="str">
        <f t="shared" si="41"/>
        <v/>
      </c>
    </row>
    <row r="509" spans="2:29" x14ac:dyDescent="0.15">
      <c r="B509">
        <v>49</v>
      </c>
      <c r="D509">
        <v>2004</v>
      </c>
      <c r="E509">
        <v>0.625</v>
      </c>
      <c r="F509" t="s">
        <v>95</v>
      </c>
      <c r="G509" t="s">
        <v>54</v>
      </c>
      <c r="H509" t="s">
        <v>876</v>
      </c>
      <c r="J509" t="s">
        <v>4</v>
      </c>
      <c r="K509">
        <v>76</v>
      </c>
      <c r="O509">
        <v>13</v>
      </c>
      <c r="Q509">
        <v>2.6</v>
      </c>
      <c r="R509" t="s">
        <v>45</v>
      </c>
      <c r="V509" t="s">
        <v>877</v>
      </c>
      <c r="Y509">
        <f t="shared" si="37"/>
        <v>2004</v>
      </c>
      <c r="Z509" t="str">
        <f t="shared" si="38"/>
        <v>Herring</v>
      </c>
      <c r="AA509">
        <f t="shared" si="39"/>
        <v>76</v>
      </c>
      <c r="AB509">
        <f t="shared" si="40"/>
        <v>2.6</v>
      </c>
      <c r="AC509" t="str">
        <f t="shared" si="41"/>
        <v/>
      </c>
    </row>
    <row r="510" spans="2:29" x14ac:dyDescent="0.15">
      <c r="B510">
        <v>49</v>
      </c>
      <c r="D510">
        <v>2004</v>
      </c>
      <c r="E510">
        <v>0.625</v>
      </c>
      <c r="F510" t="s">
        <v>95</v>
      </c>
      <c r="G510" t="s">
        <v>54</v>
      </c>
      <c r="H510" t="s">
        <v>878</v>
      </c>
      <c r="J510" t="s">
        <v>4</v>
      </c>
      <c r="K510">
        <v>58</v>
      </c>
      <c r="O510">
        <v>9</v>
      </c>
      <c r="Q510">
        <v>1</v>
      </c>
      <c r="R510" t="s">
        <v>45</v>
      </c>
      <c r="V510" t="s">
        <v>877</v>
      </c>
      <c r="Y510">
        <f t="shared" si="37"/>
        <v>2004</v>
      </c>
      <c r="Z510" t="str">
        <f t="shared" si="38"/>
        <v>Herring</v>
      </c>
      <c r="AA510">
        <f t="shared" si="39"/>
        <v>58</v>
      </c>
      <c r="AB510">
        <f t="shared" si="40"/>
        <v>1</v>
      </c>
      <c r="AC510" t="str">
        <f t="shared" si="41"/>
        <v/>
      </c>
    </row>
    <row r="511" spans="2:29" x14ac:dyDescent="0.15">
      <c r="B511">
        <v>49</v>
      </c>
      <c r="D511">
        <v>2004</v>
      </c>
      <c r="E511">
        <v>0.625</v>
      </c>
      <c r="F511" t="s">
        <v>95</v>
      </c>
      <c r="G511" t="s">
        <v>54</v>
      </c>
      <c r="H511" t="s">
        <v>879</v>
      </c>
      <c r="J511" t="s">
        <v>4</v>
      </c>
      <c r="K511">
        <v>70</v>
      </c>
      <c r="O511">
        <v>12</v>
      </c>
      <c r="Q511">
        <v>2</v>
      </c>
      <c r="R511" t="s">
        <v>45</v>
      </c>
      <c r="V511" t="s">
        <v>877</v>
      </c>
      <c r="Y511">
        <f t="shared" si="37"/>
        <v>2004</v>
      </c>
      <c r="Z511" t="str">
        <f t="shared" si="38"/>
        <v>Herring</v>
      </c>
      <c r="AA511">
        <f t="shared" si="39"/>
        <v>70</v>
      </c>
      <c r="AB511">
        <f t="shared" si="40"/>
        <v>2</v>
      </c>
      <c r="AC511" t="str">
        <f t="shared" si="41"/>
        <v/>
      </c>
    </row>
    <row r="512" spans="2:29" x14ac:dyDescent="0.15">
      <c r="B512">
        <v>49</v>
      </c>
      <c r="D512">
        <v>2004</v>
      </c>
      <c r="E512">
        <v>0.625</v>
      </c>
      <c r="F512" t="s">
        <v>95</v>
      </c>
      <c r="G512" t="s">
        <v>54</v>
      </c>
      <c r="H512" t="s">
        <v>880</v>
      </c>
      <c r="J512" t="s">
        <v>4</v>
      </c>
      <c r="K512">
        <v>64</v>
      </c>
      <c r="O512">
        <v>10</v>
      </c>
      <c r="Q512">
        <v>1.5</v>
      </c>
      <c r="R512" t="s">
        <v>45</v>
      </c>
      <c r="V512" t="s">
        <v>877</v>
      </c>
      <c r="Y512">
        <f t="shared" si="37"/>
        <v>2004</v>
      </c>
      <c r="Z512" t="str">
        <f t="shared" si="38"/>
        <v>Herring</v>
      </c>
      <c r="AA512">
        <f t="shared" si="39"/>
        <v>64</v>
      </c>
      <c r="AB512">
        <f t="shared" si="40"/>
        <v>1.5</v>
      </c>
      <c r="AC512" t="str">
        <f t="shared" si="41"/>
        <v/>
      </c>
    </row>
    <row r="513" spans="2:29" x14ac:dyDescent="0.15">
      <c r="B513">
        <v>49</v>
      </c>
      <c r="D513">
        <v>2004</v>
      </c>
      <c r="E513">
        <v>0.625</v>
      </c>
      <c r="F513" t="s">
        <v>95</v>
      </c>
      <c r="G513" t="s">
        <v>54</v>
      </c>
      <c r="H513" t="s">
        <v>881</v>
      </c>
      <c r="J513" t="s">
        <v>4</v>
      </c>
      <c r="K513">
        <v>70</v>
      </c>
      <c r="O513">
        <v>11</v>
      </c>
      <c r="Q513">
        <v>1.7</v>
      </c>
      <c r="R513" t="s">
        <v>45</v>
      </c>
      <c r="V513" t="s">
        <v>877</v>
      </c>
      <c r="Y513">
        <f t="shared" si="37"/>
        <v>2004</v>
      </c>
      <c r="Z513" t="str">
        <f t="shared" si="38"/>
        <v>Herring</v>
      </c>
      <c r="AA513">
        <f t="shared" si="39"/>
        <v>70</v>
      </c>
      <c r="AB513">
        <f t="shared" si="40"/>
        <v>1.7</v>
      </c>
      <c r="AC513" t="str">
        <f t="shared" si="41"/>
        <v/>
      </c>
    </row>
    <row r="514" spans="2:29" x14ac:dyDescent="0.15">
      <c r="B514">
        <v>49</v>
      </c>
      <c r="D514">
        <v>2004</v>
      </c>
      <c r="E514">
        <v>0.625</v>
      </c>
      <c r="F514" t="s">
        <v>95</v>
      </c>
      <c r="G514" t="s">
        <v>54</v>
      </c>
      <c r="H514" t="s">
        <v>882</v>
      </c>
      <c r="J514" t="s">
        <v>4</v>
      </c>
      <c r="K514">
        <v>66</v>
      </c>
      <c r="O514">
        <v>11</v>
      </c>
      <c r="Q514">
        <v>1.5</v>
      </c>
      <c r="R514" t="s">
        <v>45</v>
      </c>
      <c r="V514" t="s">
        <v>877</v>
      </c>
      <c r="Y514">
        <f t="shared" si="37"/>
        <v>2004</v>
      </c>
      <c r="Z514" t="str">
        <f t="shared" si="38"/>
        <v>Herring</v>
      </c>
      <c r="AA514">
        <f t="shared" si="39"/>
        <v>66</v>
      </c>
      <c r="AB514">
        <f t="shared" si="40"/>
        <v>1.5</v>
      </c>
      <c r="AC514" t="str">
        <f t="shared" si="41"/>
        <v/>
      </c>
    </row>
    <row r="515" spans="2:29" x14ac:dyDescent="0.15">
      <c r="B515">
        <v>52</v>
      </c>
      <c r="D515">
        <v>2004</v>
      </c>
      <c r="F515" t="s">
        <v>273</v>
      </c>
      <c r="G515" t="s">
        <v>274</v>
      </c>
      <c r="H515" t="s">
        <v>32</v>
      </c>
      <c r="J515" t="s">
        <v>4</v>
      </c>
      <c r="K515">
        <v>71</v>
      </c>
      <c r="O515">
        <v>12</v>
      </c>
      <c r="Q515">
        <v>1.6</v>
      </c>
      <c r="R515" t="s">
        <v>45</v>
      </c>
      <c r="Y515">
        <f t="shared" ref="Y515:Y578" si="43">D515</f>
        <v>2004</v>
      </c>
      <c r="Z515" t="str">
        <f t="shared" ref="Z515:Z578" si="44">IF(J515&lt;&gt;"",J515,"")</f>
        <v>Herring</v>
      </c>
      <c r="AA515">
        <f t="shared" ref="AA515:AA578" si="45">IF(K515&lt;&gt;"",K515,"")</f>
        <v>71</v>
      </c>
      <c r="AB515">
        <f t="shared" ref="AB515:AB578" si="46">IF(Q515&lt;&gt;"",Q515,IF(P515&lt;&gt;"",P515,""))</f>
        <v>1.6</v>
      </c>
      <c r="AC515" t="str">
        <f t="shared" ref="AC515:AC578" si="47">IF(U515&lt;&gt;"",U515,"")</f>
        <v/>
      </c>
    </row>
    <row r="516" spans="2:29" x14ac:dyDescent="0.15">
      <c r="B516">
        <v>56</v>
      </c>
      <c r="D516">
        <v>2004</v>
      </c>
      <c r="E516">
        <v>0.51388888888888895</v>
      </c>
      <c r="F516" t="s">
        <v>273</v>
      </c>
      <c r="G516" t="s">
        <v>274</v>
      </c>
      <c r="H516" t="s">
        <v>32</v>
      </c>
      <c r="J516" t="s">
        <v>4</v>
      </c>
      <c r="K516">
        <v>79</v>
      </c>
      <c r="O516">
        <v>6</v>
      </c>
      <c r="Q516">
        <v>1</v>
      </c>
      <c r="R516" t="s">
        <v>45</v>
      </c>
      <c r="Y516">
        <f t="shared" si="43"/>
        <v>2004</v>
      </c>
      <c r="Z516" t="str">
        <f t="shared" si="44"/>
        <v>Herring</v>
      </c>
      <c r="AA516">
        <f t="shared" si="45"/>
        <v>79</v>
      </c>
      <c r="AB516">
        <f t="shared" si="46"/>
        <v>1</v>
      </c>
      <c r="AC516" t="str">
        <f t="shared" si="47"/>
        <v/>
      </c>
    </row>
    <row r="517" spans="2:29" x14ac:dyDescent="0.15">
      <c r="B517">
        <v>50</v>
      </c>
      <c r="D517">
        <v>2004</v>
      </c>
      <c r="E517">
        <v>0.625</v>
      </c>
      <c r="F517" t="s">
        <v>95</v>
      </c>
      <c r="G517" t="s">
        <v>274</v>
      </c>
      <c r="H517" t="s">
        <v>231</v>
      </c>
      <c r="J517" t="s">
        <v>883</v>
      </c>
      <c r="K517">
        <v>60</v>
      </c>
      <c r="O517">
        <v>13</v>
      </c>
      <c r="Q517">
        <v>2</v>
      </c>
      <c r="R517" t="s">
        <v>45</v>
      </c>
      <c r="Y517">
        <f t="shared" si="43"/>
        <v>2004</v>
      </c>
      <c r="Z517" t="str">
        <f t="shared" si="44"/>
        <v>K</v>
      </c>
      <c r="AA517">
        <f t="shared" si="45"/>
        <v>60</v>
      </c>
      <c r="AB517">
        <f t="shared" si="46"/>
        <v>2</v>
      </c>
      <c r="AC517" t="str">
        <f t="shared" si="47"/>
        <v/>
      </c>
    </row>
    <row r="518" spans="2:29" x14ac:dyDescent="0.15">
      <c r="B518">
        <v>37</v>
      </c>
      <c r="D518">
        <v>2004</v>
      </c>
      <c r="E518">
        <v>0.69791666666666663</v>
      </c>
      <c r="F518" t="s">
        <v>884</v>
      </c>
      <c r="G518" t="s">
        <v>43</v>
      </c>
      <c r="H518" t="s">
        <v>32</v>
      </c>
      <c r="I518" t="s">
        <v>426</v>
      </c>
      <c r="J518" t="s">
        <v>8</v>
      </c>
      <c r="K518">
        <v>44.1</v>
      </c>
      <c r="Q518">
        <v>0.1</v>
      </c>
      <c r="R518" t="s">
        <v>45</v>
      </c>
      <c r="Y518">
        <f t="shared" si="43"/>
        <v>2004</v>
      </c>
      <c r="Z518" t="str">
        <f t="shared" si="44"/>
        <v>LA</v>
      </c>
      <c r="AA518">
        <f t="shared" si="45"/>
        <v>44.1</v>
      </c>
      <c r="AB518">
        <f t="shared" si="46"/>
        <v>0.1</v>
      </c>
      <c r="AC518" t="str">
        <f t="shared" si="47"/>
        <v/>
      </c>
    </row>
    <row r="519" spans="2:29" x14ac:dyDescent="0.15">
      <c r="B519">
        <v>27</v>
      </c>
      <c r="D519">
        <v>2004</v>
      </c>
      <c r="F519" t="s">
        <v>885</v>
      </c>
      <c r="G519" t="s">
        <v>54</v>
      </c>
      <c r="H519" t="s">
        <v>32</v>
      </c>
      <c r="I519" t="s">
        <v>426</v>
      </c>
      <c r="J519" t="s">
        <v>9</v>
      </c>
      <c r="K519">
        <v>49.2</v>
      </c>
      <c r="Q519">
        <v>0.5</v>
      </c>
      <c r="R519" t="s">
        <v>45</v>
      </c>
      <c r="Y519">
        <f t="shared" si="43"/>
        <v>2004</v>
      </c>
      <c r="Z519" t="str">
        <f t="shared" si="44"/>
        <v>LARVA</v>
      </c>
      <c r="AA519">
        <f t="shared" si="45"/>
        <v>49.2</v>
      </c>
      <c r="AB519">
        <f t="shared" si="46"/>
        <v>0.5</v>
      </c>
      <c r="AC519" t="str">
        <f t="shared" si="47"/>
        <v/>
      </c>
    </row>
    <row r="520" spans="2:29" x14ac:dyDescent="0.15">
      <c r="B520">
        <v>28</v>
      </c>
      <c r="D520">
        <v>2004</v>
      </c>
      <c r="F520" t="s">
        <v>886</v>
      </c>
      <c r="G520" t="s">
        <v>54</v>
      </c>
      <c r="H520" t="s">
        <v>384</v>
      </c>
      <c r="I520" t="s">
        <v>426</v>
      </c>
      <c r="J520" t="s">
        <v>9</v>
      </c>
      <c r="K520">
        <v>45</v>
      </c>
      <c r="Q520">
        <v>0.2</v>
      </c>
      <c r="R520" t="s">
        <v>45</v>
      </c>
      <c r="Y520">
        <f t="shared" si="43"/>
        <v>2004</v>
      </c>
      <c r="Z520" t="str">
        <f t="shared" si="44"/>
        <v>LARVA</v>
      </c>
      <c r="AA520">
        <f t="shared" si="45"/>
        <v>45</v>
      </c>
      <c r="AB520">
        <f t="shared" si="46"/>
        <v>0.2</v>
      </c>
      <c r="AC520" t="str">
        <f t="shared" si="47"/>
        <v/>
      </c>
    </row>
    <row r="521" spans="2:29" x14ac:dyDescent="0.15">
      <c r="B521">
        <v>28</v>
      </c>
      <c r="D521">
        <v>2004</v>
      </c>
      <c r="F521" t="s">
        <v>886</v>
      </c>
      <c r="G521" t="s">
        <v>54</v>
      </c>
      <c r="H521" t="s">
        <v>385</v>
      </c>
      <c r="I521" t="s">
        <v>426</v>
      </c>
      <c r="J521" t="s">
        <v>9</v>
      </c>
      <c r="K521">
        <v>47</v>
      </c>
      <c r="Q521">
        <v>0.5</v>
      </c>
      <c r="R521" t="s">
        <v>45</v>
      </c>
      <c r="Y521">
        <f t="shared" si="43"/>
        <v>2004</v>
      </c>
      <c r="Z521" t="str">
        <f t="shared" si="44"/>
        <v>LARVA</v>
      </c>
      <c r="AA521">
        <f t="shared" si="45"/>
        <v>47</v>
      </c>
      <c r="AB521">
        <f t="shared" si="46"/>
        <v>0.5</v>
      </c>
      <c r="AC521" t="str">
        <f t="shared" si="47"/>
        <v/>
      </c>
    </row>
    <row r="522" spans="2:29" x14ac:dyDescent="0.15">
      <c r="B522">
        <v>30</v>
      </c>
      <c r="D522">
        <v>2004</v>
      </c>
      <c r="E522">
        <v>0.25</v>
      </c>
      <c r="F522" t="s">
        <v>53</v>
      </c>
      <c r="G522" t="s">
        <v>54</v>
      </c>
      <c r="H522" t="s">
        <v>32</v>
      </c>
      <c r="I522" t="s">
        <v>426</v>
      </c>
      <c r="J522" t="s">
        <v>9</v>
      </c>
      <c r="K522">
        <v>48</v>
      </c>
      <c r="Q522">
        <v>0.2</v>
      </c>
      <c r="R522" t="s">
        <v>45</v>
      </c>
      <c r="Y522">
        <f t="shared" si="43"/>
        <v>2004</v>
      </c>
      <c r="Z522" t="str">
        <f t="shared" si="44"/>
        <v>LARVA</v>
      </c>
      <c r="AA522">
        <f t="shared" si="45"/>
        <v>48</v>
      </c>
      <c r="AB522">
        <f t="shared" si="46"/>
        <v>0.2</v>
      </c>
      <c r="AC522" t="str">
        <f t="shared" si="47"/>
        <v/>
      </c>
    </row>
    <row r="523" spans="2:29" x14ac:dyDescent="0.15">
      <c r="B523">
        <v>31</v>
      </c>
      <c r="D523">
        <v>2004</v>
      </c>
      <c r="E523">
        <v>0.3125</v>
      </c>
      <c r="F523" t="s">
        <v>53</v>
      </c>
      <c r="G523" t="s">
        <v>54</v>
      </c>
      <c r="H523" t="s">
        <v>887</v>
      </c>
      <c r="I523" t="s">
        <v>426</v>
      </c>
      <c r="J523" t="s">
        <v>9</v>
      </c>
      <c r="K523">
        <v>44.5</v>
      </c>
      <c r="Q523">
        <v>0.1</v>
      </c>
      <c r="R523" t="s">
        <v>45</v>
      </c>
      <c r="Y523">
        <f t="shared" si="43"/>
        <v>2004</v>
      </c>
      <c r="Z523" t="str">
        <f t="shared" si="44"/>
        <v>LARVA</v>
      </c>
      <c r="AA523">
        <f t="shared" si="45"/>
        <v>44.5</v>
      </c>
      <c r="AB523">
        <f t="shared" si="46"/>
        <v>0.1</v>
      </c>
      <c r="AC523" t="str">
        <f t="shared" si="47"/>
        <v/>
      </c>
    </row>
    <row r="524" spans="2:29" x14ac:dyDescent="0.15">
      <c r="B524">
        <v>31</v>
      </c>
      <c r="D524">
        <v>2004</v>
      </c>
      <c r="E524">
        <v>0.3125</v>
      </c>
      <c r="F524" t="s">
        <v>53</v>
      </c>
      <c r="G524" t="s">
        <v>54</v>
      </c>
      <c r="H524" t="s">
        <v>888</v>
      </c>
      <c r="I524" t="s">
        <v>426</v>
      </c>
      <c r="J524" t="s">
        <v>9</v>
      </c>
      <c r="K524">
        <v>34.6</v>
      </c>
      <c r="Q524">
        <v>0.1</v>
      </c>
      <c r="R524" t="s">
        <v>45</v>
      </c>
      <c r="Y524">
        <f t="shared" si="43"/>
        <v>2004</v>
      </c>
      <c r="Z524" t="str">
        <f t="shared" si="44"/>
        <v>LARVA</v>
      </c>
      <c r="AA524">
        <f t="shared" si="45"/>
        <v>34.6</v>
      </c>
      <c r="AB524">
        <f t="shared" si="46"/>
        <v>0.1</v>
      </c>
      <c r="AC524" t="str">
        <f t="shared" si="47"/>
        <v/>
      </c>
    </row>
    <row r="525" spans="2:29" x14ac:dyDescent="0.15">
      <c r="B525">
        <v>31</v>
      </c>
      <c r="D525">
        <v>2004</v>
      </c>
      <c r="E525">
        <v>0.3125</v>
      </c>
      <c r="F525" t="s">
        <v>53</v>
      </c>
      <c r="G525" t="s">
        <v>54</v>
      </c>
      <c r="H525" t="s">
        <v>889</v>
      </c>
      <c r="I525" t="s">
        <v>426</v>
      </c>
      <c r="J525" t="s">
        <v>9</v>
      </c>
      <c r="K525">
        <v>34.200000000000003</v>
      </c>
      <c r="Q525">
        <v>0.1</v>
      </c>
      <c r="R525" t="s">
        <v>45</v>
      </c>
      <c r="Y525">
        <f t="shared" si="43"/>
        <v>2004</v>
      </c>
      <c r="Z525" t="str">
        <f t="shared" si="44"/>
        <v>LARVA</v>
      </c>
      <c r="AA525">
        <f t="shared" si="45"/>
        <v>34.200000000000003</v>
      </c>
      <c r="AB525">
        <f t="shared" si="46"/>
        <v>0.1</v>
      </c>
      <c r="AC525" t="str">
        <f t="shared" si="47"/>
        <v/>
      </c>
    </row>
    <row r="526" spans="2:29" x14ac:dyDescent="0.15">
      <c r="B526">
        <v>31</v>
      </c>
      <c r="D526">
        <v>2004</v>
      </c>
      <c r="E526">
        <v>0.3125</v>
      </c>
      <c r="F526" t="s">
        <v>53</v>
      </c>
      <c r="G526" t="s">
        <v>54</v>
      </c>
      <c r="H526" t="s">
        <v>890</v>
      </c>
      <c r="I526" t="s">
        <v>426</v>
      </c>
      <c r="J526" t="s">
        <v>9</v>
      </c>
      <c r="K526">
        <v>43.8</v>
      </c>
      <c r="Q526">
        <v>0.2</v>
      </c>
      <c r="R526" t="s">
        <v>45</v>
      </c>
      <c r="Y526">
        <f t="shared" si="43"/>
        <v>2004</v>
      </c>
      <c r="Z526" t="str">
        <f t="shared" si="44"/>
        <v>LARVA</v>
      </c>
      <c r="AA526">
        <f t="shared" si="45"/>
        <v>43.8</v>
      </c>
      <c r="AB526">
        <f t="shared" si="46"/>
        <v>0.2</v>
      </c>
      <c r="AC526" t="str">
        <f t="shared" si="47"/>
        <v/>
      </c>
    </row>
    <row r="527" spans="2:29" x14ac:dyDescent="0.15">
      <c r="B527">
        <v>31</v>
      </c>
      <c r="D527">
        <v>2004</v>
      </c>
      <c r="E527">
        <v>0.3125</v>
      </c>
      <c r="F527" t="s">
        <v>53</v>
      </c>
      <c r="G527" t="s">
        <v>54</v>
      </c>
      <c r="H527" t="s">
        <v>891</v>
      </c>
      <c r="I527" t="s">
        <v>426</v>
      </c>
      <c r="J527" t="s">
        <v>9</v>
      </c>
      <c r="K527">
        <v>44</v>
      </c>
      <c r="Q527">
        <v>0.2</v>
      </c>
      <c r="R527" t="s">
        <v>45</v>
      </c>
      <c r="Y527">
        <f t="shared" si="43"/>
        <v>2004</v>
      </c>
      <c r="Z527" t="str">
        <f t="shared" si="44"/>
        <v>LARVA</v>
      </c>
      <c r="AA527">
        <f t="shared" si="45"/>
        <v>44</v>
      </c>
      <c r="AB527">
        <f t="shared" si="46"/>
        <v>0.2</v>
      </c>
      <c r="AC527" t="str">
        <f t="shared" si="47"/>
        <v/>
      </c>
    </row>
    <row r="528" spans="2:29" x14ac:dyDescent="0.15">
      <c r="B528">
        <v>31</v>
      </c>
      <c r="D528">
        <v>2004</v>
      </c>
      <c r="E528">
        <v>0.3125</v>
      </c>
      <c r="F528" t="s">
        <v>53</v>
      </c>
      <c r="G528" t="s">
        <v>54</v>
      </c>
      <c r="H528" t="s">
        <v>892</v>
      </c>
      <c r="I528" t="s">
        <v>426</v>
      </c>
      <c r="J528" t="s">
        <v>9</v>
      </c>
      <c r="K528">
        <v>43</v>
      </c>
      <c r="Q528">
        <v>0.2</v>
      </c>
      <c r="R528" t="s">
        <v>45</v>
      </c>
      <c r="Y528">
        <f t="shared" si="43"/>
        <v>2004</v>
      </c>
      <c r="Z528" t="str">
        <f t="shared" si="44"/>
        <v>LARVA</v>
      </c>
      <c r="AA528">
        <f t="shared" si="45"/>
        <v>43</v>
      </c>
      <c r="AB528">
        <f t="shared" si="46"/>
        <v>0.2</v>
      </c>
      <c r="AC528" t="str">
        <f t="shared" si="47"/>
        <v/>
      </c>
    </row>
    <row r="529" spans="2:29" x14ac:dyDescent="0.15">
      <c r="B529">
        <v>31</v>
      </c>
      <c r="D529">
        <v>2004</v>
      </c>
      <c r="E529">
        <v>0.3125</v>
      </c>
      <c r="F529" t="s">
        <v>53</v>
      </c>
      <c r="G529" t="s">
        <v>54</v>
      </c>
      <c r="H529" t="s">
        <v>893</v>
      </c>
      <c r="I529" t="s">
        <v>426</v>
      </c>
      <c r="J529" t="s">
        <v>9</v>
      </c>
      <c r="K529">
        <v>48.6</v>
      </c>
      <c r="Q529">
        <v>0.4</v>
      </c>
      <c r="R529" t="s">
        <v>45</v>
      </c>
      <c r="Y529">
        <f t="shared" si="43"/>
        <v>2004</v>
      </c>
      <c r="Z529" t="str">
        <f t="shared" si="44"/>
        <v>LARVA</v>
      </c>
      <c r="AA529">
        <f t="shared" si="45"/>
        <v>48.6</v>
      </c>
      <c r="AB529">
        <f t="shared" si="46"/>
        <v>0.4</v>
      </c>
      <c r="AC529" t="str">
        <f t="shared" si="47"/>
        <v/>
      </c>
    </row>
    <row r="530" spans="2:29" x14ac:dyDescent="0.15">
      <c r="B530">
        <v>39</v>
      </c>
      <c r="D530">
        <v>2004</v>
      </c>
      <c r="E530">
        <v>0.50069444444444444</v>
      </c>
      <c r="F530" t="s">
        <v>871</v>
      </c>
      <c r="G530" t="s">
        <v>54</v>
      </c>
      <c r="H530" t="s">
        <v>611</v>
      </c>
      <c r="I530" t="s">
        <v>426</v>
      </c>
      <c r="J530" t="s">
        <v>7</v>
      </c>
      <c r="K530">
        <v>54</v>
      </c>
      <c r="O530">
        <v>3.3</v>
      </c>
      <c r="Q530">
        <v>0.2</v>
      </c>
      <c r="R530" t="s">
        <v>45</v>
      </c>
      <c r="Y530">
        <f t="shared" si="43"/>
        <v>2004</v>
      </c>
      <c r="Z530" t="str">
        <f t="shared" si="44"/>
        <v>Sandlance</v>
      </c>
      <c r="AA530">
        <f t="shared" si="45"/>
        <v>54</v>
      </c>
      <c r="AB530">
        <f t="shared" si="46"/>
        <v>0.2</v>
      </c>
      <c r="AC530" t="str">
        <f t="shared" si="47"/>
        <v/>
      </c>
    </row>
    <row r="531" spans="2:29" x14ac:dyDescent="0.15">
      <c r="B531">
        <v>46</v>
      </c>
      <c r="D531">
        <v>2004</v>
      </c>
      <c r="E531">
        <v>0.61388888888888882</v>
      </c>
      <c r="F531" t="s">
        <v>53</v>
      </c>
      <c r="G531" t="s">
        <v>54</v>
      </c>
      <c r="H531" t="s">
        <v>231</v>
      </c>
      <c r="I531" t="s">
        <v>426</v>
      </c>
      <c r="J531" t="s">
        <v>7</v>
      </c>
      <c r="K531">
        <v>56.4</v>
      </c>
      <c r="O531">
        <v>4.2</v>
      </c>
      <c r="Q531">
        <v>0.3</v>
      </c>
      <c r="R531" t="s">
        <v>45</v>
      </c>
      <c r="Y531">
        <f t="shared" si="43"/>
        <v>2004</v>
      </c>
      <c r="Z531" t="str">
        <f t="shared" si="44"/>
        <v>Sandlance</v>
      </c>
      <c r="AA531">
        <f t="shared" si="45"/>
        <v>56.4</v>
      </c>
      <c r="AB531">
        <f t="shared" si="46"/>
        <v>0.3</v>
      </c>
      <c r="AC531" t="str">
        <f t="shared" si="47"/>
        <v/>
      </c>
    </row>
    <row r="532" spans="2:29" x14ac:dyDescent="0.15">
      <c r="B532">
        <v>26</v>
      </c>
      <c r="D532">
        <v>2004</v>
      </c>
      <c r="F532" t="s">
        <v>98</v>
      </c>
      <c r="G532" t="s">
        <v>48</v>
      </c>
      <c r="H532" t="s">
        <v>32</v>
      </c>
      <c r="J532" t="s">
        <v>930</v>
      </c>
      <c r="Q532">
        <v>2.4</v>
      </c>
      <c r="R532" t="s">
        <v>45</v>
      </c>
      <c r="Y532">
        <f t="shared" si="43"/>
        <v>2004</v>
      </c>
      <c r="Z532" t="str">
        <f t="shared" si="44"/>
        <v>SHRIMP</v>
      </c>
      <c r="AA532" t="str">
        <f t="shared" si="45"/>
        <v/>
      </c>
      <c r="AB532">
        <f t="shared" si="46"/>
        <v>2.4</v>
      </c>
      <c r="AC532" t="str">
        <f t="shared" si="47"/>
        <v/>
      </c>
    </row>
    <row r="533" spans="2:29" x14ac:dyDescent="0.15">
      <c r="B533" t="s">
        <v>274</v>
      </c>
      <c r="D533">
        <v>2004</v>
      </c>
      <c r="E533">
        <v>0.49027777777777781</v>
      </c>
      <c r="F533" t="s">
        <v>932</v>
      </c>
      <c r="G533" t="s">
        <v>103</v>
      </c>
      <c r="H533" t="s">
        <v>32</v>
      </c>
      <c r="J533" t="s">
        <v>933</v>
      </c>
      <c r="K533">
        <v>71</v>
      </c>
      <c r="O533">
        <v>17</v>
      </c>
      <c r="Q533">
        <v>5.8</v>
      </c>
      <c r="R533" t="s">
        <v>274</v>
      </c>
      <c r="Y533">
        <f t="shared" si="43"/>
        <v>2004</v>
      </c>
      <c r="Z533" t="str">
        <f t="shared" si="44"/>
        <v>squid</v>
      </c>
      <c r="AA533">
        <f t="shared" si="45"/>
        <v>71</v>
      </c>
      <c r="AB533">
        <f t="shared" si="46"/>
        <v>5.8</v>
      </c>
      <c r="AC533" t="str">
        <f t="shared" si="47"/>
        <v/>
      </c>
    </row>
    <row r="534" spans="2:29" x14ac:dyDescent="0.15">
      <c r="B534">
        <v>43</v>
      </c>
      <c r="D534">
        <v>2004</v>
      </c>
      <c r="E534">
        <v>0.75</v>
      </c>
      <c r="F534" t="s">
        <v>872</v>
      </c>
      <c r="G534" t="s">
        <v>274</v>
      </c>
      <c r="H534" t="s">
        <v>32</v>
      </c>
      <c r="J534" t="s">
        <v>934</v>
      </c>
      <c r="Q534">
        <v>19.3</v>
      </c>
      <c r="R534" t="s">
        <v>45</v>
      </c>
      <c r="Y534">
        <f t="shared" si="43"/>
        <v>2004</v>
      </c>
      <c r="Z534" t="str">
        <f t="shared" si="44"/>
        <v>SQUID</v>
      </c>
      <c r="AA534" t="str">
        <f t="shared" si="45"/>
        <v/>
      </c>
      <c r="AB534">
        <f t="shared" si="46"/>
        <v>19.3</v>
      </c>
      <c r="AC534" t="str">
        <f t="shared" si="47"/>
        <v/>
      </c>
    </row>
    <row r="535" spans="2:29" x14ac:dyDescent="0.15">
      <c r="B535">
        <v>7</v>
      </c>
      <c r="D535">
        <v>2004</v>
      </c>
      <c r="E535">
        <v>0.70833333333333337</v>
      </c>
      <c r="F535" t="s">
        <v>51</v>
      </c>
      <c r="G535" t="s">
        <v>43</v>
      </c>
      <c r="H535" t="s">
        <v>32</v>
      </c>
      <c r="J535" t="s">
        <v>937</v>
      </c>
      <c r="K535">
        <v>55</v>
      </c>
      <c r="M535">
        <v>38.4</v>
      </c>
      <c r="N535">
        <v>32.799999999999997</v>
      </c>
      <c r="O535">
        <v>12.3</v>
      </c>
      <c r="Q535">
        <v>1.2</v>
      </c>
      <c r="R535" t="s">
        <v>45</v>
      </c>
      <c r="T535">
        <v>19.399999999999999</v>
      </c>
      <c r="Y535">
        <f t="shared" si="43"/>
        <v>2004</v>
      </c>
      <c r="Z535" t="str">
        <f t="shared" si="44"/>
        <v>STICKLE</v>
      </c>
      <c r="AA535">
        <f t="shared" si="45"/>
        <v>55</v>
      </c>
      <c r="AB535">
        <f t="shared" si="46"/>
        <v>1.2</v>
      </c>
      <c r="AC535" t="str">
        <f t="shared" si="47"/>
        <v/>
      </c>
    </row>
    <row r="536" spans="2:29" x14ac:dyDescent="0.15">
      <c r="B536">
        <v>10</v>
      </c>
      <c r="D536">
        <v>2004</v>
      </c>
      <c r="E536">
        <v>0.54861111111111105</v>
      </c>
      <c r="F536" t="s">
        <v>938</v>
      </c>
      <c r="G536" t="s">
        <v>43</v>
      </c>
      <c r="H536" t="s">
        <v>32</v>
      </c>
      <c r="J536" t="s">
        <v>937</v>
      </c>
      <c r="K536">
        <v>65.7</v>
      </c>
      <c r="M536">
        <v>36.6</v>
      </c>
      <c r="N536">
        <v>35.4</v>
      </c>
      <c r="O536">
        <v>15</v>
      </c>
      <c r="Q536">
        <v>3.2</v>
      </c>
      <c r="R536" t="s">
        <v>45</v>
      </c>
      <c r="T536">
        <v>15.6</v>
      </c>
      <c r="Y536">
        <f t="shared" si="43"/>
        <v>2004</v>
      </c>
      <c r="Z536" t="str">
        <f t="shared" si="44"/>
        <v>STICKLE</v>
      </c>
      <c r="AA536">
        <f t="shared" si="45"/>
        <v>65.7</v>
      </c>
      <c r="AB536">
        <f t="shared" si="46"/>
        <v>3.2</v>
      </c>
      <c r="AC536" t="str">
        <f t="shared" si="47"/>
        <v/>
      </c>
    </row>
    <row r="537" spans="2:29" x14ac:dyDescent="0.15">
      <c r="B537">
        <v>15</v>
      </c>
      <c r="D537">
        <v>2004</v>
      </c>
      <c r="E537">
        <v>0.44166666666666665</v>
      </c>
      <c r="F537" t="s">
        <v>939</v>
      </c>
      <c r="G537" t="s">
        <v>43</v>
      </c>
      <c r="H537" t="s">
        <v>32</v>
      </c>
      <c r="J537" t="s">
        <v>937</v>
      </c>
      <c r="K537">
        <v>57.4</v>
      </c>
      <c r="M537">
        <v>34.9</v>
      </c>
      <c r="N537">
        <v>26</v>
      </c>
      <c r="O537">
        <v>13.8</v>
      </c>
      <c r="Q537">
        <v>2</v>
      </c>
      <c r="R537" t="s">
        <v>45</v>
      </c>
      <c r="T537">
        <v>15.5</v>
      </c>
      <c r="Y537">
        <f t="shared" si="43"/>
        <v>2004</v>
      </c>
      <c r="Z537" t="str">
        <f t="shared" si="44"/>
        <v>STICKLE</v>
      </c>
      <c r="AA537">
        <f t="shared" si="45"/>
        <v>57.4</v>
      </c>
      <c r="AB537">
        <f t="shared" si="46"/>
        <v>2</v>
      </c>
      <c r="AC537" t="str">
        <f t="shared" si="47"/>
        <v/>
      </c>
    </row>
    <row r="538" spans="2:29" x14ac:dyDescent="0.15">
      <c r="B538">
        <v>18</v>
      </c>
      <c r="D538">
        <v>2004</v>
      </c>
      <c r="F538" t="s">
        <v>51</v>
      </c>
      <c r="G538" t="s">
        <v>43</v>
      </c>
      <c r="H538" t="s">
        <v>32</v>
      </c>
      <c r="J538" t="s">
        <v>937</v>
      </c>
      <c r="K538">
        <v>61.1</v>
      </c>
      <c r="M538">
        <v>33.1</v>
      </c>
      <c r="N538">
        <v>15.5</v>
      </c>
      <c r="O538">
        <v>11.4</v>
      </c>
      <c r="Q538">
        <v>1.5</v>
      </c>
      <c r="R538" t="s">
        <v>45</v>
      </c>
      <c r="T538">
        <v>15.2</v>
      </c>
      <c r="Y538">
        <f t="shared" si="43"/>
        <v>2004</v>
      </c>
      <c r="Z538" t="str">
        <f t="shared" si="44"/>
        <v>STICKLE</v>
      </c>
      <c r="AA538">
        <f t="shared" si="45"/>
        <v>61.1</v>
      </c>
      <c r="AB538">
        <f t="shared" si="46"/>
        <v>1.5</v>
      </c>
      <c r="AC538" t="str">
        <f t="shared" si="47"/>
        <v/>
      </c>
    </row>
    <row r="539" spans="2:29" x14ac:dyDescent="0.15">
      <c r="B539">
        <v>41</v>
      </c>
      <c r="D539">
        <v>2004</v>
      </c>
      <c r="E539">
        <v>0.35486111111111113</v>
      </c>
      <c r="F539" t="s">
        <v>970</v>
      </c>
      <c r="G539" t="s">
        <v>274</v>
      </c>
      <c r="H539" t="s">
        <v>32</v>
      </c>
      <c r="J539" t="s">
        <v>971</v>
      </c>
      <c r="K539">
        <v>65</v>
      </c>
      <c r="O539">
        <v>22</v>
      </c>
      <c r="Q539">
        <v>2.5</v>
      </c>
      <c r="R539" t="s">
        <v>45</v>
      </c>
      <c r="Y539">
        <f t="shared" si="43"/>
        <v>2004</v>
      </c>
      <c r="Z539" t="str">
        <f t="shared" si="44"/>
        <v>T</v>
      </c>
      <c r="AA539">
        <f t="shared" si="45"/>
        <v>65</v>
      </c>
      <c r="AB539">
        <f t="shared" si="46"/>
        <v>2.5</v>
      </c>
      <c r="AC539" t="str">
        <f t="shared" si="47"/>
        <v/>
      </c>
    </row>
    <row r="540" spans="2:29" x14ac:dyDescent="0.15">
      <c r="B540">
        <v>42</v>
      </c>
      <c r="D540">
        <v>2004</v>
      </c>
      <c r="E540">
        <v>0.51388888888888895</v>
      </c>
      <c r="F540" t="s">
        <v>53</v>
      </c>
      <c r="G540" t="s">
        <v>274</v>
      </c>
      <c r="H540" t="s">
        <v>32</v>
      </c>
      <c r="J540" t="s">
        <v>971</v>
      </c>
      <c r="K540">
        <v>92</v>
      </c>
      <c r="O540">
        <v>28</v>
      </c>
      <c r="Q540">
        <v>9.4</v>
      </c>
      <c r="R540" t="s">
        <v>45</v>
      </c>
      <c r="Y540">
        <f t="shared" si="43"/>
        <v>2004</v>
      </c>
      <c r="Z540" t="str">
        <f t="shared" si="44"/>
        <v>T</v>
      </c>
      <c r="AA540">
        <f t="shared" si="45"/>
        <v>92</v>
      </c>
      <c r="AB540">
        <f t="shared" si="46"/>
        <v>9.4</v>
      </c>
      <c r="AC540" t="str">
        <f t="shared" si="47"/>
        <v/>
      </c>
    </row>
    <row r="541" spans="2:29" x14ac:dyDescent="0.15">
      <c r="B541">
        <v>50</v>
      </c>
      <c r="D541">
        <v>2004</v>
      </c>
      <c r="E541">
        <v>0.625</v>
      </c>
      <c r="F541" t="s">
        <v>95</v>
      </c>
      <c r="G541" t="s">
        <v>274</v>
      </c>
      <c r="H541" t="s">
        <v>181</v>
      </c>
      <c r="J541" t="s">
        <v>971</v>
      </c>
      <c r="K541">
        <v>87</v>
      </c>
      <c r="O541">
        <v>30</v>
      </c>
      <c r="Q541">
        <v>8.4</v>
      </c>
      <c r="R541" t="s">
        <v>45</v>
      </c>
      <c r="Y541">
        <f t="shared" si="43"/>
        <v>2004</v>
      </c>
      <c r="Z541" t="str">
        <f t="shared" si="44"/>
        <v>T</v>
      </c>
      <c r="AA541">
        <f t="shared" si="45"/>
        <v>87</v>
      </c>
      <c r="AB541">
        <f t="shared" si="46"/>
        <v>8.4</v>
      </c>
      <c r="AC541" t="str">
        <f t="shared" si="47"/>
        <v/>
      </c>
    </row>
    <row r="542" spans="2:29" x14ac:dyDescent="0.15">
      <c r="B542">
        <v>53</v>
      </c>
      <c r="D542">
        <v>2004</v>
      </c>
      <c r="F542" t="s">
        <v>273</v>
      </c>
      <c r="G542" t="s">
        <v>274</v>
      </c>
      <c r="H542" t="s">
        <v>32</v>
      </c>
      <c r="J542" t="s">
        <v>971</v>
      </c>
      <c r="K542">
        <v>72</v>
      </c>
      <c r="O542">
        <v>26</v>
      </c>
      <c r="Q542">
        <v>4.2</v>
      </c>
      <c r="R542" t="s">
        <v>45</v>
      </c>
      <c r="Y542">
        <f t="shared" si="43"/>
        <v>2004</v>
      </c>
      <c r="Z542" t="str">
        <f t="shared" si="44"/>
        <v>T</v>
      </c>
      <c r="AA542">
        <f t="shared" si="45"/>
        <v>72</v>
      </c>
      <c r="AB542">
        <f t="shared" si="46"/>
        <v>4.2</v>
      </c>
      <c r="AC542" t="str">
        <f t="shared" si="47"/>
        <v/>
      </c>
    </row>
    <row r="543" spans="2:29" x14ac:dyDescent="0.15">
      <c r="B543">
        <v>55</v>
      </c>
      <c r="C543" t="s">
        <v>89</v>
      </c>
      <c r="D543">
        <v>2005</v>
      </c>
      <c r="E543">
        <v>0.5625</v>
      </c>
      <c r="F543" t="s">
        <v>79</v>
      </c>
      <c r="G543" t="s">
        <v>31</v>
      </c>
      <c r="H543" t="s">
        <v>32</v>
      </c>
      <c r="J543" t="s">
        <v>6</v>
      </c>
      <c r="K543">
        <v>80</v>
      </c>
      <c r="Q543">
        <v>5.8</v>
      </c>
      <c r="R543" t="s">
        <v>90</v>
      </c>
      <c r="Y543">
        <f t="shared" si="43"/>
        <v>2005</v>
      </c>
      <c r="Z543" t="str">
        <f t="shared" si="44"/>
        <v>Butterfish</v>
      </c>
      <c r="AA543">
        <f t="shared" si="45"/>
        <v>80</v>
      </c>
      <c r="AB543">
        <f t="shared" si="46"/>
        <v>5.8</v>
      </c>
      <c r="AC543" t="str">
        <f t="shared" si="47"/>
        <v/>
      </c>
    </row>
    <row r="544" spans="2:29" x14ac:dyDescent="0.15">
      <c r="B544">
        <v>58</v>
      </c>
      <c r="C544" t="s">
        <v>91</v>
      </c>
      <c r="D544">
        <v>2005</v>
      </c>
      <c r="E544">
        <v>0.55208333333333337</v>
      </c>
      <c r="F544" t="s">
        <v>92</v>
      </c>
      <c r="G544" t="s">
        <v>54</v>
      </c>
      <c r="H544" t="s">
        <v>93</v>
      </c>
      <c r="J544" t="s">
        <v>6</v>
      </c>
      <c r="K544">
        <v>87.6</v>
      </c>
      <c r="Q544">
        <v>6</v>
      </c>
      <c r="R544" t="s">
        <v>90</v>
      </c>
      <c r="Y544">
        <f t="shared" si="43"/>
        <v>2005</v>
      </c>
      <c r="Z544" t="str">
        <f t="shared" si="44"/>
        <v>Butterfish</v>
      </c>
      <c r="AA544">
        <f t="shared" si="45"/>
        <v>87.6</v>
      </c>
      <c r="AB544">
        <f t="shared" si="46"/>
        <v>6</v>
      </c>
      <c r="AC544" t="str">
        <f t="shared" si="47"/>
        <v/>
      </c>
    </row>
    <row r="545" spans="2:29" x14ac:dyDescent="0.15">
      <c r="B545">
        <v>15</v>
      </c>
      <c r="C545" t="s">
        <v>172</v>
      </c>
      <c r="D545">
        <v>2005</v>
      </c>
      <c r="E545">
        <v>0.70833333333333337</v>
      </c>
      <c r="F545" t="s">
        <v>173</v>
      </c>
      <c r="G545" t="s">
        <v>147</v>
      </c>
      <c r="H545" t="s">
        <v>32</v>
      </c>
      <c r="J545" t="s">
        <v>174</v>
      </c>
      <c r="Q545">
        <v>0.1</v>
      </c>
      <c r="R545" t="s">
        <v>90</v>
      </c>
      <c r="Y545">
        <f t="shared" si="43"/>
        <v>2005</v>
      </c>
      <c r="Z545" t="str">
        <f t="shared" si="44"/>
        <v>Dragonfly</v>
      </c>
      <c r="AA545" t="str">
        <f t="shared" si="45"/>
        <v/>
      </c>
      <c r="AB545">
        <f t="shared" si="46"/>
        <v>0.1</v>
      </c>
      <c r="AC545" t="str">
        <f t="shared" si="47"/>
        <v/>
      </c>
    </row>
    <row r="546" spans="2:29" x14ac:dyDescent="0.15">
      <c r="B546">
        <v>28</v>
      </c>
      <c r="C546" t="s">
        <v>175</v>
      </c>
      <c r="D546">
        <v>2005</v>
      </c>
      <c r="E546">
        <v>0.5625</v>
      </c>
      <c r="F546" t="s">
        <v>176</v>
      </c>
      <c r="G546" t="s">
        <v>31</v>
      </c>
      <c r="H546" t="s">
        <v>32</v>
      </c>
      <c r="J546" t="s">
        <v>174</v>
      </c>
      <c r="Q546">
        <v>0.1</v>
      </c>
      <c r="R546" t="s">
        <v>90</v>
      </c>
      <c r="Y546">
        <f t="shared" si="43"/>
        <v>2005</v>
      </c>
      <c r="Z546" t="str">
        <f t="shared" si="44"/>
        <v>Dragonfly</v>
      </c>
      <c r="AA546" t="str">
        <f t="shared" si="45"/>
        <v/>
      </c>
      <c r="AB546">
        <f t="shared" si="46"/>
        <v>0.1</v>
      </c>
      <c r="AC546" t="str">
        <f t="shared" si="47"/>
        <v/>
      </c>
    </row>
    <row r="547" spans="2:29" x14ac:dyDescent="0.15">
      <c r="B547">
        <v>39</v>
      </c>
      <c r="C547" t="s">
        <v>177</v>
      </c>
      <c r="D547">
        <v>2005</v>
      </c>
      <c r="E547">
        <v>0.55208333333333337</v>
      </c>
      <c r="F547" t="s">
        <v>82</v>
      </c>
      <c r="G547" t="s">
        <v>48</v>
      </c>
      <c r="H547" t="s">
        <v>32</v>
      </c>
      <c r="J547" t="s">
        <v>174</v>
      </c>
      <c r="Q547">
        <v>0.4</v>
      </c>
      <c r="R547" t="s">
        <v>90</v>
      </c>
      <c r="Y547">
        <f t="shared" si="43"/>
        <v>2005</v>
      </c>
      <c r="Z547" t="str">
        <f t="shared" si="44"/>
        <v>Dragonfly</v>
      </c>
      <c r="AA547" t="str">
        <f t="shared" si="45"/>
        <v/>
      </c>
      <c r="AB547">
        <f t="shared" si="46"/>
        <v>0.4</v>
      </c>
      <c r="AC547" t="str">
        <f t="shared" si="47"/>
        <v/>
      </c>
    </row>
    <row r="548" spans="2:29" x14ac:dyDescent="0.15">
      <c r="B548">
        <v>43</v>
      </c>
      <c r="C548" t="s">
        <v>178</v>
      </c>
      <c r="D548">
        <v>2005</v>
      </c>
      <c r="E548">
        <v>0.72916666666666663</v>
      </c>
      <c r="F548" t="s">
        <v>82</v>
      </c>
      <c r="G548" t="s">
        <v>48</v>
      </c>
      <c r="H548" t="s">
        <v>32</v>
      </c>
      <c r="J548" t="s">
        <v>174</v>
      </c>
      <c r="Q548">
        <v>0.1</v>
      </c>
      <c r="R548" t="s">
        <v>90</v>
      </c>
      <c r="Y548">
        <f t="shared" si="43"/>
        <v>2005</v>
      </c>
      <c r="Z548" t="str">
        <f t="shared" si="44"/>
        <v>Dragonfly</v>
      </c>
      <c r="AA548" t="str">
        <f t="shared" si="45"/>
        <v/>
      </c>
      <c r="AB548">
        <f t="shared" si="46"/>
        <v>0.1</v>
      </c>
      <c r="AC548" t="str">
        <f t="shared" si="47"/>
        <v/>
      </c>
    </row>
    <row r="549" spans="2:29" x14ac:dyDescent="0.15">
      <c r="B549">
        <v>19</v>
      </c>
      <c r="C549" t="s">
        <v>189</v>
      </c>
      <c r="D549">
        <v>2005</v>
      </c>
      <c r="E549">
        <v>0.625</v>
      </c>
      <c r="F549" t="s">
        <v>190</v>
      </c>
      <c r="G549" t="s">
        <v>54</v>
      </c>
      <c r="H549" t="s">
        <v>186</v>
      </c>
      <c r="J549" t="s">
        <v>11</v>
      </c>
      <c r="Q549">
        <v>1.4</v>
      </c>
      <c r="R549" t="s">
        <v>90</v>
      </c>
      <c r="Y549">
        <f t="shared" si="43"/>
        <v>2005</v>
      </c>
      <c r="Z549" t="str">
        <f t="shared" si="44"/>
        <v>Euphausiid</v>
      </c>
      <c r="AA549" t="str">
        <f t="shared" si="45"/>
        <v/>
      </c>
      <c r="AB549">
        <f t="shared" si="46"/>
        <v>1.4</v>
      </c>
      <c r="AC549" t="str">
        <f t="shared" si="47"/>
        <v/>
      </c>
    </row>
    <row r="550" spans="2:29" x14ac:dyDescent="0.15">
      <c r="B550">
        <v>21</v>
      </c>
      <c r="C550" t="s">
        <v>191</v>
      </c>
      <c r="D550">
        <v>2005</v>
      </c>
      <c r="E550">
        <v>0.4375</v>
      </c>
      <c r="F550" t="s">
        <v>192</v>
      </c>
      <c r="G550" t="s">
        <v>31</v>
      </c>
      <c r="H550" t="s">
        <v>193</v>
      </c>
      <c r="J550" t="s">
        <v>11</v>
      </c>
      <c r="Q550">
        <v>1.9</v>
      </c>
      <c r="R550" t="s">
        <v>90</v>
      </c>
      <c r="Y550">
        <f t="shared" si="43"/>
        <v>2005</v>
      </c>
      <c r="Z550" t="str">
        <f t="shared" si="44"/>
        <v>Euphausiid</v>
      </c>
      <c r="AA550" t="str">
        <f t="shared" si="45"/>
        <v/>
      </c>
      <c r="AB550">
        <f t="shared" si="46"/>
        <v>1.9</v>
      </c>
      <c r="AC550" t="str">
        <f t="shared" si="47"/>
        <v/>
      </c>
    </row>
    <row r="551" spans="2:29" x14ac:dyDescent="0.15">
      <c r="B551">
        <v>42</v>
      </c>
      <c r="C551" t="s">
        <v>178</v>
      </c>
      <c r="D551">
        <v>2005</v>
      </c>
      <c r="E551">
        <v>0.72916666666666663</v>
      </c>
      <c r="F551" t="s">
        <v>82</v>
      </c>
      <c r="G551" t="s">
        <v>48</v>
      </c>
      <c r="H551" t="s">
        <v>32</v>
      </c>
      <c r="J551" t="s">
        <v>11</v>
      </c>
      <c r="Q551">
        <v>0.2</v>
      </c>
      <c r="R551" t="s">
        <v>90</v>
      </c>
      <c r="Y551">
        <f t="shared" si="43"/>
        <v>2005</v>
      </c>
      <c r="Z551" t="str">
        <f t="shared" si="44"/>
        <v>Euphausiid</v>
      </c>
      <c r="AA551" t="str">
        <f t="shared" si="45"/>
        <v/>
      </c>
      <c r="AB551">
        <f t="shared" si="46"/>
        <v>0.2</v>
      </c>
      <c r="AC551" t="str">
        <f t="shared" si="47"/>
        <v/>
      </c>
    </row>
    <row r="552" spans="2:29" x14ac:dyDescent="0.15">
      <c r="B552">
        <v>54</v>
      </c>
      <c r="C552" t="s">
        <v>89</v>
      </c>
      <c r="D552">
        <v>2005</v>
      </c>
      <c r="E552">
        <v>0.64583333333333337</v>
      </c>
      <c r="F552" t="s">
        <v>79</v>
      </c>
      <c r="G552" t="s">
        <v>31</v>
      </c>
      <c r="H552" t="s">
        <v>32</v>
      </c>
      <c r="J552" t="s">
        <v>11</v>
      </c>
      <c r="K552">
        <v>38</v>
      </c>
      <c r="Q552">
        <v>0.2</v>
      </c>
      <c r="R552" t="s">
        <v>90</v>
      </c>
      <c r="Y552">
        <f t="shared" si="43"/>
        <v>2005</v>
      </c>
      <c r="Z552" t="str">
        <f t="shared" si="44"/>
        <v>Euphausiid</v>
      </c>
      <c r="AA552">
        <f t="shared" si="45"/>
        <v>38</v>
      </c>
      <c r="AB552">
        <f t="shared" si="46"/>
        <v>0.2</v>
      </c>
      <c r="AC552" t="str">
        <f t="shared" si="47"/>
        <v/>
      </c>
    </row>
    <row r="553" spans="2:29" x14ac:dyDescent="0.15">
      <c r="B553">
        <v>1</v>
      </c>
      <c r="C553" t="s">
        <v>388</v>
      </c>
      <c r="D553">
        <v>2005</v>
      </c>
      <c r="E553">
        <v>0.51041666666666663</v>
      </c>
      <c r="F553" t="s">
        <v>389</v>
      </c>
      <c r="G553" t="s">
        <v>31</v>
      </c>
      <c r="H553" t="s">
        <v>32</v>
      </c>
      <c r="J553" t="s">
        <v>5</v>
      </c>
      <c r="K553">
        <v>55</v>
      </c>
      <c r="M553">
        <v>42.7</v>
      </c>
      <c r="N553">
        <v>31.9</v>
      </c>
      <c r="O553">
        <v>8.8000000000000007</v>
      </c>
      <c r="Q553">
        <v>0.9</v>
      </c>
      <c r="R553" t="s">
        <v>90</v>
      </c>
      <c r="T553">
        <v>10.8</v>
      </c>
      <c r="Y553">
        <f t="shared" si="43"/>
        <v>2005</v>
      </c>
      <c r="Z553" t="str">
        <f t="shared" si="44"/>
        <v>Hake</v>
      </c>
      <c r="AA553">
        <f t="shared" si="45"/>
        <v>55</v>
      </c>
      <c r="AB553">
        <f t="shared" si="46"/>
        <v>0.9</v>
      </c>
      <c r="AC553" t="str">
        <f t="shared" si="47"/>
        <v/>
      </c>
    </row>
    <row r="554" spans="2:29" x14ac:dyDescent="0.15">
      <c r="B554">
        <v>2</v>
      </c>
      <c r="C554" t="s">
        <v>390</v>
      </c>
      <c r="D554">
        <v>2005</v>
      </c>
      <c r="E554">
        <v>0.5</v>
      </c>
      <c r="F554" t="s">
        <v>391</v>
      </c>
      <c r="G554" t="s">
        <v>31</v>
      </c>
      <c r="H554" t="s">
        <v>32</v>
      </c>
      <c r="J554" t="s">
        <v>5</v>
      </c>
      <c r="K554">
        <v>50</v>
      </c>
      <c r="M554">
        <v>41.3</v>
      </c>
      <c r="N554">
        <v>30.5</v>
      </c>
      <c r="O554">
        <v>8.6</v>
      </c>
      <c r="Q554">
        <v>1.5</v>
      </c>
      <c r="R554" t="s">
        <v>90</v>
      </c>
      <c r="T554">
        <v>9.9</v>
      </c>
      <c r="Y554">
        <f t="shared" si="43"/>
        <v>2005</v>
      </c>
      <c r="Z554" t="str">
        <f t="shared" si="44"/>
        <v>Hake</v>
      </c>
      <c r="AA554">
        <f t="shared" si="45"/>
        <v>50</v>
      </c>
      <c r="AB554">
        <f t="shared" si="46"/>
        <v>1.5</v>
      </c>
      <c r="AC554" t="str">
        <f t="shared" si="47"/>
        <v/>
      </c>
    </row>
    <row r="555" spans="2:29" x14ac:dyDescent="0.15">
      <c r="B555">
        <v>3</v>
      </c>
      <c r="C555" t="s">
        <v>392</v>
      </c>
      <c r="D555">
        <v>2005</v>
      </c>
      <c r="E555">
        <v>0.47013888888888888</v>
      </c>
      <c r="F555" t="s">
        <v>393</v>
      </c>
      <c r="G555" t="s">
        <v>31</v>
      </c>
      <c r="H555" t="s">
        <v>32</v>
      </c>
      <c r="J555" t="s">
        <v>5</v>
      </c>
      <c r="K555">
        <v>50.6</v>
      </c>
      <c r="M555">
        <v>43</v>
      </c>
      <c r="N555">
        <v>30.1</v>
      </c>
      <c r="O555">
        <v>8.5</v>
      </c>
      <c r="Q555">
        <v>0.9</v>
      </c>
      <c r="R555" t="s">
        <v>90</v>
      </c>
      <c r="T555">
        <v>11</v>
      </c>
      <c r="Y555">
        <f t="shared" si="43"/>
        <v>2005</v>
      </c>
      <c r="Z555" t="str">
        <f t="shared" si="44"/>
        <v>Hake</v>
      </c>
      <c r="AA555">
        <f t="shared" si="45"/>
        <v>50.6</v>
      </c>
      <c r="AB555">
        <f t="shared" si="46"/>
        <v>0.9</v>
      </c>
      <c r="AC555" t="str">
        <f t="shared" si="47"/>
        <v/>
      </c>
    </row>
    <row r="556" spans="2:29" x14ac:dyDescent="0.15">
      <c r="B556">
        <v>4</v>
      </c>
      <c r="C556" t="s">
        <v>392</v>
      </c>
      <c r="D556">
        <v>2005</v>
      </c>
      <c r="E556">
        <v>0.47013888888888888</v>
      </c>
      <c r="F556" t="s">
        <v>393</v>
      </c>
      <c r="G556" t="s">
        <v>31</v>
      </c>
      <c r="H556" t="s">
        <v>32</v>
      </c>
      <c r="J556" t="s">
        <v>5</v>
      </c>
      <c r="K556">
        <v>48.7</v>
      </c>
      <c r="M556">
        <v>38.299999999999997</v>
      </c>
      <c r="N556">
        <v>30.1</v>
      </c>
      <c r="O556">
        <v>10.8</v>
      </c>
      <c r="Q556">
        <v>0.8</v>
      </c>
      <c r="R556" t="s">
        <v>90</v>
      </c>
      <c r="T556">
        <v>9.1999999999999993</v>
      </c>
      <c r="Y556">
        <f t="shared" si="43"/>
        <v>2005</v>
      </c>
      <c r="Z556" t="str">
        <f t="shared" si="44"/>
        <v>Hake</v>
      </c>
      <c r="AA556">
        <f t="shared" si="45"/>
        <v>48.7</v>
      </c>
      <c r="AB556">
        <f t="shared" si="46"/>
        <v>0.8</v>
      </c>
      <c r="AC556" t="str">
        <f t="shared" si="47"/>
        <v/>
      </c>
    </row>
    <row r="557" spans="2:29" x14ac:dyDescent="0.15">
      <c r="B557">
        <v>7</v>
      </c>
      <c r="C557" t="s">
        <v>394</v>
      </c>
      <c r="D557">
        <v>2005</v>
      </c>
      <c r="E557">
        <v>0.4375</v>
      </c>
      <c r="F557" t="s">
        <v>395</v>
      </c>
      <c r="G557" t="s">
        <v>54</v>
      </c>
      <c r="H557" t="s">
        <v>32</v>
      </c>
      <c r="J557" t="s">
        <v>5</v>
      </c>
      <c r="K557">
        <v>48.3</v>
      </c>
      <c r="Q557">
        <v>0.5</v>
      </c>
      <c r="R557" t="s">
        <v>90</v>
      </c>
      <c r="Y557">
        <f t="shared" si="43"/>
        <v>2005</v>
      </c>
      <c r="Z557" t="str">
        <f t="shared" si="44"/>
        <v>Hake</v>
      </c>
      <c r="AA557">
        <f t="shared" si="45"/>
        <v>48.3</v>
      </c>
      <c r="AB557">
        <f t="shared" si="46"/>
        <v>0.5</v>
      </c>
      <c r="AC557" t="str">
        <f t="shared" si="47"/>
        <v/>
      </c>
    </row>
    <row r="558" spans="2:29" x14ac:dyDescent="0.15">
      <c r="B558">
        <v>8</v>
      </c>
      <c r="C558" t="s">
        <v>394</v>
      </c>
      <c r="D558">
        <v>2005</v>
      </c>
      <c r="E558">
        <v>0.5</v>
      </c>
      <c r="F558" t="s">
        <v>396</v>
      </c>
      <c r="G558" t="s">
        <v>54</v>
      </c>
      <c r="H558" t="s">
        <v>32</v>
      </c>
      <c r="J558" t="s">
        <v>5</v>
      </c>
      <c r="K558">
        <v>51</v>
      </c>
      <c r="Q558">
        <v>0.8</v>
      </c>
      <c r="R558" t="s">
        <v>90</v>
      </c>
      <c r="Y558">
        <f t="shared" si="43"/>
        <v>2005</v>
      </c>
      <c r="Z558" t="str">
        <f t="shared" si="44"/>
        <v>Hake</v>
      </c>
      <c r="AA558">
        <f t="shared" si="45"/>
        <v>51</v>
      </c>
      <c r="AB558">
        <f t="shared" si="46"/>
        <v>0.8</v>
      </c>
      <c r="AC558" t="str">
        <f t="shared" si="47"/>
        <v/>
      </c>
    </row>
    <row r="559" spans="2:29" x14ac:dyDescent="0.15">
      <c r="B559">
        <v>9</v>
      </c>
      <c r="C559" t="s">
        <v>397</v>
      </c>
      <c r="D559">
        <v>2005</v>
      </c>
      <c r="E559">
        <v>0.58333333333333337</v>
      </c>
      <c r="F559" t="s">
        <v>393</v>
      </c>
      <c r="G559" t="s">
        <v>54</v>
      </c>
      <c r="H559" t="s">
        <v>181</v>
      </c>
      <c r="J559" t="s">
        <v>5</v>
      </c>
      <c r="K559">
        <v>33.200000000000003</v>
      </c>
      <c r="M559">
        <v>33.299999999999997</v>
      </c>
      <c r="N559">
        <v>24.8</v>
      </c>
      <c r="O559">
        <v>7.3</v>
      </c>
      <c r="Q559">
        <v>0.3</v>
      </c>
      <c r="R559" t="s">
        <v>90</v>
      </c>
      <c r="T559">
        <v>8.1999999999999993</v>
      </c>
      <c r="Y559">
        <f t="shared" si="43"/>
        <v>2005</v>
      </c>
      <c r="Z559" t="str">
        <f t="shared" si="44"/>
        <v>Hake</v>
      </c>
      <c r="AA559">
        <f t="shared" si="45"/>
        <v>33.200000000000003</v>
      </c>
      <c r="AB559">
        <f t="shared" si="46"/>
        <v>0.3</v>
      </c>
      <c r="AC559" t="str">
        <f t="shared" si="47"/>
        <v/>
      </c>
    </row>
    <row r="560" spans="2:29" x14ac:dyDescent="0.15">
      <c r="B560">
        <v>10</v>
      </c>
      <c r="C560" t="s">
        <v>397</v>
      </c>
      <c r="D560">
        <v>2005</v>
      </c>
      <c r="E560">
        <v>0.58333333333333337</v>
      </c>
      <c r="F560" t="s">
        <v>393</v>
      </c>
      <c r="G560" t="s">
        <v>54</v>
      </c>
      <c r="H560" t="s">
        <v>181</v>
      </c>
      <c r="J560" t="s">
        <v>5</v>
      </c>
      <c r="K560">
        <v>51.5</v>
      </c>
      <c r="M560">
        <v>48.6</v>
      </c>
      <c r="N560">
        <v>35.5</v>
      </c>
      <c r="O560">
        <v>9.6999999999999993</v>
      </c>
      <c r="Q560">
        <v>1.2</v>
      </c>
      <c r="R560" t="s">
        <v>90</v>
      </c>
      <c r="T560">
        <v>9.4</v>
      </c>
      <c r="Y560">
        <f t="shared" si="43"/>
        <v>2005</v>
      </c>
      <c r="Z560" t="str">
        <f t="shared" si="44"/>
        <v>Hake</v>
      </c>
      <c r="AA560">
        <f t="shared" si="45"/>
        <v>51.5</v>
      </c>
      <c r="AB560">
        <f t="shared" si="46"/>
        <v>1.2</v>
      </c>
      <c r="AC560" t="str">
        <f t="shared" si="47"/>
        <v/>
      </c>
    </row>
    <row r="561" spans="2:29" x14ac:dyDescent="0.15">
      <c r="B561">
        <v>11</v>
      </c>
      <c r="C561" t="s">
        <v>398</v>
      </c>
      <c r="D561">
        <v>2005</v>
      </c>
      <c r="E561">
        <v>0.58333333333333337</v>
      </c>
      <c r="F561" t="s">
        <v>399</v>
      </c>
      <c r="G561" t="s">
        <v>54</v>
      </c>
      <c r="H561" t="s">
        <v>32</v>
      </c>
      <c r="J561" t="s">
        <v>5</v>
      </c>
      <c r="K561">
        <v>43.9</v>
      </c>
      <c r="O561">
        <v>6.5</v>
      </c>
      <c r="Q561">
        <v>0.6</v>
      </c>
      <c r="R561" t="s">
        <v>90</v>
      </c>
      <c r="Y561">
        <f t="shared" si="43"/>
        <v>2005</v>
      </c>
      <c r="Z561" t="str">
        <f t="shared" si="44"/>
        <v>Hake</v>
      </c>
      <c r="AA561">
        <f t="shared" si="45"/>
        <v>43.9</v>
      </c>
      <c r="AB561">
        <f t="shared" si="46"/>
        <v>0.6</v>
      </c>
      <c r="AC561" t="str">
        <f t="shared" si="47"/>
        <v/>
      </c>
    </row>
    <row r="562" spans="2:29" x14ac:dyDescent="0.15">
      <c r="B562">
        <v>12</v>
      </c>
      <c r="C562" t="s">
        <v>400</v>
      </c>
      <c r="D562">
        <v>2005</v>
      </c>
      <c r="E562">
        <v>0.58333333333333337</v>
      </c>
      <c r="F562" t="s">
        <v>399</v>
      </c>
      <c r="G562" t="s">
        <v>31</v>
      </c>
      <c r="H562" t="s">
        <v>32</v>
      </c>
      <c r="J562" t="s">
        <v>5</v>
      </c>
      <c r="K562">
        <v>50.5</v>
      </c>
      <c r="O562">
        <v>6.5</v>
      </c>
      <c r="Q562">
        <v>0.4</v>
      </c>
      <c r="R562" t="s">
        <v>90</v>
      </c>
      <c r="Y562">
        <f t="shared" si="43"/>
        <v>2005</v>
      </c>
      <c r="Z562" t="str">
        <f t="shared" si="44"/>
        <v>Hake</v>
      </c>
      <c r="AA562">
        <f t="shared" si="45"/>
        <v>50.5</v>
      </c>
      <c r="AB562">
        <f t="shared" si="46"/>
        <v>0.4</v>
      </c>
      <c r="AC562" t="str">
        <f t="shared" si="47"/>
        <v/>
      </c>
    </row>
    <row r="563" spans="2:29" x14ac:dyDescent="0.15">
      <c r="B563">
        <v>13</v>
      </c>
      <c r="C563" t="s">
        <v>401</v>
      </c>
      <c r="D563">
        <v>2005</v>
      </c>
      <c r="E563">
        <v>0.75</v>
      </c>
      <c r="F563" t="s">
        <v>389</v>
      </c>
      <c r="G563" t="s">
        <v>48</v>
      </c>
      <c r="H563" t="s">
        <v>32</v>
      </c>
      <c r="J563" t="s">
        <v>5</v>
      </c>
      <c r="K563">
        <v>48.8</v>
      </c>
      <c r="O563">
        <v>4.5</v>
      </c>
      <c r="Q563">
        <v>0.5</v>
      </c>
      <c r="R563" t="s">
        <v>90</v>
      </c>
      <c r="Y563">
        <f t="shared" si="43"/>
        <v>2005</v>
      </c>
      <c r="Z563" t="str">
        <f t="shared" si="44"/>
        <v>Hake</v>
      </c>
      <c r="AA563">
        <f t="shared" si="45"/>
        <v>48.8</v>
      </c>
      <c r="AB563">
        <f t="shared" si="46"/>
        <v>0.5</v>
      </c>
      <c r="AC563" t="str">
        <f t="shared" si="47"/>
        <v/>
      </c>
    </row>
    <row r="564" spans="2:29" x14ac:dyDescent="0.15">
      <c r="B564">
        <v>23</v>
      </c>
      <c r="C564" t="s">
        <v>191</v>
      </c>
      <c r="D564">
        <v>2005</v>
      </c>
      <c r="E564">
        <v>0.58333333333333337</v>
      </c>
      <c r="F564" t="s">
        <v>402</v>
      </c>
      <c r="G564" t="s">
        <v>31</v>
      </c>
      <c r="H564" t="s">
        <v>32</v>
      </c>
      <c r="J564" t="s">
        <v>5</v>
      </c>
      <c r="K564">
        <v>57.8</v>
      </c>
      <c r="Q564">
        <v>1.7</v>
      </c>
      <c r="R564" t="s">
        <v>90</v>
      </c>
      <c r="Y564">
        <f t="shared" si="43"/>
        <v>2005</v>
      </c>
      <c r="Z564" t="str">
        <f t="shared" si="44"/>
        <v>Hake</v>
      </c>
      <c r="AA564">
        <f t="shared" si="45"/>
        <v>57.8</v>
      </c>
      <c r="AB564">
        <f t="shared" si="46"/>
        <v>1.7</v>
      </c>
      <c r="AC564" t="str">
        <f t="shared" si="47"/>
        <v/>
      </c>
    </row>
    <row r="565" spans="2:29" x14ac:dyDescent="0.15">
      <c r="B565">
        <v>30</v>
      </c>
      <c r="C565" t="s">
        <v>403</v>
      </c>
      <c r="D565">
        <v>2005</v>
      </c>
      <c r="E565">
        <v>0.375</v>
      </c>
      <c r="F565" t="s">
        <v>404</v>
      </c>
      <c r="G565" t="s">
        <v>54</v>
      </c>
      <c r="H565" t="s">
        <v>405</v>
      </c>
      <c r="J565" t="s">
        <v>5</v>
      </c>
      <c r="Q565">
        <v>0.9</v>
      </c>
      <c r="R565" t="s">
        <v>90</v>
      </c>
      <c r="Y565">
        <f t="shared" si="43"/>
        <v>2005</v>
      </c>
      <c r="Z565" t="str">
        <f t="shared" si="44"/>
        <v>Hake</v>
      </c>
      <c r="AA565" t="str">
        <f t="shared" si="45"/>
        <v/>
      </c>
      <c r="AB565">
        <f t="shared" si="46"/>
        <v>0.9</v>
      </c>
      <c r="AC565" t="str">
        <f t="shared" si="47"/>
        <v/>
      </c>
    </row>
    <row r="566" spans="2:29" x14ac:dyDescent="0.15">
      <c r="B566">
        <v>31</v>
      </c>
      <c r="C566" t="s">
        <v>403</v>
      </c>
      <c r="D566">
        <v>2005</v>
      </c>
      <c r="E566">
        <v>0.375</v>
      </c>
      <c r="F566" t="s">
        <v>404</v>
      </c>
      <c r="G566" t="s">
        <v>54</v>
      </c>
      <c r="H566" t="s">
        <v>405</v>
      </c>
      <c r="J566" t="s">
        <v>5</v>
      </c>
      <c r="K566">
        <v>69</v>
      </c>
      <c r="Q566">
        <v>2.2000000000000002</v>
      </c>
      <c r="R566" t="s">
        <v>90</v>
      </c>
      <c r="Y566">
        <f t="shared" si="43"/>
        <v>2005</v>
      </c>
      <c r="Z566" t="str">
        <f t="shared" si="44"/>
        <v>Hake</v>
      </c>
      <c r="AA566">
        <f t="shared" si="45"/>
        <v>69</v>
      </c>
      <c r="AB566">
        <f t="shared" si="46"/>
        <v>2.2000000000000002</v>
      </c>
      <c r="AC566" t="str">
        <f t="shared" si="47"/>
        <v/>
      </c>
    </row>
    <row r="567" spans="2:29" x14ac:dyDescent="0.15">
      <c r="B567">
        <v>32</v>
      </c>
      <c r="C567" t="s">
        <v>403</v>
      </c>
      <c r="D567">
        <v>2005</v>
      </c>
      <c r="E567">
        <v>0.375</v>
      </c>
      <c r="F567" t="s">
        <v>404</v>
      </c>
      <c r="G567" t="s">
        <v>54</v>
      </c>
      <c r="H567" t="s">
        <v>405</v>
      </c>
      <c r="J567" t="s">
        <v>5</v>
      </c>
      <c r="K567">
        <v>58.5</v>
      </c>
      <c r="Q567">
        <v>1.5</v>
      </c>
      <c r="R567" t="s">
        <v>90</v>
      </c>
      <c r="Y567">
        <f t="shared" si="43"/>
        <v>2005</v>
      </c>
      <c r="Z567" t="str">
        <f t="shared" si="44"/>
        <v>Hake</v>
      </c>
      <c r="AA567">
        <f t="shared" si="45"/>
        <v>58.5</v>
      </c>
      <c r="AB567">
        <f t="shared" si="46"/>
        <v>1.5</v>
      </c>
      <c r="AC567" t="str">
        <f t="shared" si="47"/>
        <v/>
      </c>
    </row>
    <row r="568" spans="2:29" x14ac:dyDescent="0.15">
      <c r="B568">
        <v>34</v>
      </c>
      <c r="C568" t="s">
        <v>403</v>
      </c>
      <c r="D568">
        <v>2005</v>
      </c>
      <c r="E568">
        <v>0.72916666666666663</v>
      </c>
      <c r="F568" t="s">
        <v>406</v>
      </c>
      <c r="G568" t="s">
        <v>54</v>
      </c>
      <c r="H568" t="s">
        <v>32</v>
      </c>
      <c r="J568" t="s">
        <v>5</v>
      </c>
      <c r="K568">
        <v>74.8</v>
      </c>
      <c r="Q568">
        <v>2.4</v>
      </c>
      <c r="R568" t="s">
        <v>90</v>
      </c>
      <c r="Y568">
        <f t="shared" si="43"/>
        <v>2005</v>
      </c>
      <c r="Z568" t="str">
        <f t="shared" si="44"/>
        <v>Hake</v>
      </c>
      <c r="AA568">
        <f t="shared" si="45"/>
        <v>74.8</v>
      </c>
      <c r="AB568">
        <f t="shared" si="46"/>
        <v>2.4</v>
      </c>
      <c r="AC568" t="str">
        <f t="shared" si="47"/>
        <v/>
      </c>
    </row>
    <row r="569" spans="2:29" x14ac:dyDescent="0.15">
      <c r="B569">
        <v>41</v>
      </c>
      <c r="C569" t="s">
        <v>407</v>
      </c>
      <c r="D569">
        <v>2005</v>
      </c>
      <c r="E569">
        <v>0.66666666666666663</v>
      </c>
      <c r="F569" t="s">
        <v>95</v>
      </c>
      <c r="G569" t="s">
        <v>31</v>
      </c>
      <c r="H569" t="s">
        <v>32</v>
      </c>
      <c r="J569" t="s">
        <v>5</v>
      </c>
      <c r="K569">
        <v>95</v>
      </c>
      <c r="Q569">
        <v>5.6</v>
      </c>
      <c r="R569" t="s">
        <v>90</v>
      </c>
      <c r="Y569">
        <f t="shared" si="43"/>
        <v>2005</v>
      </c>
      <c r="Z569" t="str">
        <f t="shared" si="44"/>
        <v>Hake</v>
      </c>
      <c r="AA569">
        <f t="shared" si="45"/>
        <v>95</v>
      </c>
      <c r="AB569">
        <f t="shared" si="46"/>
        <v>5.6</v>
      </c>
      <c r="AC569" t="str">
        <f t="shared" si="47"/>
        <v/>
      </c>
    </row>
    <row r="570" spans="2:29" x14ac:dyDescent="0.15">
      <c r="B570">
        <v>56</v>
      </c>
      <c r="C570" t="s">
        <v>408</v>
      </c>
      <c r="D570">
        <v>2005</v>
      </c>
      <c r="E570">
        <v>0.66666666666666663</v>
      </c>
      <c r="F570" t="s">
        <v>173</v>
      </c>
      <c r="G570" t="s">
        <v>54</v>
      </c>
      <c r="H570" t="s">
        <v>32</v>
      </c>
      <c r="J570" t="s">
        <v>5</v>
      </c>
      <c r="K570">
        <v>104</v>
      </c>
      <c r="Q570">
        <v>8.6</v>
      </c>
      <c r="R570" t="s">
        <v>90</v>
      </c>
      <c r="Y570">
        <f t="shared" si="43"/>
        <v>2005</v>
      </c>
      <c r="Z570" t="str">
        <f t="shared" si="44"/>
        <v>Hake</v>
      </c>
      <c r="AA570">
        <f t="shared" si="45"/>
        <v>104</v>
      </c>
      <c r="AB570">
        <f t="shared" si="46"/>
        <v>8.6</v>
      </c>
      <c r="AC570" t="str">
        <f t="shared" si="47"/>
        <v/>
      </c>
    </row>
    <row r="571" spans="2:29" x14ac:dyDescent="0.15">
      <c r="B571">
        <v>59</v>
      </c>
      <c r="C571" t="s">
        <v>91</v>
      </c>
      <c r="D571">
        <v>2005</v>
      </c>
      <c r="E571">
        <v>0.55208333333333337</v>
      </c>
      <c r="F571" t="s">
        <v>92</v>
      </c>
      <c r="G571" t="s">
        <v>54</v>
      </c>
      <c r="H571" t="s">
        <v>93</v>
      </c>
      <c r="J571" t="s">
        <v>5</v>
      </c>
      <c r="K571">
        <v>69.8</v>
      </c>
      <c r="Q571">
        <v>1.5</v>
      </c>
      <c r="R571" t="s">
        <v>90</v>
      </c>
      <c r="Y571">
        <f t="shared" si="43"/>
        <v>2005</v>
      </c>
      <c r="Z571" t="str">
        <f t="shared" si="44"/>
        <v>Hake</v>
      </c>
      <c r="AA571">
        <f t="shared" si="45"/>
        <v>69.8</v>
      </c>
      <c r="AB571">
        <f t="shared" si="46"/>
        <v>1.5</v>
      </c>
      <c r="AC571" t="str">
        <f t="shared" si="47"/>
        <v/>
      </c>
    </row>
    <row r="572" spans="2:29" x14ac:dyDescent="0.15">
      <c r="B572">
        <v>60</v>
      </c>
      <c r="C572" t="s">
        <v>91</v>
      </c>
      <c r="D572">
        <v>2005</v>
      </c>
      <c r="E572">
        <v>0.55208333333333337</v>
      </c>
      <c r="F572" t="s">
        <v>92</v>
      </c>
      <c r="G572" t="s">
        <v>54</v>
      </c>
      <c r="H572" t="s">
        <v>93</v>
      </c>
      <c r="J572" t="s">
        <v>5</v>
      </c>
      <c r="K572">
        <v>60.6</v>
      </c>
      <c r="Q572">
        <v>1.6</v>
      </c>
      <c r="R572" t="s">
        <v>90</v>
      </c>
      <c r="Y572">
        <f t="shared" si="43"/>
        <v>2005</v>
      </c>
      <c r="Z572" t="str">
        <f t="shared" si="44"/>
        <v>Hake</v>
      </c>
      <c r="AA572">
        <f t="shared" si="45"/>
        <v>60.6</v>
      </c>
      <c r="AB572">
        <f t="shared" si="46"/>
        <v>1.6</v>
      </c>
      <c r="AC572" t="str">
        <f t="shared" si="47"/>
        <v/>
      </c>
    </row>
    <row r="573" spans="2:29" x14ac:dyDescent="0.15">
      <c r="B573">
        <v>49</v>
      </c>
      <c r="C573" t="s">
        <v>424</v>
      </c>
      <c r="D573">
        <v>2005</v>
      </c>
      <c r="E573">
        <v>0.64583333333333337</v>
      </c>
      <c r="F573" t="s">
        <v>425</v>
      </c>
      <c r="G573" t="s">
        <v>31</v>
      </c>
      <c r="H573" t="s">
        <v>238</v>
      </c>
      <c r="I573" t="s">
        <v>426</v>
      </c>
      <c r="J573" t="s">
        <v>5</v>
      </c>
      <c r="K573">
        <v>30</v>
      </c>
      <c r="Q573">
        <v>0.1</v>
      </c>
      <c r="R573" t="s">
        <v>90</v>
      </c>
      <c r="Y573">
        <f t="shared" si="43"/>
        <v>2005</v>
      </c>
      <c r="Z573" t="str">
        <f t="shared" si="44"/>
        <v>Hake</v>
      </c>
      <c r="AA573">
        <f t="shared" si="45"/>
        <v>30</v>
      </c>
      <c r="AB573">
        <f t="shared" si="46"/>
        <v>0.1</v>
      </c>
      <c r="AC573" t="str">
        <f t="shared" si="47"/>
        <v/>
      </c>
    </row>
    <row r="574" spans="2:29" x14ac:dyDescent="0.15">
      <c r="B574">
        <v>50</v>
      </c>
      <c r="C574" t="s">
        <v>424</v>
      </c>
      <c r="D574">
        <v>2005</v>
      </c>
      <c r="E574">
        <v>0.64583333333333337</v>
      </c>
      <c r="F574" t="s">
        <v>425</v>
      </c>
      <c r="G574" t="s">
        <v>31</v>
      </c>
      <c r="H574" t="s">
        <v>238</v>
      </c>
      <c r="I574" t="s">
        <v>426</v>
      </c>
      <c r="J574" t="s">
        <v>5</v>
      </c>
      <c r="K574">
        <v>31</v>
      </c>
      <c r="Q574">
        <v>0.1</v>
      </c>
      <c r="R574" t="s">
        <v>90</v>
      </c>
      <c r="Y574">
        <f t="shared" si="43"/>
        <v>2005</v>
      </c>
      <c r="Z574" t="str">
        <f t="shared" si="44"/>
        <v>Hake</v>
      </c>
      <c r="AA574">
        <f t="shared" si="45"/>
        <v>31</v>
      </c>
      <c r="AB574">
        <f t="shared" si="46"/>
        <v>0.1</v>
      </c>
      <c r="AC574" t="str">
        <f t="shared" si="47"/>
        <v/>
      </c>
    </row>
    <row r="575" spans="2:29" x14ac:dyDescent="0.15">
      <c r="B575">
        <v>51</v>
      </c>
      <c r="C575" t="s">
        <v>424</v>
      </c>
      <c r="D575">
        <v>2005</v>
      </c>
      <c r="E575">
        <v>0.64583333333333337</v>
      </c>
      <c r="F575" t="s">
        <v>425</v>
      </c>
      <c r="G575" t="s">
        <v>31</v>
      </c>
      <c r="H575" t="s">
        <v>238</v>
      </c>
      <c r="I575" t="s">
        <v>426</v>
      </c>
      <c r="J575" t="s">
        <v>5</v>
      </c>
      <c r="K575">
        <v>33</v>
      </c>
      <c r="Q575">
        <v>0.2</v>
      </c>
      <c r="R575" t="s">
        <v>90</v>
      </c>
      <c r="Y575">
        <f t="shared" si="43"/>
        <v>2005</v>
      </c>
      <c r="Z575" t="str">
        <f t="shared" si="44"/>
        <v>Hake</v>
      </c>
      <c r="AA575">
        <f t="shared" si="45"/>
        <v>33</v>
      </c>
      <c r="AB575">
        <f t="shared" si="46"/>
        <v>0.2</v>
      </c>
      <c r="AC575" t="str">
        <f t="shared" si="47"/>
        <v/>
      </c>
    </row>
    <row r="576" spans="2:29" x14ac:dyDescent="0.15">
      <c r="B576">
        <v>52</v>
      </c>
      <c r="C576" t="s">
        <v>424</v>
      </c>
      <c r="D576">
        <v>2005</v>
      </c>
      <c r="E576">
        <v>0.64583333333333337</v>
      </c>
      <c r="F576" t="s">
        <v>425</v>
      </c>
      <c r="G576" t="s">
        <v>31</v>
      </c>
      <c r="H576" t="s">
        <v>238</v>
      </c>
      <c r="I576" t="s">
        <v>426</v>
      </c>
      <c r="J576" t="s">
        <v>5</v>
      </c>
      <c r="K576">
        <v>42</v>
      </c>
      <c r="Q576">
        <v>0.6</v>
      </c>
      <c r="R576" t="s">
        <v>90</v>
      </c>
      <c r="Y576">
        <f t="shared" si="43"/>
        <v>2005</v>
      </c>
      <c r="Z576" t="str">
        <f t="shared" si="44"/>
        <v>Hake</v>
      </c>
      <c r="AA576">
        <f t="shared" si="45"/>
        <v>42</v>
      </c>
      <c r="AB576">
        <f t="shared" si="46"/>
        <v>0.6</v>
      </c>
      <c r="AC576" t="str">
        <f t="shared" si="47"/>
        <v/>
      </c>
    </row>
    <row r="577" spans="2:29" x14ac:dyDescent="0.15">
      <c r="B577">
        <v>18</v>
      </c>
      <c r="C577" t="s">
        <v>189</v>
      </c>
      <c r="D577">
        <v>2005</v>
      </c>
      <c r="E577">
        <v>0.58333333333333337</v>
      </c>
      <c r="F577" t="s">
        <v>402</v>
      </c>
      <c r="G577" t="s">
        <v>48</v>
      </c>
      <c r="H577" t="s">
        <v>32</v>
      </c>
      <c r="J577" t="s">
        <v>4</v>
      </c>
      <c r="K577">
        <v>106.8</v>
      </c>
      <c r="Q577">
        <v>5</v>
      </c>
      <c r="R577" t="s">
        <v>90</v>
      </c>
      <c r="Y577">
        <f t="shared" si="43"/>
        <v>2005</v>
      </c>
      <c r="Z577" t="str">
        <f t="shared" si="44"/>
        <v>Herring</v>
      </c>
      <c r="AA577">
        <f t="shared" si="45"/>
        <v>106.8</v>
      </c>
      <c r="AB577">
        <f t="shared" si="46"/>
        <v>5</v>
      </c>
      <c r="AC577" t="str">
        <f t="shared" si="47"/>
        <v/>
      </c>
    </row>
    <row r="578" spans="2:29" x14ac:dyDescent="0.15">
      <c r="B578">
        <v>33</v>
      </c>
      <c r="C578" t="s">
        <v>403</v>
      </c>
      <c r="D578">
        <v>2005</v>
      </c>
      <c r="E578">
        <v>0.375</v>
      </c>
      <c r="F578" t="s">
        <v>389</v>
      </c>
      <c r="H578" t="s">
        <v>32</v>
      </c>
      <c r="J578" t="s">
        <v>4</v>
      </c>
      <c r="K578">
        <v>120</v>
      </c>
      <c r="Q578">
        <v>11.6</v>
      </c>
      <c r="R578" t="s">
        <v>90</v>
      </c>
      <c r="Y578">
        <f t="shared" si="43"/>
        <v>2005</v>
      </c>
      <c r="Z578" t="str">
        <f t="shared" si="44"/>
        <v>Herring</v>
      </c>
      <c r="AA578">
        <f t="shared" si="45"/>
        <v>120</v>
      </c>
      <c r="AB578">
        <f t="shared" si="46"/>
        <v>11.6</v>
      </c>
      <c r="AC578" t="str">
        <f t="shared" si="47"/>
        <v/>
      </c>
    </row>
    <row r="579" spans="2:29" x14ac:dyDescent="0.15">
      <c r="B579">
        <v>35</v>
      </c>
      <c r="C579" t="s">
        <v>856</v>
      </c>
      <c r="D579">
        <v>2005</v>
      </c>
      <c r="E579">
        <v>0.52083333333333337</v>
      </c>
      <c r="F579" t="s">
        <v>857</v>
      </c>
      <c r="G579" t="s">
        <v>31</v>
      </c>
      <c r="H579" t="s">
        <v>32</v>
      </c>
      <c r="J579" t="s">
        <v>4</v>
      </c>
      <c r="K579">
        <v>56.5</v>
      </c>
      <c r="Q579">
        <v>0.8</v>
      </c>
      <c r="R579" t="s">
        <v>90</v>
      </c>
      <c r="Y579">
        <f t="shared" ref="Y579:Y642" si="48">D579</f>
        <v>2005</v>
      </c>
      <c r="Z579" t="str">
        <f t="shared" ref="Z579:Z642" si="49">IF(J579&lt;&gt;"",J579,"")</f>
        <v>Herring</v>
      </c>
      <c r="AA579">
        <f t="shared" ref="AA579:AA642" si="50">IF(K579&lt;&gt;"",K579,"")</f>
        <v>56.5</v>
      </c>
      <c r="AB579">
        <f t="shared" ref="AB579:AB642" si="51">IF(Q579&lt;&gt;"",Q579,IF(P579&lt;&gt;"",P579,""))</f>
        <v>0.8</v>
      </c>
      <c r="AC579" t="str">
        <f t="shared" ref="AC579:AC642" si="52">IF(U579&lt;&gt;"",U579,"")</f>
        <v/>
      </c>
    </row>
    <row r="580" spans="2:29" x14ac:dyDescent="0.15">
      <c r="B580">
        <v>37</v>
      </c>
      <c r="C580" t="s">
        <v>858</v>
      </c>
      <c r="D580">
        <v>2005</v>
      </c>
      <c r="E580">
        <v>0.375</v>
      </c>
      <c r="F580" t="s">
        <v>410</v>
      </c>
      <c r="G580" t="s">
        <v>411</v>
      </c>
      <c r="H580" t="s">
        <v>181</v>
      </c>
      <c r="J580" t="s">
        <v>4</v>
      </c>
      <c r="K580">
        <v>79</v>
      </c>
      <c r="Q580">
        <v>2.5</v>
      </c>
      <c r="R580" t="s">
        <v>90</v>
      </c>
      <c r="Y580">
        <f t="shared" si="48"/>
        <v>2005</v>
      </c>
      <c r="Z580" t="str">
        <f t="shared" si="49"/>
        <v>Herring</v>
      </c>
      <c r="AA580">
        <f t="shared" si="50"/>
        <v>79</v>
      </c>
      <c r="AB580">
        <f t="shared" si="51"/>
        <v>2.5</v>
      </c>
      <c r="AC580" t="str">
        <f t="shared" si="52"/>
        <v/>
      </c>
    </row>
    <row r="581" spans="2:29" x14ac:dyDescent="0.15">
      <c r="B581">
        <v>38</v>
      </c>
      <c r="C581" t="s">
        <v>858</v>
      </c>
      <c r="D581">
        <v>2005</v>
      </c>
      <c r="E581">
        <v>0.375</v>
      </c>
      <c r="F581" t="s">
        <v>410</v>
      </c>
      <c r="G581" t="s">
        <v>411</v>
      </c>
      <c r="H581" t="s">
        <v>181</v>
      </c>
      <c r="J581" t="s">
        <v>4</v>
      </c>
      <c r="K581">
        <v>74</v>
      </c>
      <c r="Q581">
        <v>2.1</v>
      </c>
      <c r="R581" t="s">
        <v>90</v>
      </c>
      <c r="Y581">
        <f t="shared" si="48"/>
        <v>2005</v>
      </c>
      <c r="Z581" t="str">
        <f t="shared" si="49"/>
        <v>Herring</v>
      </c>
      <c r="AA581">
        <f t="shared" si="50"/>
        <v>74</v>
      </c>
      <c r="AB581">
        <f t="shared" si="51"/>
        <v>2.1</v>
      </c>
      <c r="AC581" t="str">
        <f t="shared" si="52"/>
        <v/>
      </c>
    </row>
    <row r="582" spans="2:29" x14ac:dyDescent="0.15">
      <c r="B582">
        <v>40</v>
      </c>
      <c r="C582" t="s">
        <v>859</v>
      </c>
      <c r="D582">
        <v>2005</v>
      </c>
      <c r="E582">
        <v>0.3125</v>
      </c>
      <c r="F582" t="s">
        <v>860</v>
      </c>
      <c r="G582" t="s">
        <v>31</v>
      </c>
      <c r="H582" t="s">
        <v>32</v>
      </c>
      <c r="J582" t="s">
        <v>4</v>
      </c>
      <c r="K582">
        <v>124</v>
      </c>
      <c r="Q582">
        <v>11.3</v>
      </c>
      <c r="R582" t="s">
        <v>90</v>
      </c>
      <c r="Y582">
        <f t="shared" si="48"/>
        <v>2005</v>
      </c>
      <c r="Z582" t="str">
        <f t="shared" si="49"/>
        <v>Herring</v>
      </c>
      <c r="AA582">
        <f t="shared" si="50"/>
        <v>124</v>
      </c>
      <c r="AB582">
        <f t="shared" si="51"/>
        <v>11.3</v>
      </c>
      <c r="AC582" t="str">
        <f t="shared" si="52"/>
        <v/>
      </c>
    </row>
    <row r="583" spans="2:29" x14ac:dyDescent="0.15">
      <c r="B583">
        <v>17</v>
      </c>
      <c r="C583" t="s">
        <v>868</v>
      </c>
      <c r="D583">
        <v>2005</v>
      </c>
      <c r="E583">
        <v>0.8125</v>
      </c>
      <c r="F583" t="s">
        <v>869</v>
      </c>
      <c r="G583" t="s">
        <v>54</v>
      </c>
      <c r="H583" t="s">
        <v>32</v>
      </c>
      <c r="I583" t="s">
        <v>426</v>
      </c>
      <c r="J583" t="s">
        <v>4</v>
      </c>
      <c r="K583">
        <v>39.1</v>
      </c>
      <c r="Q583">
        <v>0.4</v>
      </c>
      <c r="R583" t="s">
        <v>90</v>
      </c>
      <c r="Y583">
        <f t="shared" si="48"/>
        <v>2005</v>
      </c>
      <c r="Z583" t="str">
        <f t="shared" si="49"/>
        <v>Herring</v>
      </c>
      <c r="AA583">
        <f t="shared" si="50"/>
        <v>39.1</v>
      </c>
      <c r="AB583">
        <f t="shared" si="51"/>
        <v>0.4</v>
      </c>
      <c r="AC583" t="str">
        <f t="shared" si="52"/>
        <v/>
      </c>
    </row>
    <row r="584" spans="2:29" x14ac:dyDescent="0.15">
      <c r="B584">
        <v>14</v>
      </c>
      <c r="C584" t="s">
        <v>172</v>
      </c>
      <c r="D584">
        <v>2005</v>
      </c>
      <c r="E584">
        <v>0.625</v>
      </c>
      <c r="F584" t="s">
        <v>897</v>
      </c>
      <c r="G584" t="s">
        <v>147</v>
      </c>
      <c r="H584" t="s">
        <v>385</v>
      </c>
      <c r="J584" t="s">
        <v>898</v>
      </c>
      <c r="Q584">
        <v>0.3</v>
      </c>
      <c r="R584" t="s">
        <v>90</v>
      </c>
      <c r="Y584">
        <f t="shared" si="48"/>
        <v>2005</v>
      </c>
      <c r="Z584" t="str">
        <f t="shared" si="49"/>
        <v>Moth</v>
      </c>
      <c r="AA584" t="str">
        <f t="shared" si="50"/>
        <v/>
      </c>
      <c r="AB584">
        <f t="shared" si="51"/>
        <v>0.3</v>
      </c>
      <c r="AC584" t="str">
        <f t="shared" si="52"/>
        <v/>
      </c>
    </row>
    <row r="585" spans="2:29" x14ac:dyDescent="0.15">
      <c r="B585">
        <v>20</v>
      </c>
      <c r="C585" t="s">
        <v>191</v>
      </c>
      <c r="D585">
        <v>2005</v>
      </c>
      <c r="E585">
        <v>0.45833333333333331</v>
      </c>
      <c r="F585" t="s">
        <v>95</v>
      </c>
      <c r="G585" t="s">
        <v>31</v>
      </c>
      <c r="H585" t="s">
        <v>32</v>
      </c>
      <c r="I585" t="s">
        <v>426</v>
      </c>
      <c r="J585" t="s">
        <v>7</v>
      </c>
      <c r="K585">
        <v>41</v>
      </c>
      <c r="Q585">
        <v>0.1</v>
      </c>
      <c r="R585" t="s">
        <v>90</v>
      </c>
      <c r="Y585">
        <f t="shared" si="48"/>
        <v>2005</v>
      </c>
      <c r="Z585" t="str">
        <f t="shared" si="49"/>
        <v>Sandlance</v>
      </c>
      <c r="AA585">
        <f t="shared" si="50"/>
        <v>41</v>
      </c>
      <c r="AB585">
        <f t="shared" si="51"/>
        <v>0.1</v>
      </c>
      <c r="AC585" t="str">
        <f t="shared" si="52"/>
        <v/>
      </c>
    </row>
    <row r="586" spans="2:29" x14ac:dyDescent="0.15">
      <c r="B586">
        <v>53</v>
      </c>
      <c r="C586" t="s">
        <v>424</v>
      </c>
      <c r="D586">
        <v>2005</v>
      </c>
      <c r="E586">
        <v>0.64583333333333337</v>
      </c>
      <c r="F586" t="s">
        <v>425</v>
      </c>
      <c r="G586" t="s">
        <v>31</v>
      </c>
      <c r="H586" t="s">
        <v>238</v>
      </c>
      <c r="I586" t="s">
        <v>426</v>
      </c>
      <c r="J586" t="s">
        <v>7</v>
      </c>
      <c r="K586">
        <v>68</v>
      </c>
      <c r="Q586">
        <v>0.6</v>
      </c>
      <c r="R586" t="s">
        <v>90</v>
      </c>
      <c r="Y586">
        <f t="shared" si="48"/>
        <v>2005</v>
      </c>
      <c r="Z586" t="str">
        <f t="shared" si="49"/>
        <v>Sandlance</v>
      </c>
      <c r="AA586">
        <f t="shared" si="50"/>
        <v>68</v>
      </c>
      <c r="AB586">
        <f t="shared" si="51"/>
        <v>0.6</v>
      </c>
      <c r="AC586" t="str">
        <f t="shared" si="52"/>
        <v/>
      </c>
    </row>
    <row r="587" spans="2:29" x14ac:dyDescent="0.15">
      <c r="B587">
        <v>57</v>
      </c>
      <c r="C587" t="s">
        <v>91</v>
      </c>
      <c r="D587">
        <v>2005</v>
      </c>
      <c r="E587">
        <v>0.55208333333333337</v>
      </c>
      <c r="F587" t="s">
        <v>92</v>
      </c>
      <c r="G587" t="s">
        <v>54</v>
      </c>
      <c r="H587" t="s">
        <v>93</v>
      </c>
      <c r="J587" t="s">
        <v>7</v>
      </c>
      <c r="K587">
        <v>90.6</v>
      </c>
      <c r="Q587">
        <v>1.2</v>
      </c>
      <c r="R587" t="s">
        <v>90</v>
      </c>
      <c r="Y587">
        <f t="shared" si="48"/>
        <v>2005</v>
      </c>
      <c r="Z587" t="str">
        <f t="shared" si="49"/>
        <v>Sandlance</v>
      </c>
      <c r="AA587">
        <f t="shared" si="50"/>
        <v>90.6</v>
      </c>
      <c r="AB587">
        <f t="shared" si="51"/>
        <v>1.2</v>
      </c>
      <c r="AC587" t="str">
        <f t="shared" si="52"/>
        <v/>
      </c>
    </row>
    <row r="588" spans="2:29" x14ac:dyDescent="0.15">
      <c r="B588">
        <v>44</v>
      </c>
      <c r="C588" t="s">
        <v>178</v>
      </c>
      <c r="D588">
        <v>2005</v>
      </c>
      <c r="E588">
        <v>0.6875</v>
      </c>
      <c r="F588" t="s">
        <v>935</v>
      </c>
      <c r="G588" t="s">
        <v>413</v>
      </c>
      <c r="H588" t="s">
        <v>32</v>
      </c>
      <c r="J588" t="s">
        <v>936</v>
      </c>
      <c r="Q588">
        <v>4.8</v>
      </c>
      <c r="R588" t="s">
        <v>90</v>
      </c>
      <c r="Y588">
        <f t="shared" si="48"/>
        <v>2005</v>
      </c>
      <c r="Z588" t="str">
        <f t="shared" si="49"/>
        <v>Squid</v>
      </c>
      <c r="AA588" t="str">
        <f t="shared" si="50"/>
        <v/>
      </c>
      <c r="AB588">
        <f t="shared" si="51"/>
        <v>4.8</v>
      </c>
      <c r="AC588" t="str">
        <f t="shared" si="52"/>
        <v/>
      </c>
    </row>
    <row r="589" spans="2:29" x14ac:dyDescent="0.15">
      <c r="B589">
        <v>5</v>
      </c>
      <c r="C589" t="s">
        <v>964</v>
      </c>
      <c r="D589">
        <v>2005</v>
      </c>
      <c r="E589">
        <v>0.45833333333333331</v>
      </c>
      <c r="F589" t="s">
        <v>402</v>
      </c>
      <c r="G589" t="s">
        <v>31</v>
      </c>
      <c r="H589" t="s">
        <v>32</v>
      </c>
      <c r="J589" t="s">
        <v>963</v>
      </c>
      <c r="K589">
        <v>58.1</v>
      </c>
      <c r="L589">
        <v>1.5</v>
      </c>
      <c r="M589">
        <v>39</v>
      </c>
      <c r="N589">
        <v>36</v>
      </c>
      <c r="O589">
        <v>5.8</v>
      </c>
      <c r="Q589">
        <v>0.7</v>
      </c>
      <c r="R589" t="s">
        <v>90</v>
      </c>
      <c r="T589">
        <v>17</v>
      </c>
      <c r="Y589">
        <f t="shared" si="48"/>
        <v>2005</v>
      </c>
      <c r="Z589" t="str">
        <f t="shared" si="49"/>
        <v>Stickleback</v>
      </c>
      <c r="AA589">
        <f t="shared" si="50"/>
        <v>58.1</v>
      </c>
      <c r="AB589">
        <f t="shared" si="51"/>
        <v>0.7</v>
      </c>
      <c r="AC589" t="str">
        <f t="shared" si="52"/>
        <v/>
      </c>
    </row>
    <row r="590" spans="2:29" x14ac:dyDescent="0.15">
      <c r="B590">
        <v>6</v>
      </c>
      <c r="C590" t="s">
        <v>964</v>
      </c>
      <c r="D590">
        <v>2005</v>
      </c>
      <c r="E590">
        <v>0.8666666666666667</v>
      </c>
      <c r="F590" t="s">
        <v>82</v>
      </c>
      <c r="G590" t="s">
        <v>48</v>
      </c>
      <c r="H590" t="s">
        <v>32</v>
      </c>
      <c r="J590" t="s">
        <v>963</v>
      </c>
      <c r="K590">
        <v>64</v>
      </c>
      <c r="M590">
        <v>45.1</v>
      </c>
      <c r="N590">
        <v>24.4</v>
      </c>
      <c r="O590">
        <v>12.1</v>
      </c>
      <c r="Q590">
        <v>1.7</v>
      </c>
      <c r="R590" t="s">
        <v>90</v>
      </c>
      <c r="T590">
        <v>15.1</v>
      </c>
      <c r="Y590">
        <f t="shared" si="48"/>
        <v>2005</v>
      </c>
      <c r="Z590" t="str">
        <f t="shared" si="49"/>
        <v>Stickleback</v>
      </c>
      <c r="AA590">
        <f t="shared" si="50"/>
        <v>64</v>
      </c>
      <c r="AB590">
        <f t="shared" si="51"/>
        <v>1.7</v>
      </c>
      <c r="AC590" t="str">
        <f t="shared" si="52"/>
        <v/>
      </c>
    </row>
    <row r="591" spans="2:29" x14ac:dyDescent="0.15">
      <c r="B591">
        <v>16</v>
      </c>
      <c r="C591" t="s">
        <v>172</v>
      </c>
      <c r="D591">
        <v>2005</v>
      </c>
      <c r="E591">
        <v>0.625</v>
      </c>
      <c r="F591" t="s">
        <v>402</v>
      </c>
      <c r="G591" t="s">
        <v>147</v>
      </c>
      <c r="H591" t="s">
        <v>32</v>
      </c>
      <c r="J591" t="s">
        <v>963</v>
      </c>
      <c r="K591">
        <v>62.1</v>
      </c>
      <c r="O591">
        <v>14.7</v>
      </c>
      <c r="Q591">
        <v>2.2999999999999998</v>
      </c>
      <c r="R591" t="s">
        <v>90</v>
      </c>
      <c r="Y591">
        <f t="shared" si="48"/>
        <v>2005</v>
      </c>
      <c r="Z591" t="str">
        <f t="shared" si="49"/>
        <v>Stickleback</v>
      </c>
      <c r="AA591">
        <f t="shared" si="50"/>
        <v>62.1</v>
      </c>
      <c r="AB591">
        <f t="shared" si="51"/>
        <v>2.2999999999999998</v>
      </c>
      <c r="AC591" t="str">
        <f t="shared" si="52"/>
        <v/>
      </c>
    </row>
    <row r="592" spans="2:29" x14ac:dyDescent="0.15">
      <c r="B592">
        <v>22</v>
      </c>
      <c r="C592" t="s">
        <v>191</v>
      </c>
      <c r="D592">
        <v>2005</v>
      </c>
      <c r="E592">
        <v>0.41666666666666669</v>
      </c>
      <c r="F592" t="s">
        <v>406</v>
      </c>
      <c r="G592" t="s">
        <v>31</v>
      </c>
      <c r="H592" t="s">
        <v>32</v>
      </c>
      <c r="J592" t="s">
        <v>963</v>
      </c>
      <c r="K592">
        <v>53.5</v>
      </c>
      <c r="Q592">
        <v>1.7</v>
      </c>
      <c r="R592" t="s">
        <v>90</v>
      </c>
      <c r="Y592">
        <f t="shared" si="48"/>
        <v>2005</v>
      </c>
      <c r="Z592" t="str">
        <f t="shared" si="49"/>
        <v>Stickleback</v>
      </c>
      <c r="AA592">
        <f t="shared" si="50"/>
        <v>53.5</v>
      </c>
      <c r="AB592">
        <f t="shared" si="51"/>
        <v>1.7</v>
      </c>
      <c r="AC592" t="str">
        <f t="shared" si="52"/>
        <v/>
      </c>
    </row>
    <row r="593" spans="2:29" x14ac:dyDescent="0.15">
      <c r="B593">
        <v>24</v>
      </c>
      <c r="C593" t="s">
        <v>965</v>
      </c>
      <c r="D593">
        <v>2005</v>
      </c>
      <c r="E593">
        <v>0.70833333333333337</v>
      </c>
      <c r="F593" t="s">
        <v>966</v>
      </c>
      <c r="G593" t="s">
        <v>31</v>
      </c>
      <c r="H593" t="s">
        <v>32</v>
      </c>
      <c r="J593" t="s">
        <v>963</v>
      </c>
      <c r="K593">
        <v>58.2</v>
      </c>
      <c r="Q593">
        <v>1.9</v>
      </c>
      <c r="R593" t="s">
        <v>90</v>
      </c>
      <c r="Y593">
        <f t="shared" si="48"/>
        <v>2005</v>
      </c>
      <c r="Z593" t="str">
        <f t="shared" si="49"/>
        <v>Stickleback</v>
      </c>
      <c r="AA593">
        <f t="shared" si="50"/>
        <v>58.2</v>
      </c>
      <c r="AB593">
        <f t="shared" si="51"/>
        <v>1.9</v>
      </c>
      <c r="AC593" t="str">
        <f t="shared" si="52"/>
        <v/>
      </c>
    </row>
    <row r="594" spans="2:29" x14ac:dyDescent="0.15">
      <c r="B594">
        <v>25</v>
      </c>
      <c r="C594" t="s">
        <v>175</v>
      </c>
      <c r="D594">
        <v>2005</v>
      </c>
      <c r="E594">
        <v>0.58333333333333337</v>
      </c>
      <c r="F594" t="s">
        <v>967</v>
      </c>
      <c r="G594" t="s">
        <v>48</v>
      </c>
      <c r="H594" t="s">
        <v>181</v>
      </c>
      <c r="J594" t="s">
        <v>963</v>
      </c>
      <c r="K594">
        <v>63.5</v>
      </c>
      <c r="Q594">
        <v>2.4</v>
      </c>
      <c r="R594" t="s">
        <v>90</v>
      </c>
      <c r="Y594">
        <f t="shared" si="48"/>
        <v>2005</v>
      </c>
      <c r="Z594" t="str">
        <f t="shared" si="49"/>
        <v>Stickleback</v>
      </c>
      <c r="AA594">
        <f t="shared" si="50"/>
        <v>63.5</v>
      </c>
      <c r="AB594">
        <f t="shared" si="51"/>
        <v>2.4</v>
      </c>
      <c r="AC594" t="str">
        <f t="shared" si="52"/>
        <v/>
      </c>
    </row>
    <row r="595" spans="2:29" x14ac:dyDescent="0.15">
      <c r="B595">
        <v>26</v>
      </c>
      <c r="C595" t="s">
        <v>175</v>
      </c>
      <c r="D595">
        <v>2005</v>
      </c>
      <c r="E595">
        <v>0.58333333333333337</v>
      </c>
      <c r="F595" t="s">
        <v>967</v>
      </c>
      <c r="G595" t="s">
        <v>48</v>
      </c>
      <c r="H595" t="s">
        <v>181</v>
      </c>
      <c r="J595" t="s">
        <v>963</v>
      </c>
      <c r="K595">
        <v>57.3</v>
      </c>
      <c r="Q595">
        <v>1.1000000000000001</v>
      </c>
      <c r="R595" t="s">
        <v>90</v>
      </c>
      <c r="Y595">
        <f t="shared" si="48"/>
        <v>2005</v>
      </c>
      <c r="Z595" t="str">
        <f t="shared" si="49"/>
        <v>Stickleback</v>
      </c>
      <c r="AA595">
        <f t="shared" si="50"/>
        <v>57.3</v>
      </c>
      <c r="AB595">
        <f t="shared" si="51"/>
        <v>1.1000000000000001</v>
      </c>
      <c r="AC595" t="str">
        <f t="shared" si="52"/>
        <v/>
      </c>
    </row>
    <row r="596" spans="2:29" x14ac:dyDescent="0.15">
      <c r="B596">
        <v>27</v>
      </c>
      <c r="C596" t="s">
        <v>175</v>
      </c>
      <c r="D596">
        <v>2005</v>
      </c>
      <c r="E596">
        <v>0.80555555555555547</v>
      </c>
      <c r="F596" t="s">
        <v>82</v>
      </c>
      <c r="G596" t="s">
        <v>48</v>
      </c>
      <c r="H596" t="s">
        <v>32</v>
      </c>
      <c r="J596" t="s">
        <v>963</v>
      </c>
      <c r="K596">
        <v>63.3</v>
      </c>
      <c r="Q596">
        <v>1.2</v>
      </c>
      <c r="R596" t="s">
        <v>90</v>
      </c>
      <c r="Y596">
        <f t="shared" si="48"/>
        <v>2005</v>
      </c>
      <c r="Z596" t="str">
        <f t="shared" si="49"/>
        <v>Stickleback</v>
      </c>
      <c r="AA596">
        <f t="shared" si="50"/>
        <v>63.3</v>
      </c>
      <c r="AB596">
        <f t="shared" si="51"/>
        <v>1.2</v>
      </c>
      <c r="AC596" t="str">
        <f t="shared" si="52"/>
        <v/>
      </c>
    </row>
    <row r="597" spans="2:29" x14ac:dyDescent="0.15">
      <c r="B597">
        <v>29</v>
      </c>
      <c r="C597" t="s">
        <v>403</v>
      </c>
      <c r="D597">
        <v>2005</v>
      </c>
      <c r="E597">
        <v>0.35416666666666669</v>
      </c>
      <c r="F597" t="s">
        <v>966</v>
      </c>
      <c r="G597" t="s">
        <v>31</v>
      </c>
      <c r="H597" t="s">
        <v>32</v>
      </c>
      <c r="J597" t="s">
        <v>963</v>
      </c>
      <c r="K597">
        <v>66.7</v>
      </c>
      <c r="Q597">
        <v>3.6</v>
      </c>
      <c r="R597" t="s">
        <v>90</v>
      </c>
      <c r="Y597">
        <f t="shared" si="48"/>
        <v>2005</v>
      </c>
      <c r="Z597" t="str">
        <f t="shared" si="49"/>
        <v>Stickleback</v>
      </c>
      <c r="AA597">
        <f t="shared" si="50"/>
        <v>66.7</v>
      </c>
      <c r="AB597">
        <f t="shared" si="51"/>
        <v>3.6</v>
      </c>
      <c r="AC597" t="str">
        <f t="shared" si="52"/>
        <v/>
      </c>
    </row>
    <row r="598" spans="2:29" x14ac:dyDescent="0.15">
      <c r="B598">
        <v>45</v>
      </c>
      <c r="C598" t="s">
        <v>178</v>
      </c>
      <c r="D598">
        <v>2005</v>
      </c>
      <c r="E598">
        <v>0.69791666666666663</v>
      </c>
      <c r="H598" t="s">
        <v>405</v>
      </c>
      <c r="J598" t="s">
        <v>963</v>
      </c>
      <c r="K598">
        <v>60.1</v>
      </c>
      <c r="Q598">
        <v>1</v>
      </c>
      <c r="R598" t="s">
        <v>90</v>
      </c>
      <c r="Y598">
        <f t="shared" si="48"/>
        <v>2005</v>
      </c>
      <c r="Z598" t="str">
        <f t="shared" si="49"/>
        <v>Stickleback</v>
      </c>
      <c r="AA598">
        <f t="shared" si="50"/>
        <v>60.1</v>
      </c>
      <c r="AB598">
        <f t="shared" si="51"/>
        <v>1</v>
      </c>
      <c r="AC598" t="str">
        <f t="shared" si="52"/>
        <v/>
      </c>
    </row>
    <row r="599" spans="2:29" x14ac:dyDescent="0.15">
      <c r="B599">
        <v>46</v>
      </c>
      <c r="C599" t="s">
        <v>178</v>
      </c>
      <c r="D599">
        <v>2005</v>
      </c>
      <c r="E599">
        <v>0.69791666666666663</v>
      </c>
      <c r="H599" t="s">
        <v>405</v>
      </c>
      <c r="J599" t="s">
        <v>963</v>
      </c>
      <c r="K599">
        <v>60</v>
      </c>
      <c r="Q599">
        <v>2.1</v>
      </c>
      <c r="R599" t="s">
        <v>90</v>
      </c>
      <c r="Y599">
        <f t="shared" si="48"/>
        <v>2005</v>
      </c>
      <c r="Z599" t="str">
        <f t="shared" si="49"/>
        <v>Stickleback</v>
      </c>
      <c r="AA599">
        <f t="shared" si="50"/>
        <v>60</v>
      </c>
      <c r="AB599">
        <f t="shared" si="51"/>
        <v>2.1</v>
      </c>
      <c r="AC599" t="str">
        <f t="shared" si="52"/>
        <v/>
      </c>
    </row>
    <row r="600" spans="2:29" x14ac:dyDescent="0.15">
      <c r="B600">
        <v>47</v>
      </c>
      <c r="C600" t="s">
        <v>178</v>
      </c>
      <c r="D600">
        <v>2005</v>
      </c>
      <c r="E600">
        <v>0.69791666666666663</v>
      </c>
      <c r="H600" t="s">
        <v>405</v>
      </c>
      <c r="J600" t="s">
        <v>963</v>
      </c>
      <c r="K600">
        <v>62.3</v>
      </c>
      <c r="Q600">
        <v>1.3</v>
      </c>
      <c r="R600" t="s">
        <v>90</v>
      </c>
      <c r="Y600">
        <f t="shared" si="48"/>
        <v>2005</v>
      </c>
      <c r="Z600" t="str">
        <f t="shared" si="49"/>
        <v>Stickleback</v>
      </c>
      <c r="AA600">
        <f t="shared" si="50"/>
        <v>62.3</v>
      </c>
      <c r="AB600">
        <f t="shared" si="51"/>
        <v>1.3</v>
      </c>
      <c r="AC600" t="str">
        <f t="shared" si="52"/>
        <v/>
      </c>
    </row>
    <row r="601" spans="2:29" x14ac:dyDescent="0.15">
      <c r="B601">
        <v>48</v>
      </c>
      <c r="C601" t="s">
        <v>968</v>
      </c>
      <c r="D601">
        <v>2005</v>
      </c>
      <c r="E601">
        <v>0.49236111111111108</v>
      </c>
      <c r="F601" t="s">
        <v>969</v>
      </c>
      <c r="G601" t="s">
        <v>31</v>
      </c>
      <c r="H601" t="s">
        <v>32</v>
      </c>
      <c r="J601" t="s">
        <v>963</v>
      </c>
      <c r="K601">
        <v>60.7</v>
      </c>
      <c r="R601" t="s">
        <v>90</v>
      </c>
      <c r="Y601">
        <f t="shared" si="48"/>
        <v>2005</v>
      </c>
      <c r="Z601" t="str">
        <f t="shared" si="49"/>
        <v>Stickleback</v>
      </c>
      <c r="AA601">
        <f t="shared" si="50"/>
        <v>60.7</v>
      </c>
      <c r="AB601" t="str">
        <f t="shared" si="51"/>
        <v/>
      </c>
      <c r="AC601" t="str">
        <f t="shared" si="52"/>
        <v/>
      </c>
    </row>
    <row r="602" spans="2:29" x14ac:dyDescent="0.15">
      <c r="B602">
        <v>36</v>
      </c>
      <c r="C602" t="s">
        <v>856</v>
      </c>
      <c r="D602">
        <v>2005</v>
      </c>
      <c r="E602">
        <v>0.8125</v>
      </c>
      <c r="F602" t="s">
        <v>972</v>
      </c>
      <c r="G602" t="s">
        <v>973</v>
      </c>
      <c r="H602" t="s">
        <v>32</v>
      </c>
      <c r="J602" t="s">
        <v>974</v>
      </c>
      <c r="K602">
        <v>50.5</v>
      </c>
      <c r="Q602">
        <v>0.9</v>
      </c>
      <c r="R602" t="s">
        <v>975</v>
      </c>
      <c r="Y602">
        <f t="shared" si="48"/>
        <v>2005</v>
      </c>
      <c r="Z602" t="str">
        <f t="shared" si="49"/>
        <v>Unknown Fish</v>
      </c>
      <c r="AA602">
        <f t="shared" si="50"/>
        <v>50.5</v>
      </c>
      <c r="AB602">
        <f t="shared" si="51"/>
        <v>0.9</v>
      </c>
      <c r="AC602" t="str">
        <f t="shared" si="52"/>
        <v/>
      </c>
    </row>
    <row r="603" spans="2:29" x14ac:dyDescent="0.15">
      <c r="B603">
        <v>41</v>
      </c>
      <c r="D603">
        <v>2006</v>
      </c>
      <c r="E603">
        <v>0.57291666666666663</v>
      </c>
      <c r="F603" t="s">
        <v>94</v>
      </c>
      <c r="G603" t="s">
        <v>31</v>
      </c>
      <c r="H603">
        <v>1</v>
      </c>
      <c r="J603" t="s">
        <v>6</v>
      </c>
      <c r="K603">
        <v>71</v>
      </c>
      <c r="Q603">
        <v>3.2</v>
      </c>
      <c r="Y603">
        <f t="shared" si="48"/>
        <v>2006</v>
      </c>
      <c r="Z603" t="str">
        <f t="shared" si="49"/>
        <v>Butterfish</v>
      </c>
      <c r="AA603">
        <f t="shared" si="50"/>
        <v>71</v>
      </c>
      <c r="AB603">
        <f t="shared" si="51"/>
        <v>3.2</v>
      </c>
      <c r="AC603" t="str">
        <f t="shared" si="52"/>
        <v/>
      </c>
    </row>
    <row r="604" spans="2:29" x14ac:dyDescent="0.15">
      <c r="B604">
        <v>42</v>
      </c>
      <c r="D604">
        <v>2006</v>
      </c>
      <c r="E604">
        <v>0.48958333333333331</v>
      </c>
      <c r="F604" t="s">
        <v>95</v>
      </c>
      <c r="G604" t="s">
        <v>54</v>
      </c>
      <c r="H604">
        <v>1</v>
      </c>
      <c r="J604" t="s">
        <v>6</v>
      </c>
      <c r="K604">
        <v>65.3</v>
      </c>
      <c r="Q604">
        <v>3</v>
      </c>
      <c r="Y604">
        <f t="shared" si="48"/>
        <v>2006</v>
      </c>
      <c r="Z604" t="str">
        <f t="shared" si="49"/>
        <v>Butterfish</v>
      </c>
      <c r="AA604">
        <f t="shared" si="50"/>
        <v>65.3</v>
      </c>
      <c r="AB604">
        <f t="shared" si="51"/>
        <v>3</v>
      </c>
      <c r="AC604" t="str">
        <f t="shared" si="52"/>
        <v/>
      </c>
    </row>
    <row r="605" spans="2:29" x14ac:dyDescent="0.15">
      <c r="B605">
        <v>5</v>
      </c>
      <c r="D605">
        <v>2006</v>
      </c>
      <c r="E605">
        <v>0.56944444444444442</v>
      </c>
      <c r="F605" t="s">
        <v>194</v>
      </c>
      <c r="G605" t="s">
        <v>103</v>
      </c>
      <c r="H605">
        <v>8</v>
      </c>
      <c r="J605" t="s">
        <v>11</v>
      </c>
      <c r="K605">
        <v>2.2000000000000002</v>
      </c>
      <c r="Q605">
        <v>2.2000000000000002</v>
      </c>
      <c r="Y605">
        <f t="shared" si="48"/>
        <v>2006</v>
      </c>
      <c r="Z605" t="str">
        <f t="shared" si="49"/>
        <v>Euphausiid</v>
      </c>
      <c r="AA605">
        <f t="shared" si="50"/>
        <v>2.2000000000000002</v>
      </c>
      <c r="AB605">
        <f t="shared" si="51"/>
        <v>2.2000000000000002</v>
      </c>
      <c r="AC605" t="str">
        <f t="shared" si="52"/>
        <v/>
      </c>
    </row>
    <row r="606" spans="2:29" x14ac:dyDescent="0.15">
      <c r="B606">
        <v>6</v>
      </c>
      <c r="D606">
        <v>2006</v>
      </c>
      <c r="E606">
        <v>0.40625</v>
      </c>
      <c r="F606" t="s">
        <v>195</v>
      </c>
      <c r="G606" t="s">
        <v>48</v>
      </c>
      <c r="H606">
        <v>6</v>
      </c>
      <c r="J606" t="s">
        <v>11</v>
      </c>
      <c r="Q606">
        <v>0.9</v>
      </c>
      <c r="Y606">
        <f t="shared" si="48"/>
        <v>2006</v>
      </c>
      <c r="Z606" t="str">
        <f t="shared" si="49"/>
        <v>Euphausiid</v>
      </c>
      <c r="AA606" t="str">
        <f t="shared" si="50"/>
        <v/>
      </c>
      <c r="AB606">
        <f t="shared" si="51"/>
        <v>0.9</v>
      </c>
      <c r="AC606" t="str">
        <f t="shared" si="52"/>
        <v/>
      </c>
    </row>
    <row r="607" spans="2:29" x14ac:dyDescent="0.15">
      <c r="B607">
        <v>18</v>
      </c>
      <c r="D607">
        <v>2006</v>
      </c>
      <c r="E607">
        <v>0.58333333333333337</v>
      </c>
      <c r="F607" t="s">
        <v>196</v>
      </c>
      <c r="G607" t="s">
        <v>54</v>
      </c>
      <c r="H607">
        <v>11</v>
      </c>
      <c r="J607" t="s">
        <v>11</v>
      </c>
      <c r="Q607">
        <v>2.5</v>
      </c>
      <c r="Y607">
        <f t="shared" si="48"/>
        <v>2006</v>
      </c>
      <c r="Z607" t="str">
        <f t="shared" si="49"/>
        <v>Euphausiid</v>
      </c>
      <c r="AA607" t="str">
        <f t="shared" si="50"/>
        <v/>
      </c>
      <c r="AB607">
        <f t="shared" si="51"/>
        <v>2.5</v>
      </c>
      <c r="AC607" t="str">
        <f t="shared" si="52"/>
        <v/>
      </c>
    </row>
    <row r="608" spans="2:29" x14ac:dyDescent="0.15">
      <c r="B608">
        <v>29</v>
      </c>
      <c r="D608">
        <v>2006</v>
      </c>
      <c r="E608">
        <v>0.6875</v>
      </c>
      <c r="F608" t="s">
        <v>95</v>
      </c>
      <c r="G608" t="s">
        <v>54</v>
      </c>
      <c r="H608">
        <v>0.1</v>
      </c>
      <c r="J608" t="s">
        <v>11</v>
      </c>
      <c r="Q608">
        <v>0.3</v>
      </c>
      <c r="Y608">
        <f t="shared" si="48"/>
        <v>2006</v>
      </c>
      <c r="Z608" t="str">
        <f t="shared" si="49"/>
        <v>Euphausiid</v>
      </c>
      <c r="AA608" t="str">
        <f t="shared" si="50"/>
        <v/>
      </c>
      <c r="AB608">
        <f t="shared" si="51"/>
        <v>0.3</v>
      </c>
      <c r="AC608" t="str">
        <f t="shared" si="52"/>
        <v/>
      </c>
    </row>
    <row r="609" spans="2:29" x14ac:dyDescent="0.15">
      <c r="B609">
        <v>1</v>
      </c>
      <c r="D609">
        <v>2006</v>
      </c>
      <c r="E609">
        <v>0.3125</v>
      </c>
      <c r="F609" t="s">
        <v>173</v>
      </c>
      <c r="G609" t="s">
        <v>31</v>
      </c>
      <c r="H609">
        <v>1</v>
      </c>
      <c r="J609" t="s">
        <v>5</v>
      </c>
      <c r="K609">
        <v>58</v>
      </c>
      <c r="Q609">
        <v>2.4</v>
      </c>
      <c r="Y609">
        <f t="shared" si="48"/>
        <v>2006</v>
      </c>
      <c r="Z609" t="str">
        <f t="shared" si="49"/>
        <v>Hake</v>
      </c>
      <c r="AA609">
        <f t="shared" si="50"/>
        <v>58</v>
      </c>
      <c r="AB609">
        <f t="shared" si="51"/>
        <v>2.4</v>
      </c>
      <c r="AC609" t="str">
        <f t="shared" si="52"/>
        <v/>
      </c>
    </row>
    <row r="610" spans="2:29" x14ac:dyDescent="0.15">
      <c r="B610">
        <v>4</v>
      </c>
      <c r="D610">
        <v>2006</v>
      </c>
      <c r="E610">
        <v>0.375</v>
      </c>
      <c r="F610" t="s">
        <v>86</v>
      </c>
      <c r="G610" t="s">
        <v>147</v>
      </c>
      <c r="H610">
        <v>1</v>
      </c>
      <c r="J610" t="s">
        <v>5</v>
      </c>
      <c r="K610">
        <v>61.1</v>
      </c>
      <c r="Q610">
        <v>1.4</v>
      </c>
      <c r="Y610">
        <f t="shared" si="48"/>
        <v>2006</v>
      </c>
      <c r="Z610" t="str">
        <f t="shared" si="49"/>
        <v>Hake</v>
      </c>
      <c r="AA610">
        <f t="shared" si="50"/>
        <v>61.1</v>
      </c>
      <c r="AB610">
        <f t="shared" si="51"/>
        <v>1.4</v>
      </c>
      <c r="AC610" t="str">
        <f t="shared" si="52"/>
        <v/>
      </c>
    </row>
    <row r="611" spans="2:29" x14ac:dyDescent="0.15">
      <c r="B611">
        <v>7</v>
      </c>
      <c r="D611">
        <v>2006</v>
      </c>
      <c r="E611">
        <v>0.70833333333333337</v>
      </c>
      <c r="F611" t="s">
        <v>409</v>
      </c>
      <c r="G611" t="s">
        <v>54</v>
      </c>
      <c r="H611">
        <v>1</v>
      </c>
      <c r="J611" t="s">
        <v>5</v>
      </c>
      <c r="K611">
        <v>58.4</v>
      </c>
      <c r="Q611">
        <v>1.3</v>
      </c>
      <c r="Y611">
        <f t="shared" si="48"/>
        <v>2006</v>
      </c>
      <c r="Z611" t="str">
        <f t="shared" si="49"/>
        <v>Hake</v>
      </c>
      <c r="AA611">
        <f t="shared" si="50"/>
        <v>58.4</v>
      </c>
      <c r="AB611">
        <f t="shared" si="51"/>
        <v>1.3</v>
      </c>
      <c r="AC611" t="str">
        <f t="shared" si="52"/>
        <v/>
      </c>
    </row>
    <row r="612" spans="2:29" x14ac:dyDescent="0.15">
      <c r="B612">
        <v>10</v>
      </c>
      <c r="D612">
        <v>2006</v>
      </c>
      <c r="E612">
        <v>0.44305555555555554</v>
      </c>
      <c r="F612" t="s">
        <v>410</v>
      </c>
      <c r="G612" t="s">
        <v>411</v>
      </c>
      <c r="H612">
        <v>1</v>
      </c>
      <c r="J612" t="s">
        <v>5</v>
      </c>
      <c r="K612">
        <v>81.099999999999994</v>
      </c>
      <c r="Q612">
        <v>2.9</v>
      </c>
      <c r="Y612">
        <f t="shared" si="48"/>
        <v>2006</v>
      </c>
      <c r="Z612" t="str">
        <f t="shared" si="49"/>
        <v>Hake</v>
      </c>
      <c r="AA612">
        <f t="shared" si="50"/>
        <v>81.099999999999994</v>
      </c>
      <c r="AB612">
        <f t="shared" si="51"/>
        <v>2.9</v>
      </c>
      <c r="AC612" t="str">
        <f t="shared" si="52"/>
        <v/>
      </c>
    </row>
    <row r="613" spans="2:29" x14ac:dyDescent="0.15">
      <c r="B613">
        <v>12</v>
      </c>
      <c r="D613">
        <v>2006</v>
      </c>
      <c r="E613">
        <v>0.85416666666666663</v>
      </c>
      <c r="F613" t="s">
        <v>412</v>
      </c>
      <c r="G613" t="s">
        <v>31</v>
      </c>
      <c r="H613">
        <v>1</v>
      </c>
      <c r="J613" t="s">
        <v>5</v>
      </c>
      <c r="K613">
        <v>55.4</v>
      </c>
      <c r="Q613">
        <v>0.7</v>
      </c>
      <c r="Y613">
        <f t="shared" si="48"/>
        <v>2006</v>
      </c>
      <c r="Z613" t="str">
        <f t="shared" si="49"/>
        <v>Hake</v>
      </c>
      <c r="AA613">
        <f t="shared" si="50"/>
        <v>55.4</v>
      </c>
      <c r="AB613">
        <f t="shared" si="51"/>
        <v>0.7</v>
      </c>
      <c r="AC613" t="str">
        <f t="shared" si="52"/>
        <v/>
      </c>
    </row>
    <row r="614" spans="2:29" x14ac:dyDescent="0.15">
      <c r="B614">
        <v>13</v>
      </c>
      <c r="D614">
        <v>2006</v>
      </c>
      <c r="E614">
        <v>0.625</v>
      </c>
      <c r="F614" t="s">
        <v>194</v>
      </c>
      <c r="G614" t="s">
        <v>31</v>
      </c>
      <c r="H614">
        <v>1</v>
      </c>
      <c r="J614" t="s">
        <v>5</v>
      </c>
      <c r="K614">
        <v>56.8</v>
      </c>
      <c r="Q614">
        <v>1.1000000000000001</v>
      </c>
      <c r="Y614">
        <f t="shared" si="48"/>
        <v>2006</v>
      </c>
      <c r="Z614" t="str">
        <f t="shared" si="49"/>
        <v>Hake</v>
      </c>
      <c r="AA614">
        <f t="shared" si="50"/>
        <v>56.8</v>
      </c>
      <c r="AB614">
        <f t="shared" si="51"/>
        <v>1.1000000000000001</v>
      </c>
      <c r="AC614" t="str">
        <f t="shared" si="52"/>
        <v/>
      </c>
    </row>
    <row r="615" spans="2:29" x14ac:dyDescent="0.15">
      <c r="B615">
        <v>15</v>
      </c>
      <c r="D615">
        <v>2006</v>
      </c>
      <c r="E615">
        <v>0.70486111111111116</v>
      </c>
      <c r="F615" t="s">
        <v>409</v>
      </c>
      <c r="G615" t="s">
        <v>31</v>
      </c>
      <c r="H615">
        <v>1</v>
      </c>
      <c r="J615" t="s">
        <v>5</v>
      </c>
      <c r="K615">
        <v>55.7</v>
      </c>
      <c r="Q615">
        <v>1.3</v>
      </c>
      <c r="Y615">
        <f t="shared" si="48"/>
        <v>2006</v>
      </c>
      <c r="Z615" t="str">
        <f t="shared" si="49"/>
        <v>Hake</v>
      </c>
      <c r="AA615">
        <f t="shared" si="50"/>
        <v>55.7</v>
      </c>
      <c r="AB615">
        <f t="shared" si="51"/>
        <v>1.3</v>
      </c>
      <c r="AC615" t="str">
        <f t="shared" si="52"/>
        <v/>
      </c>
    </row>
    <row r="616" spans="2:29" x14ac:dyDescent="0.15">
      <c r="B616">
        <v>21</v>
      </c>
      <c r="D616">
        <v>2006</v>
      </c>
      <c r="E616">
        <v>0.6875</v>
      </c>
      <c r="F616" t="s">
        <v>95</v>
      </c>
      <c r="G616" t="s">
        <v>54</v>
      </c>
      <c r="H616">
        <v>0.1</v>
      </c>
      <c r="J616" t="s">
        <v>5</v>
      </c>
      <c r="K616">
        <v>54.8</v>
      </c>
      <c r="Q616">
        <v>1</v>
      </c>
      <c r="Y616">
        <f t="shared" si="48"/>
        <v>2006</v>
      </c>
      <c r="Z616" t="str">
        <f t="shared" si="49"/>
        <v>Hake</v>
      </c>
      <c r="AA616">
        <f t="shared" si="50"/>
        <v>54.8</v>
      </c>
      <c r="AB616">
        <f t="shared" si="51"/>
        <v>1</v>
      </c>
      <c r="AC616" t="str">
        <f t="shared" si="52"/>
        <v/>
      </c>
    </row>
    <row r="617" spans="2:29" x14ac:dyDescent="0.15">
      <c r="B617">
        <v>22</v>
      </c>
      <c r="D617">
        <v>2006</v>
      </c>
      <c r="E617">
        <v>0.6875</v>
      </c>
      <c r="F617" t="s">
        <v>95</v>
      </c>
      <c r="G617" t="s">
        <v>54</v>
      </c>
      <c r="H617">
        <v>0.1</v>
      </c>
      <c r="J617" t="s">
        <v>5</v>
      </c>
      <c r="K617">
        <v>63.5</v>
      </c>
      <c r="Q617">
        <v>1.5</v>
      </c>
      <c r="Y617">
        <f t="shared" si="48"/>
        <v>2006</v>
      </c>
      <c r="Z617" t="str">
        <f t="shared" si="49"/>
        <v>Hake</v>
      </c>
      <c r="AA617">
        <f t="shared" si="50"/>
        <v>63.5</v>
      </c>
      <c r="AB617">
        <f t="shared" si="51"/>
        <v>1.5</v>
      </c>
      <c r="AC617" t="str">
        <f t="shared" si="52"/>
        <v/>
      </c>
    </row>
    <row r="618" spans="2:29" x14ac:dyDescent="0.15">
      <c r="B618">
        <v>23</v>
      </c>
      <c r="D618">
        <v>2006</v>
      </c>
      <c r="E618">
        <v>0.6875</v>
      </c>
      <c r="F618" t="s">
        <v>95</v>
      </c>
      <c r="G618" t="s">
        <v>54</v>
      </c>
      <c r="H618">
        <v>0.1</v>
      </c>
      <c r="J618" t="s">
        <v>5</v>
      </c>
      <c r="K618">
        <v>55.8</v>
      </c>
      <c r="Q618">
        <v>1.2</v>
      </c>
      <c r="Y618">
        <f t="shared" si="48"/>
        <v>2006</v>
      </c>
      <c r="Z618" t="str">
        <f t="shared" si="49"/>
        <v>Hake</v>
      </c>
      <c r="AA618">
        <f t="shared" si="50"/>
        <v>55.8</v>
      </c>
      <c r="AB618">
        <f t="shared" si="51"/>
        <v>1.2</v>
      </c>
      <c r="AC618" t="str">
        <f t="shared" si="52"/>
        <v/>
      </c>
    </row>
    <row r="619" spans="2:29" x14ac:dyDescent="0.15">
      <c r="B619">
        <v>24</v>
      </c>
      <c r="D619">
        <v>2006</v>
      </c>
      <c r="E619">
        <v>0.6875</v>
      </c>
      <c r="F619" t="s">
        <v>95</v>
      </c>
      <c r="G619" t="s">
        <v>54</v>
      </c>
      <c r="H619">
        <v>0.1</v>
      </c>
      <c r="J619" t="s">
        <v>5</v>
      </c>
      <c r="K619">
        <v>46</v>
      </c>
      <c r="Q619">
        <v>0.6</v>
      </c>
      <c r="Y619">
        <f t="shared" si="48"/>
        <v>2006</v>
      </c>
      <c r="Z619" t="str">
        <f t="shared" si="49"/>
        <v>Hake</v>
      </c>
      <c r="AA619">
        <f t="shared" si="50"/>
        <v>46</v>
      </c>
      <c r="AB619">
        <f t="shared" si="51"/>
        <v>0.6</v>
      </c>
      <c r="AC619" t="str">
        <f t="shared" si="52"/>
        <v/>
      </c>
    </row>
    <row r="620" spans="2:29" x14ac:dyDescent="0.15">
      <c r="B620">
        <v>25</v>
      </c>
      <c r="D620">
        <v>2006</v>
      </c>
      <c r="E620">
        <v>0.6875</v>
      </c>
      <c r="F620" t="s">
        <v>95</v>
      </c>
      <c r="G620" t="s">
        <v>54</v>
      </c>
      <c r="H620">
        <v>0.1</v>
      </c>
      <c r="J620" t="s">
        <v>5</v>
      </c>
      <c r="K620">
        <v>49.3</v>
      </c>
      <c r="Q620">
        <v>0.8</v>
      </c>
      <c r="Y620">
        <f t="shared" si="48"/>
        <v>2006</v>
      </c>
      <c r="Z620" t="str">
        <f t="shared" si="49"/>
        <v>Hake</v>
      </c>
      <c r="AA620">
        <f t="shared" si="50"/>
        <v>49.3</v>
      </c>
      <c r="AB620">
        <f t="shared" si="51"/>
        <v>0.8</v>
      </c>
      <c r="AC620" t="str">
        <f t="shared" si="52"/>
        <v/>
      </c>
    </row>
    <row r="621" spans="2:29" x14ac:dyDescent="0.15">
      <c r="B621">
        <v>26</v>
      </c>
      <c r="D621">
        <v>2006</v>
      </c>
      <c r="E621">
        <v>0.6875</v>
      </c>
      <c r="F621" t="s">
        <v>95</v>
      </c>
      <c r="G621" t="s">
        <v>54</v>
      </c>
      <c r="H621">
        <v>0.1</v>
      </c>
      <c r="J621" t="s">
        <v>5</v>
      </c>
      <c r="K621">
        <v>40.5</v>
      </c>
      <c r="Q621">
        <v>0.4</v>
      </c>
      <c r="Y621">
        <f t="shared" si="48"/>
        <v>2006</v>
      </c>
      <c r="Z621" t="str">
        <f t="shared" si="49"/>
        <v>Hake</v>
      </c>
      <c r="AA621">
        <f t="shared" si="50"/>
        <v>40.5</v>
      </c>
      <c r="AB621">
        <f t="shared" si="51"/>
        <v>0.4</v>
      </c>
      <c r="AC621" t="str">
        <f t="shared" si="52"/>
        <v/>
      </c>
    </row>
    <row r="622" spans="2:29" x14ac:dyDescent="0.15">
      <c r="B622">
        <v>27</v>
      </c>
      <c r="D622">
        <v>2006</v>
      </c>
      <c r="E622">
        <v>0.6875</v>
      </c>
      <c r="F622" t="s">
        <v>95</v>
      </c>
      <c r="G622" t="s">
        <v>54</v>
      </c>
      <c r="H622">
        <v>0.1</v>
      </c>
      <c r="J622" t="s">
        <v>5</v>
      </c>
      <c r="K622">
        <v>41.4</v>
      </c>
      <c r="Q622">
        <v>0.5</v>
      </c>
      <c r="Y622">
        <f t="shared" si="48"/>
        <v>2006</v>
      </c>
      <c r="Z622" t="str">
        <f t="shared" si="49"/>
        <v>Hake</v>
      </c>
      <c r="AA622">
        <f t="shared" si="50"/>
        <v>41.4</v>
      </c>
      <c r="AB622">
        <f t="shared" si="51"/>
        <v>0.5</v>
      </c>
      <c r="AC622" t="str">
        <f t="shared" si="52"/>
        <v/>
      </c>
    </row>
    <row r="623" spans="2:29" x14ac:dyDescent="0.15">
      <c r="B623">
        <v>28</v>
      </c>
      <c r="D623">
        <v>2006</v>
      </c>
      <c r="E623">
        <v>0.6875</v>
      </c>
      <c r="F623" t="s">
        <v>95</v>
      </c>
      <c r="G623" t="s">
        <v>54</v>
      </c>
      <c r="H623">
        <v>0.1</v>
      </c>
      <c r="J623" t="s">
        <v>5</v>
      </c>
      <c r="K623">
        <v>61.8</v>
      </c>
      <c r="Q623">
        <v>1.5</v>
      </c>
      <c r="Y623">
        <f t="shared" si="48"/>
        <v>2006</v>
      </c>
      <c r="Z623" t="str">
        <f t="shared" si="49"/>
        <v>Hake</v>
      </c>
      <c r="AA623">
        <f t="shared" si="50"/>
        <v>61.8</v>
      </c>
      <c r="AB623">
        <f t="shared" si="51"/>
        <v>1.5</v>
      </c>
      <c r="AC623" t="str">
        <f t="shared" si="52"/>
        <v/>
      </c>
    </row>
    <row r="624" spans="2:29" x14ac:dyDescent="0.15">
      <c r="B624">
        <v>30</v>
      </c>
      <c r="D624">
        <v>2006</v>
      </c>
      <c r="E624">
        <v>0.82291666666666663</v>
      </c>
      <c r="F624" t="s">
        <v>82</v>
      </c>
      <c r="G624" t="s">
        <v>31</v>
      </c>
      <c r="H624">
        <v>1</v>
      </c>
      <c r="J624" t="s">
        <v>5</v>
      </c>
      <c r="K624">
        <v>61.9</v>
      </c>
      <c r="Q624">
        <v>1.7</v>
      </c>
      <c r="Y624">
        <f t="shared" si="48"/>
        <v>2006</v>
      </c>
      <c r="Z624" t="str">
        <f t="shared" si="49"/>
        <v>Hake</v>
      </c>
      <c r="AA624">
        <f t="shared" si="50"/>
        <v>61.9</v>
      </c>
      <c r="AB624">
        <f t="shared" si="51"/>
        <v>1.7</v>
      </c>
      <c r="AC624" t="str">
        <f t="shared" si="52"/>
        <v/>
      </c>
    </row>
    <row r="625" spans="2:29" x14ac:dyDescent="0.15">
      <c r="B625">
        <v>37</v>
      </c>
      <c r="D625">
        <v>2006</v>
      </c>
      <c r="E625">
        <v>0.82291666666666663</v>
      </c>
      <c r="F625" t="s">
        <v>412</v>
      </c>
      <c r="G625" t="s">
        <v>413</v>
      </c>
      <c r="H625">
        <v>0.25</v>
      </c>
      <c r="J625" t="s">
        <v>5</v>
      </c>
      <c r="K625" t="s">
        <v>414</v>
      </c>
      <c r="Q625">
        <v>0.7</v>
      </c>
      <c r="Y625">
        <f t="shared" si="48"/>
        <v>2006</v>
      </c>
      <c r="Z625" t="str">
        <f t="shared" si="49"/>
        <v>Hake</v>
      </c>
      <c r="AA625" t="str">
        <f t="shared" si="50"/>
        <v>Broken</v>
      </c>
      <c r="AB625">
        <f t="shared" si="51"/>
        <v>0.7</v>
      </c>
      <c r="AC625" t="str">
        <f t="shared" si="52"/>
        <v/>
      </c>
    </row>
    <row r="626" spans="2:29" x14ac:dyDescent="0.15">
      <c r="B626">
        <v>38</v>
      </c>
      <c r="D626">
        <v>2006</v>
      </c>
      <c r="E626">
        <v>0.44791666666666669</v>
      </c>
      <c r="F626" t="s">
        <v>412</v>
      </c>
      <c r="G626" t="s">
        <v>413</v>
      </c>
      <c r="H626">
        <v>0.25</v>
      </c>
      <c r="J626" t="s">
        <v>5</v>
      </c>
      <c r="K626">
        <v>59</v>
      </c>
      <c r="Q626">
        <v>1.1000000000000001</v>
      </c>
      <c r="Y626">
        <f t="shared" si="48"/>
        <v>2006</v>
      </c>
      <c r="Z626" t="str">
        <f t="shared" si="49"/>
        <v>Hake</v>
      </c>
      <c r="AA626">
        <f t="shared" si="50"/>
        <v>59</v>
      </c>
      <c r="AB626">
        <f t="shared" si="51"/>
        <v>1.1000000000000001</v>
      </c>
      <c r="AC626" t="str">
        <f t="shared" si="52"/>
        <v/>
      </c>
    </row>
    <row r="627" spans="2:29" x14ac:dyDescent="0.15">
      <c r="B627">
        <v>39</v>
      </c>
      <c r="D627">
        <v>2006</v>
      </c>
      <c r="E627">
        <v>0.82291666666666663</v>
      </c>
      <c r="F627" t="s">
        <v>412</v>
      </c>
      <c r="G627" t="s">
        <v>413</v>
      </c>
      <c r="H627">
        <v>0.25</v>
      </c>
      <c r="J627" t="s">
        <v>5</v>
      </c>
      <c r="K627">
        <v>63.3</v>
      </c>
      <c r="Q627">
        <v>1.7</v>
      </c>
      <c r="Y627">
        <f t="shared" si="48"/>
        <v>2006</v>
      </c>
      <c r="Z627" t="str">
        <f t="shared" si="49"/>
        <v>Hake</v>
      </c>
      <c r="AA627">
        <f t="shared" si="50"/>
        <v>63.3</v>
      </c>
      <c r="AB627">
        <f t="shared" si="51"/>
        <v>1.7</v>
      </c>
      <c r="AC627" t="str">
        <f t="shared" si="52"/>
        <v/>
      </c>
    </row>
    <row r="628" spans="2:29" x14ac:dyDescent="0.15">
      <c r="B628">
        <v>40</v>
      </c>
      <c r="D628">
        <v>2006</v>
      </c>
      <c r="E628">
        <v>0.82291666666666663</v>
      </c>
      <c r="F628" t="s">
        <v>412</v>
      </c>
      <c r="G628" t="s">
        <v>413</v>
      </c>
      <c r="H628">
        <v>0.25</v>
      </c>
      <c r="J628" t="s">
        <v>5</v>
      </c>
      <c r="K628">
        <v>56.8</v>
      </c>
      <c r="Q628">
        <v>1.3</v>
      </c>
      <c r="Y628">
        <f t="shared" si="48"/>
        <v>2006</v>
      </c>
      <c r="Z628" t="str">
        <f t="shared" si="49"/>
        <v>Hake</v>
      </c>
      <c r="AA628">
        <f t="shared" si="50"/>
        <v>56.8</v>
      </c>
      <c r="AB628">
        <f t="shared" si="51"/>
        <v>1.3</v>
      </c>
      <c r="AC628" t="str">
        <f t="shared" si="52"/>
        <v/>
      </c>
    </row>
    <row r="629" spans="2:29" x14ac:dyDescent="0.15">
      <c r="B629">
        <v>8</v>
      </c>
      <c r="D629">
        <v>2006</v>
      </c>
      <c r="E629">
        <v>0.70833333333333337</v>
      </c>
      <c r="F629" t="s">
        <v>409</v>
      </c>
      <c r="G629" t="s">
        <v>54</v>
      </c>
      <c r="H629">
        <v>4</v>
      </c>
      <c r="I629" t="s">
        <v>426</v>
      </c>
      <c r="J629" t="s">
        <v>5</v>
      </c>
      <c r="Q629">
        <v>1.3</v>
      </c>
      <c r="Y629">
        <f t="shared" si="48"/>
        <v>2006</v>
      </c>
      <c r="Z629" t="str">
        <f t="shared" si="49"/>
        <v>Hake</v>
      </c>
      <c r="AA629" t="str">
        <f t="shared" si="50"/>
        <v/>
      </c>
      <c r="AB629">
        <f t="shared" si="51"/>
        <v>1.3</v>
      </c>
      <c r="AC629" t="str">
        <f t="shared" si="52"/>
        <v/>
      </c>
    </row>
    <row r="630" spans="2:29" x14ac:dyDescent="0.15">
      <c r="B630">
        <v>11</v>
      </c>
      <c r="D630">
        <v>2006</v>
      </c>
      <c r="E630">
        <v>0.69097222222222221</v>
      </c>
      <c r="F630" t="s">
        <v>194</v>
      </c>
      <c r="G630" t="s">
        <v>31</v>
      </c>
      <c r="H630">
        <v>1</v>
      </c>
      <c r="J630" t="s">
        <v>4</v>
      </c>
      <c r="K630">
        <v>79.099999999999994</v>
      </c>
      <c r="Q630">
        <v>1.9</v>
      </c>
      <c r="Y630">
        <f t="shared" si="48"/>
        <v>2006</v>
      </c>
      <c r="Z630" t="str">
        <f t="shared" si="49"/>
        <v>Herring</v>
      </c>
      <c r="AA630">
        <f t="shared" si="50"/>
        <v>79.099999999999994</v>
      </c>
      <c r="AB630">
        <f t="shared" si="51"/>
        <v>1.9</v>
      </c>
      <c r="AC630" t="str">
        <f t="shared" si="52"/>
        <v/>
      </c>
    </row>
    <row r="631" spans="2:29" x14ac:dyDescent="0.15">
      <c r="B631">
        <v>14</v>
      </c>
      <c r="D631">
        <v>2006</v>
      </c>
      <c r="E631">
        <v>0.8125</v>
      </c>
      <c r="F631" t="s">
        <v>194</v>
      </c>
      <c r="G631" t="s">
        <v>31</v>
      </c>
      <c r="H631">
        <v>1</v>
      </c>
      <c r="J631" t="s">
        <v>4</v>
      </c>
      <c r="K631">
        <v>97.4</v>
      </c>
      <c r="Q631">
        <v>1.8</v>
      </c>
      <c r="Y631">
        <f t="shared" si="48"/>
        <v>2006</v>
      </c>
      <c r="Z631" t="str">
        <f t="shared" si="49"/>
        <v>Herring</v>
      </c>
      <c r="AA631">
        <f t="shared" si="50"/>
        <v>97.4</v>
      </c>
      <c r="AB631">
        <f t="shared" si="51"/>
        <v>1.8</v>
      </c>
      <c r="AC631" t="str">
        <f t="shared" si="52"/>
        <v/>
      </c>
    </row>
    <row r="632" spans="2:29" x14ac:dyDescent="0.15">
      <c r="B632">
        <v>16</v>
      </c>
      <c r="D632">
        <v>2006</v>
      </c>
      <c r="E632">
        <v>0.375</v>
      </c>
      <c r="F632" t="s">
        <v>410</v>
      </c>
      <c r="G632" t="s">
        <v>411</v>
      </c>
      <c r="H632">
        <v>1</v>
      </c>
      <c r="J632" t="s">
        <v>4</v>
      </c>
      <c r="K632">
        <v>86.7</v>
      </c>
      <c r="Q632">
        <v>3.6</v>
      </c>
      <c r="Y632">
        <f t="shared" si="48"/>
        <v>2006</v>
      </c>
      <c r="Z632" t="str">
        <f t="shared" si="49"/>
        <v>Herring</v>
      </c>
      <c r="AA632">
        <f t="shared" si="50"/>
        <v>86.7</v>
      </c>
      <c r="AB632">
        <f t="shared" si="51"/>
        <v>3.6</v>
      </c>
      <c r="AC632" t="str">
        <f t="shared" si="52"/>
        <v/>
      </c>
    </row>
    <row r="633" spans="2:29" x14ac:dyDescent="0.15">
      <c r="B633">
        <v>17</v>
      </c>
      <c r="D633">
        <v>2006</v>
      </c>
      <c r="E633">
        <v>0.375</v>
      </c>
      <c r="F633" t="s">
        <v>410</v>
      </c>
      <c r="G633" t="s">
        <v>411</v>
      </c>
      <c r="H633">
        <v>1</v>
      </c>
      <c r="J633" t="s">
        <v>4</v>
      </c>
      <c r="K633">
        <v>118.5</v>
      </c>
      <c r="Q633">
        <v>7.6</v>
      </c>
      <c r="Y633">
        <f t="shared" si="48"/>
        <v>2006</v>
      </c>
      <c r="Z633" t="str">
        <f t="shared" si="49"/>
        <v>Herring</v>
      </c>
      <c r="AA633">
        <f t="shared" si="50"/>
        <v>118.5</v>
      </c>
      <c r="AB633">
        <f t="shared" si="51"/>
        <v>7.6</v>
      </c>
      <c r="AC633" t="str">
        <f t="shared" si="52"/>
        <v/>
      </c>
    </row>
    <row r="634" spans="2:29" x14ac:dyDescent="0.15">
      <c r="B634">
        <v>19</v>
      </c>
      <c r="D634">
        <v>2006</v>
      </c>
      <c r="E634">
        <v>0.65625</v>
      </c>
      <c r="F634" t="s">
        <v>406</v>
      </c>
      <c r="G634" t="s">
        <v>31</v>
      </c>
      <c r="H634">
        <v>1</v>
      </c>
      <c r="J634" t="s">
        <v>4</v>
      </c>
      <c r="K634" t="s">
        <v>861</v>
      </c>
      <c r="Q634">
        <v>12.7</v>
      </c>
      <c r="Y634">
        <f t="shared" si="48"/>
        <v>2006</v>
      </c>
      <c r="Z634" t="str">
        <f t="shared" si="49"/>
        <v>Herring</v>
      </c>
      <c r="AA634" t="str">
        <f t="shared" si="50"/>
        <v>Back only</v>
      </c>
      <c r="AB634">
        <f t="shared" si="51"/>
        <v>12.7</v>
      </c>
      <c r="AC634" t="str">
        <f t="shared" si="52"/>
        <v/>
      </c>
    </row>
    <row r="635" spans="2:29" x14ac:dyDescent="0.15">
      <c r="B635">
        <v>31</v>
      </c>
      <c r="D635">
        <v>2006</v>
      </c>
      <c r="E635">
        <v>0.60416666666666663</v>
      </c>
      <c r="F635" t="s">
        <v>95</v>
      </c>
      <c r="G635" t="s">
        <v>411</v>
      </c>
      <c r="H635">
        <v>0.33333333333333331</v>
      </c>
      <c r="J635" t="s">
        <v>4</v>
      </c>
      <c r="K635">
        <v>72.599999999999994</v>
      </c>
      <c r="Q635">
        <v>2.1</v>
      </c>
      <c r="Y635">
        <f t="shared" si="48"/>
        <v>2006</v>
      </c>
      <c r="Z635" t="str">
        <f t="shared" si="49"/>
        <v>Herring</v>
      </c>
      <c r="AA635">
        <f t="shared" si="50"/>
        <v>72.599999999999994</v>
      </c>
      <c r="AB635">
        <f t="shared" si="51"/>
        <v>2.1</v>
      </c>
      <c r="AC635" t="str">
        <f t="shared" si="52"/>
        <v/>
      </c>
    </row>
    <row r="636" spans="2:29" x14ac:dyDescent="0.15">
      <c r="B636">
        <v>32</v>
      </c>
      <c r="D636">
        <v>2006</v>
      </c>
      <c r="E636">
        <v>0.60416666666666663</v>
      </c>
      <c r="F636" t="s">
        <v>95</v>
      </c>
      <c r="G636" t="s">
        <v>411</v>
      </c>
      <c r="H636">
        <v>0.33333333333333331</v>
      </c>
      <c r="J636" t="s">
        <v>4</v>
      </c>
      <c r="K636">
        <v>71</v>
      </c>
      <c r="Q636">
        <v>2.8</v>
      </c>
      <c r="Y636">
        <f t="shared" si="48"/>
        <v>2006</v>
      </c>
      <c r="Z636" t="str">
        <f t="shared" si="49"/>
        <v>Herring</v>
      </c>
      <c r="AA636">
        <f t="shared" si="50"/>
        <v>71</v>
      </c>
      <c r="AB636">
        <f t="shared" si="51"/>
        <v>2.8</v>
      </c>
      <c r="AC636" t="str">
        <f t="shared" si="52"/>
        <v/>
      </c>
    </row>
    <row r="637" spans="2:29" x14ac:dyDescent="0.15">
      <c r="B637">
        <v>33</v>
      </c>
      <c r="D637">
        <v>2006</v>
      </c>
      <c r="E637">
        <v>0.60416666666666663</v>
      </c>
      <c r="F637" t="s">
        <v>95</v>
      </c>
      <c r="G637" t="s">
        <v>411</v>
      </c>
      <c r="H637">
        <v>0.33333333333333331</v>
      </c>
      <c r="J637" t="s">
        <v>4</v>
      </c>
      <c r="K637">
        <v>68.3</v>
      </c>
      <c r="Q637">
        <v>2.2000000000000002</v>
      </c>
      <c r="Y637">
        <f t="shared" si="48"/>
        <v>2006</v>
      </c>
      <c r="Z637" t="str">
        <f t="shared" si="49"/>
        <v>Herring</v>
      </c>
      <c r="AA637">
        <f t="shared" si="50"/>
        <v>68.3</v>
      </c>
      <c r="AB637">
        <f t="shared" si="51"/>
        <v>2.2000000000000002</v>
      </c>
      <c r="AC637" t="str">
        <f t="shared" si="52"/>
        <v/>
      </c>
    </row>
    <row r="638" spans="2:29" x14ac:dyDescent="0.15">
      <c r="B638">
        <v>34</v>
      </c>
      <c r="D638">
        <v>2006</v>
      </c>
      <c r="E638">
        <v>0.60416666666666663</v>
      </c>
      <c r="F638" t="s">
        <v>95</v>
      </c>
      <c r="G638" t="s">
        <v>411</v>
      </c>
      <c r="H638">
        <v>0.5</v>
      </c>
      <c r="J638" t="s">
        <v>4</v>
      </c>
      <c r="K638">
        <v>71.599999999999994</v>
      </c>
      <c r="Q638">
        <v>2.6</v>
      </c>
      <c r="Y638">
        <f t="shared" si="48"/>
        <v>2006</v>
      </c>
      <c r="Z638" t="str">
        <f t="shared" si="49"/>
        <v>Herring</v>
      </c>
      <c r="AA638">
        <f t="shared" si="50"/>
        <v>71.599999999999994</v>
      </c>
      <c r="AB638">
        <f t="shared" si="51"/>
        <v>2.6</v>
      </c>
      <c r="AC638" t="str">
        <f t="shared" si="52"/>
        <v/>
      </c>
    </row>
    <row r="639" spans="2:29" x14ac:dyDescent="0.15">
      <c r="B639">
        <v>35</v>
      </c>
      <c r="D639">
        <v>2006</v>
      </c>
      <c r="E639">
        <v>0.60416666666666663</v>
      </c>
      <c r="F639" t="s">
        <v>95</v>
      </c>
      <c r="G639" t="s">
        <v>411</v>
      </c>
      <c r="H639">
        <v>0.5</v>
      </c>
      <c r="J639" t="s">
        <v>4</v>
      </c>
      <c r="K639">
        <v>68.5</v>
      </c>
      <c r="Q639">
        <v>2.2999999999999998</v>
      </c>
      <c r="Y639">
        <f t="shared" si="48"/>
        <v>2006</v>
      </c>
      <c r="Z639" t="str">
        <f t="shared" si="49"/>
        <v>Herring</v>
      </c>
      <c r="AA639">
        <f t="shared" si="50"/>
        <v>68.5</v>
      </c>
      <c r="AB639">
        <f t="shared" si="51"/>
        <v>2.2999999999999998</v>
      </c>
      <c r="AC639" t="str">
        <f t="shared" si="52"/>
        <v/>
      </c>
    </row>
    <row r="640" spans="2:29" x14ac:dyDescent="0.15">
      <c r="B640">
        <v>36</v>
      </c>
      <c r="D640">
        <v>2006</v>
      </c>
      <c r="E640">
        <v>0.8125</v>
      </c>
      <c r="F640" t="s">
        <v>862</v>
      </c>
      <c r="G640" t="s">
        <v>413</v>
      </c>
      <c r="H640">
        <v>1</v>
      </c>
      <c r="J640" t="s">
        <v>4</v>
      </c>
      <c r="K640">
        <v>73.599999999999994</v>
      </c>
      <c r="Q640">
        <v>2.2999999999999998</v>
      </c>
      <c r="Y640">
        <f t="shared" si="48"/>
        <v>2006</v>
      </c>
      <c r="Z640" t="str">
        <f t="shared" si="49"/>
        <v>Herring</v>
      </c>
      <c r="AA640">
        <f t="shared" si="50"/>
        <v>73.599999999999994</v>
      </c>
      <c r="AB640">
        <f t="shared" si="51"/>
        <v>2.2999999999999998</v>
      </c>
      <c r="AC640" t="str">
        <f t="shared" si="52"/>
        <v/>
      </c>
    </row>
    <row r="641" spans="2:29" x14ac:dyDescent="0.15">
      <c r="B641">
        <v>43</v>
      </c>
      <c r="D641">
        <v>2006</v>
      </c>
      <c r="E641">
        <v>0.64583333333333337</v>
      </c>
      <c r="F641" t="s">
        <v>863</v>
      </c>
      <c r="G641" t="s">
        <v>54</v>
      </c>
      <c r="H641">
        <v>0.33333333333333331</v>
      </c>
      <c r="J641" t="s">
        <v>4</v>
      </c>
      <c r="K641">
        <v>98</v>
      </c>
      <c r="Q641">
        <v>6.6</v>
      </c>
      <c r="Y641">
        <f t="shared" si="48"/>
        <v>2006</v>
      </c>
      <c r="Z641" t="str">
        <f t="shared" si="49"/>
        <v>Herring</v>
      </c>
      <c r="AA641">
        <f t="shared" si="50"/>
        <v>98</v>
      </c>
      <c r="AB641">
        <f t="shared" si="51"/>
        <v>6.6</v>
      </c>
      <c r="AC641" t="str">
        <f t="shared" si="52"/>
        <v/>
      </c>
    </row>
    <row r="642" spans="2:29" x14ac:dyDescent="0.15">
      <c r="B642">
        <v>44</v>
      </c>
      <c r="D642">
        <v>2006</v>
      </c>
      <c r="E642">
        <v>0.64583333333333337</v>
      </c>
      <c r="F642" t="s">
        <v>863</v>
      </c>
      <c r="G642" t="s">
        <v>54</v>
      </c>
      <c r="H642">
        <v>0.33333333333333331</v>
      </c>
      <c r="J642" t="s">
        <v>4</v>
      </c>
      <c r="K642">
        <v>94.5</v>
      </c>
      <c r="Q642">
        <v>5.4</v>
      </c>
      <c r="Y642">
        <f t="shared" si="48"/>
        <v>2006</v>
      </c>
      <c r="Z642" t="str">
        <f t="shared" si="49"/>
        <v>Herring</v>
      </c>
      <c r="AA642">
        <f t="shared" si="50"/>
        <v>94.5</v>
      </c>
      <c r="AB642">
        <f t="shared" si="51"/>
        <v>5.4</v>
      </c>
      <c r="AC642" t="str">
        <f t="shared" si="52"/>
        <v/>
      </c>
    </row>
    <row r="643" spans="2:29" x14ac:dyDescent="0.15">
      <c r="B643">
        <v>45</v>
      </c>
      <c r="D643">
        <v>2006</v>
      </c>
      <c r="E643">
        <v>0.64583333333333337</v>
      </c>
      <c r="F643" t="s">
        <v>863</v>
      </c>
      <c r="G643" t="s">
        <v>54</v>
      </c>
      <c r="H643">
        <v>0.33333333333333331</v>
      </c>
      <c r="J643" t="s">
        <v>4</v>
      </c>
      <c r="K643">
        <v>95.4</v>
      </c>
      <c r="Q643">
        <v>6.5</v>
      </c>
      <c r="Y643">
        <f t="shared" ref="Y643:Y706" si="53">D643</f>
        <v>2006</v>
      </c>
      <c r="Z643" t="str">
        <f t="shared" ref="Z643:Z706" si="54">IF(J643&lt;&gt;"",J643,"")</f>
        <v>Herring</v>
      </c>
      <c r="AA643">
        <f t="shared" ref="AA643:AA706" si="55">IF(K643&lt;&gt;"",K643,"")</f>
        <v>95.4</v>
      </c>
      <c r="AB643">
        <f t="shared" ref="AB643:AB706" si="56">IF(Q643&lt;&gt;"",Q643,IF(P643&lt;&gt;"",P643,""))</f>
        <v>6.5</v>
      </c>
      <c r="AC643" t="str">
        <f t="shared" ref="AC643:AC706" si="57">IF(U643&lt;&gt;"",U643,"")</f>
        <v/>
      </c>
    </row>
    <row r="644" spans="2:29" x14ac:dyDescent="0.15">
      <c r="B644">
        <v>2</v>
      </c>
      <c r="D644">
        <v>2006</v>
      </c>
      <c r="E644">
        <v>0.59722222222222221</v>
      </c>
      <c r="F644" t="s">
        <v>86</v>
      </c>
      <c r="G644" t="s">
        <v>31</v>
      </c>
      <c r="H644">
        <v>1</v>
      </c>
      <c r="I644" t="s">
        <v>426</v>
      </c>
      <c r="J644" t="s">
        <v>4</v>
      </c>
      <c r="K644">
        <v>52.2</v>
      </c>
      <c r="Q644">
        <v>0.8</v>
      </c>
      <c r="Y644">
        <f t="shared" si="53"/>
        <v>2006</v>
      </c>
      <c r="Z644" t="str">
        <f t="shared" si="54"/>
        <v>Herring</v>
      </c>
      <c r="AA644">
        <f t="shared" si="55"/>
        <v>52.2</v>
      </c>
      <c r="AB644">
        <f t="shared" si="56"/>
        <v>0.8</v>
      </c>
      <c r="AC644" t="str">
        <f t="shared" si="57"/>
        <v/>
      </c>
    </row>
    <row r="645" spans="2:29" x14ac:dyDescent="0.15">
      <c r="B645">
        <v>20</v>
      </c>
      <c r="D645">
        <v>2006</v>
      </c>
      <c r="E645">
        <v>0.6875</v>
      </c>
      <c r="F645" t="s">
        <v>95</v>
      </c>
      <c r="G645" t="s">
        <v>54</v>
      </c>
      <c r="H645">
        <v>0.1</v>
      </c>
      <c r="J645" t="s">
        <v>907</v>
      </c>
      <c r="K645">
        <v>34</v>
      </c>
      <c r="Q645">
        <v>0.2</v>
      </c>
      <c r="Y645">
        <f t="shared" si="53"/>
        <v>2006</v>
      </c>
      <c r="Z645" t="str">
        <f t="shared" si="54"/>
        <v>Polychaete</v>
      </c>
      <c r="AA645">
        <f t="shared" si="55"/>
        <v>34</v>
      </c>
      <c r="AB645">
        <f t="shared" si="56"/>
        <v>0.2</v>
      </c>
      <c r="AC645" t="str">
        <f t="shared" si="57"/>
        <v/>
      </c>
    </row>
    <row r="646" spans="2:29" x14ac:dyDescent="0.15">
      <c r="B646">
        <v>9</v>
      </c>
      <c r="D646">
        <v>2006</v>
      </c>
      <c r="E646">
        <v>0.70833333333333337</v>
      </c>
      <c r="F646" t="s">
        <v>409</v>
      </c>
      <c r="G646" t="s">
        <v>54</v>
      </c>
      <c r="H646">
        <v>1</v>
      </c>
      <c r="I646" t="s">
        <v>426</v>
      </c>
      <c r="J646" t="s">
        <v>7</v>
      </c>
      <c r="Q646">
        <v>0.1</v>
      </c>
      <c r="Y646">
        <f t="shared" si="53"/>
        <v>2006</v>
      </c>
      <c r="Z646" t="str">
        <f t="shared" si="54"/>
        <v>Sandlance</v>
      </c>
      <c r="AA646" t="str">
        <f t="shared" si="55"/>
        <v/>
      </c>
      <c r="AB646">
        <f t="shared" si="56"/>
        <v>0.1</v>
      </c>
      <c r="AC646" t="str">
        <f t="shared" si="57"/>
        <v/>
      </c>
    </row>
    <row r="647" spans="2:29" x14ac:dyDescent="0.15">
      <c r="B647">
        <v>3</v>
      </c>
      <c r="D647">
        <v>2006</v>
      </c>
      <c r="E647">
        <v>0.65625</v>
      </c>
      <c r="F647" t="s">
        <v>95</v>
      </c>
      <c r="G647" t="s">
        <v>31</v>
      </c>
      <c r="H647">
        <v>1</v>
      </c>
      <c r="J647" t="s">
        <v>963</v>
      </c>
      <c r="K647">
        <v>65.5</v>
      </c>
      <c r="Q647">
        <v>1.5</v>
      </c>
      <c r="Y647">
        <f t="shared" si="53"/>
        <v>2006</v>
      </c>
      <c r="Z647" t="str">
        <f t="shared" si="54"/>
        <v>Stickleback</v>
      </c>
      <c r="AA647">
        <f t="shared" si="55"/>
        <v>65.5</v>
      </c>
      <c r="AB647">
        <f t="shared" si="56"/>
        <v>1.5</v>
      </c>
      <c r="AC647" t="str">
        <f t="shared" si="57"/>
        <v/>
      </c>
    </row>
    <row r="648" spans="2:29" x14ac:dyDescent="0.15">
      <c r="C648">
        <v>39597</v>
      </c>
      <c r="D648">
        <f>YEAR(C648)</f>
        <v>2008</v>
      </c>
      <c r="E648">
        <v>0.40138888888888885</v>
      </c>
      <c r="F648" t="s">
        <v>415</v>
      </c>
      <c r="G648" t="s">
        <v>416</v>
      </c>
      <c r="H648">
        <v>1</v>
      </c>
      <c r="J648" t="s">
        <v>5</v>
      </c>
      <c r="K648">
        <v>62.5</v>
      </c>
      <c r="M648">
        <v>42.6</v>
      </c>
      <c r="N648">
        <v>45.5</v>
      </c>
      <c r="O648">
        <v>6.6</v>
      </c>
      <c r="Q648">
        <v>1.6</v>
      </c>
      <c r="Y648">
        <f t="shared" si="53"/>
        <v>2008</v>
      </c>
      <c r="Z648" t="str">
        <f t="shared" si="54"/>
        <v>Hake</v>
      </c>
      <c r="AA648">
        <f t="shared" si="55"/>
        <v>62.5</v>
      </c>
      <c r="AB648">
        <f t="shared" si="56"/>
        <v>1.6</v>
      </c>
      <c r="AC648" t="str">
        <f t="shared" si="57"/>
        <v/>
      </c>
    </row>
    <row r="649" spans="2:29" x14ac:dyDescent="0.15">
      <c r="C649">
        <v>39602</v>
      </c>
      <c r="D649">
        <f t="shared" ref="D649:D712" si="58">YEAR(C649)</f>
        <v>2008</v>
      </c>
      <c r="E649">
        <v>0.54861111111111105</v>
      </c>
      <c r="F649" t="s">
        <v>417</v>
      </c>
      <c r="G649" t="s">
        <v>416</v>
      </c>
      <c r="J649" t="s">
        <v>5</v>
      </c>
      <c r="K649">
        <v>53.3</v>
      </c>
      <c r="M649">
        <v>37.799999999999997</v>
      </c>
      <c r="Y649">
        <f t="shared" si="53"/>
        <v>2008</v>
      </c>
      <c r="Z649" t="str">
        <f t="shared" si="54"/>
        <v>Hake</v>
      </c>
      <c r="AA649">
        <f t="shared" si="55"/>
        <v>53.3</v>
      </c>
      <c r="AB649" t="str">
        <f t="shared" si="56"/>
        <v/>
      </c>
      <c r="AC649" t="str">
        <f t="shared" si="57"/>
        <v/>
      </c>
    </row>
    <row r="650" spans="2:29" x14ac:dyDescent="0.15">
      <c r="C650">
        <v>39602</v>
      </c>
      <c r="D650">
        <f t="shared" si="58"/>
        <v>2008</v>
      </c>
      <c r="E650">
        <v>0.57986111111111105</v>
      </c>
      <c r="F650" t="s">
        <v>418</v>
      </c>
      <c r="G650" t="s">
        <v>416</v>
      </c>
      <c r="J650" t="s">
        <v>5</v>
      </c>
      <c r="Y650">
        <f t="shared" si="53"/>
        <v>2008</v>
      </c>
      <c r="Z650" t="str">
        <f t="shared" si="54"/>
        <v>Hake</v>
      </c>
      <c r="AA650" t="str">
        <f t="shared" si="55"/>
        <v/>
      </c>
      <c r="AB650" t="str">
        <f t="shared" si="56"/>
        <v/>
      </c>
      <c r="AC650" t="str">
        <f t="shared" si="57"/>
        <v/>
      </c>
    </row>
    <row r="651" spans="2:29" x14ac:dyDescent="0.15">
      <c r="C651">
        <v>39602</v>
      </c>
      <c r="D651">
        <f t="shared" si="58"/>
        <v>2008</v>
      </c>
      <c r="E651">
        <v>0.43055555555555558</v>
      </c>
      <c r="F651" t="s">
        <v>479</v>
      </c>
      <c r="G651" t="s">
        <v>416</v>
      </c>
      <c r="H651">
        <v>1</v>
      </c>
      <c r="J651" t="s">
        <v>5</v>
      </c>
      <c r="K651">
        <v>55.1</v>
      </c>
      <c r="M651">
        <v>34.6</v>
      </c>
      <c r="N651">
        <v>35.700000000000003</v>
      </c>
      <c r="O651">
        <v>5.9</v>
      </c>
      <c r="P651">
        <v>0.8</v>
      </c>
      <c r="Q651">
        <v>1</v>
      </c>
      <c r="Y651">
        <f t="shared" si="53"/>
        <v>2008</v>
      </c>
      <c r="Z651" t="str">
        <f t="shared" si="54"/>
        <v>Hake</v>
      </c>
      <c r="AA651">
        <f t="shared" si="55"/>
        <v>55.1</v>
      </c>
      <c r="AB651">
        <f t="shared" si="56"/>
        <v>1</v>
      </c>
      <c r="AC651" t="str">
        <f t="shared" si="57"/>
        <v/>
      </c>
    </row>
    <row r="652" spans="2:29" x14ac:dyDescent="0.15">
      <c r="C652">
        <v>39603</v>
      </c>
      <c r="D652">
        <f t="shared" si="58"/>
        <v>2008</v>
      </c>
      <c r="E652">
        <v>0.625</v>
      </c>
      <c r="F652" t="s">
        <v>909</v>
      </c>
      <c r="G652" t="s">
        <v>416</v>
      </c>
      <c r="J652" t="s">
        <v>7</v>
      </c>
      <c r="K652">
        <v>113.9</v>
      </c>
      <c r="Y652">
        <f t="shared" si="53"/>
        <v>2008</v>
      </c>
      <c r="Z652" t="str">
        <f t="shared" si="54"/>
        <v>Sandlance</v>
      </c>
      <c r="AA652">
        <f t="shared" si="55"/>
        <v>113.9</v>
      </c>
      <c r="AB652" t="str">
        <f t="shared" si="56"/>
        <v/>
      </c>
      <c r="AC652" t="str">
        <f t="shared" si="57"/>
        <v/>
      </c>
    </row>
    <row r="653" spans="2:29" x14ac:dyDescent="0.15">
      <c r="C653">
        <v>39611</v>
      </c>
      <c r="D653">
        <f t="shared" si="58"/>
        <v>2008</v>
      </c>
      <c r="E653">
        <v>0.36458333333333331</v>
      </c>
      <c r="F653" t="s">
        <v>910</v>
      </c>
      <c r="G653" t="s">
        <v>185</v>
      </c>
      <c r="H653">
        <v>0.33333333333333331</v>
      </c>
      <c r="J653" t="s">
        <v>7</v>
      </c>
      <c r="K653">
        <v>104.9</v>
      </c>
      <c r="L653">
        <v>10.7</v>
      </c>
      <c r="M653">
        <v>85.5</v>
      </c>
      <c r="O653">
        <v>6.6</v>
      </c>
      <c r="P653">
        <v>3.8</v>
      </c>
      <c r="Q653">
        <v>4</v>
      </c>
      <c r="Y653">
        <f t="shared" si="53"/>
        <v>2008</v>
      </c>
      <c r="Z653" t="str">
        <f t="shared" si="54"/>
        <v>Sandlance</v>
      </c>
      <c r="AA653">
        <f t="shared" si="55"/>
        <v>104.9</v>
      </c>
      <c r="AB653">
        <f t="shared" si="56"/>
        <v>4</v>
      </c>
      <c r="AC653" t="str">
        <f t="shared" si="57"/>
        <v/>
      </c>
    </row>
    <row r="654" spans="2:29" x14ac:dyDescent="0.15">
      <c r="C654">
        <v>39611</v>
      </c>
      <c r="D654">
        <f t="shared" si="58"/>
        <v>2008</v>
      </c>
      <c r="E654">
        <v>0.36458333333333331</v>
      </c>
      <c r="F654" t="s">
        <v>910</v>
      </c>
      <c r="G654" t="s">
        <v>185</v>
      </c>
      <c r="H654">
        <v>0.66666666666666663</v>
      </c>
      <c r="J654" t="s">
        <v>7</v>
      </c>
      <c r="K654">
        <v>50.2</v>
      </c>
      <c r="L654">
        <v>7</v>
      </c>
      <c r="M654">
        <v>40.9</v>
      </c>
      <c r="O654">
        <v>2.4</v>
      </c>
      <c r="P654">
        <v>0.4</v>
      </c>
      <c r="Q654">
        <v>0.3</v>
      </c>
      <c r="Y654">
        <f t="shared" si="53"/>
        <v>2008</v>
      </c>
      <c r="Z654" t="str">
        <f t="shared" si="54"/>
        <v>Sandlance</v>
      </c>
      <c r="AA654">
        <f t="shared" si="55"/>
        <v>50.2</v>
      </c>
      <c r="AB654">
        <f t="shared" si="56"/>
        <v>0.3</v>
      </c>
      <c r="AC654" t="str">
        <f t="shared" si="57"/>
        <v/>
      </c>
    </row>
    <row r="655" spans="2:29" x14ac:dyDescent="0.15">
      <c r="C655">
        <v>39611</v>
      </c>
      <c r="D655">
        <f t="shared" si="58"/>
        <v>2008</v>
      </c>
      <c r="E655">
        <v>0.36458333333333331</v>
      </c>
      <c r="F655" t="s">
        <v>910</v>
      </c>
      <c r="G655" t="s">
        <v>185</v>
      </c>
      <c r="H655" t="s">
        <v>911</v>
      </c>
      <c r="J655" t="s">
        <v>7</v>
      </c>
      <c r="K655">
        <v>53.1</v>
      </c>
      <c r="L655">
        <v>5.5</v>
      </c>
      <c r="M655">
        <v>43.1</v>
      </c>
      <c r="O655">
        <v>3.1</v>
      </c>
      <c r="P655">
        <v>0.4</v>
      </c>
      <c r="Q655">
        <v>0.4</v>
      </c>
      <c r="Y655">
        <f t="shared" si="53"/>
        <v>2008</v>
      </c>
      <c r="Z655" t="str">
        <f t="shared" si="54"/>
        <v>Sandlance</v>
      </c>
      <c r="AA655">
        <f t="shared" si="55"/>
        <v>53.1</v>
      </c>
      <c r="AB655">
        <f t="shared" si="56"/>
        <v>0.4</v>
      </c>
      <c r="AC655" t="str">
        <f t="shared" si="57"/>
        <v/>
      </c>
    </row>
    <row r="656" spans="2:29" x14ac:dyDescent="0.15">
      <c r="C656">
        <v>39618</v>
      </c>
      <c r="D656">
        <f t="shared" si="58"/>
        <v>2008</v>
      </c>
      <c r="E656">
        <v>0.61805555555555558</v>
      </c>
      <c r="F656" t="s">
        <v>419</v>
      </c>
      <c r="H656">
        <v>1</v>
      </c>
      <c r="J656" t="s">
        <v>5</v>
      </c>
      <c r="K656">
        <v>45.2</v>
      </c>
      <c r="M656">
        <v>37</v>
      </c>
      <c r="O656">
        <v>3.7</v>
      </c>
      <c r="Y656">
        <f t="shared" si="53"/>
        <v>2008</v>
      </c>
      <c r="Z656" t="str">
        <f t="shared" si="54"/>
        <v>Hake</v>
      </c>
      <c r="AA656">
        <f t="shared" si="55"/>
        <v>45.2</v>
      </c>
      <c r="AB656" t="str">
        <f t="shared" si="56"/>
        <v/>
      </c>
      <c r="AC656" t="str">
        <f t="shared" si="57"/>
        <v/>
      </c>
    </row>
    <row r="657" spans="3:29" x14ac:dyDescent="0.15">
      <c r="C657">
        <v>39620</v>
      </c>
      <c r="D657">
        <f t="shared" si="58"/>
        <v>2008</v>
      </c>
      <c r="E657">
        <v>0.625</v>
      </c>
      <c r="F657" t="s">
        <v>912</v>
      </c>
      <c r="G657" t="s">
        <v>784</v>
      </c>
      <c r="H657">
        <v>1</v>
      </c>
      <c r="J657" t="s">
        <v>7</v>
      </c>
      <c r="K657">
        <v>150</v>
      </c>
      <c r="L657">
        <v>11.4</v>
      </c>
      <c r="O657">
        <v>11.4</v>
      </c>
      <c r="P657">
        <v>1.3</v>
      </c>
      <c r="Q657">
        <v>13.9</v>
      </c>
      <c r="Y657">
        <f t="shared" si="53"/>
        <v>2008</v>
      </c>
      <c r="Z657" t="str">
        <f t="shared" si="54"/>
        <v>Sandlance</v>
      </c>
      <c r="AA657">
        <f t="shared" si="55"/>
        <v>150</v>
      </c>
      <c r="AB657">
        <f t="shared" si="56"/>
        <v>13.9</v>
      </c>
      <c r="AC657" t="str">
        <f t="shared" si="57"/>
        <v/>
      </c>
    </row>
    <row r="658" spans="3:29" x14ac:dyDescent="0.15">
      <c r="C658">
        <v>39621</v>
      </c>
      <c r="D658">
        <f t="shared" si="58"/>
        <v>2008</v>
      </c>
      <c r="E658">
        <v>0.71180555555555547</v>
      </c>
      <c r="F658" t="s">
        <v>420</v>
      </c>
      <c r="G658" t="s">
        <v>416</v>
      </c>
      <c r="H658">
        <v>1</v>
      </c>
      <c r="J658" t="s">
        <v>5</v>
      </c>
      <c r="K658">
        <v>52.4</v>
      </c>
      <c r="O658">
        <v>6.3</v>
      </c>
      <c r="P658">
        <v>1.2</v>
      </c>
      <c r="Q658">
        <v>1.5</v>
      </c>
      <c r="Y658">
        <f t="shared" si="53"/>
        <v>2008</v>
      </c>
      <c r="Z658" t="str">
        <f t="shared" si="54"/>
        <v>Hake</v>
      </c>
      <c r="AA658">
        <f t="shared" si="55"/>
        <v>52.4</v>
      </c>
      <c r="AB658">
        <f t="shared" si="56"/>
        <v>1.5</v>
      </c>
      <c r="AC658" t="str">
        <f t="shared" si="57"/>
        <v/>
      </c>
    </row>
    <row r="659" spans="3:29" x14ac:dyDescent="0.15">
      <c r="C659">
        <v>39621</v>
      </c>
      <c r="D659">
        <f t="shared" si="58"/>
        <v>2008</v>
      </c>
      <c r="E659">
        <v>0.71527777777777779</v>
      </c>
      <c r="F659" t="s">
        <v>199</v>
      </c>
      <c r="H659">
        <v>1</v>
      </c>
      <c r="J659" t="s">
        <v>5</v>
      </c>
      <c r="K659">
        <v>47.6</v>
      </c>
      <c r="L659">
        <v>6.4</v>
      </c>
      <c r="M659">
        <v>38.200000000000003</v>
      </c>
      <c r="O659">
        <v>4.5999999999999996</v>
      </c>
      <c r="P659">
        <v>1.4</v>
      </c>
      <c r="Q659">
        <v>1.2</v>
      </c>
      <c r="Y659">
        <f t="shared" si="53"/>
        <v>2008</v>
      </c>
      <c r="Z659" t="str">
        <f t="shared" si="54"/>
        <v>Hake</v>
      </c>
      <c r="AA659">
        <f t="shared" si="55"/>
        <v>47.6</v>
      </c>
      <c r="AB659">
        <f t="shared" si="56"/>
        <v>1.2</v>
      </c>
      <c r="AC659" t="str">
        <f t="shared" si="57"/>
        <v/>
      </c>
    </row>
    <row r="660" spans="3:29" x14ac:dyDescent="0.15">
      <c r="C660">
        <v>39621</v>
      </c>
      <c r="D660">
        <f t="shared" si="58"/>
        <v>2008</v>
      </c>
      <c r="E660">
        <v>0.71805555555555556</v>
      </c>
      <c r="F660" t="s">
        <v>199</v>
      </c>
      <c r="H660">
        <v>1</v>
      </c>
      <c r="J660" t="s">
        <v>5</v>
      </c>
      <c r="K660">
        <v>41.2</v>
      </c>
      <c r="M660">
        <v>36.200000000000003</v>
      </c>
      <c r="Y660">
        <f t="shared" si="53"/>
        <v>2008</v>
      </c>
      <c r="Z660" t="str">
        <f t="shared" si="54"/>
        <v>Hake</v>
      </c>
      <c r="AA660">
        <f t="shared" si="55"/>
        <v>41.2</v>
      </c>
      <c r="AB660" t="str">
        <f t="shared" si="56"/>
        <v/>
      </c>
      <c r="AC660" t="str">
        <f t="shared" si="57"/>
        <v/>
      </c>
    </row>
    <row r="661" spans="3:29" x14ac:dyDescent="0.15">
      <c r="C661">
        <v>39622</v>
      </c>
      <c r="D661">
        <f t="shared" si="58"/>
        <v>2008</v>
      </c>
      <c r="E661">
        <v>0.58333333333333337</v>
      </c>
      <c r="F661" t="s">
        <v>199</v>
      </c>
      <c r="H661">
        <v>1</v>
      </c>
      <c r="J661" t="s">
        <v>5</v>
      </c>
      <c r="K661">
        <v>48.8</v>
      </c>
      <c r="L661">
        <v>9.4</v>
      </c>
      <c r="M661">
        <v>39.5</v>
      </c>
      <c r="O661">
        <v>5.5</v>
      </c>
      <c r="P661">
        <v>1</v>
      </c>
      <c r="Q661">
        <v>1.4</v>
      </c>
      <c r="Y661">
        <f t="shared" si="53"/>
        <v>2008</v>
      </c>
      <c r="Z661" t="str">
        <f t="shared" si="54"/>
        <v>Hake</v>
      </c>
      <c r="AA661">
        <f t="shared" si="55"/>
        <v>48.8</v>
      </c>
      <c r="AB661">
        <f t="shared" si="56"/>
        <v>1.4</v>
      </c>
      <c r="AC661" t="str">
        <f t="shared" si="57"/>
        <v/>
      </c>
    </row>
    <row r="662" spans="3:29" x14ac:dyDescent="0.15">
      <c r="C662">
        <v>39622</v>
      </c>
      <c r="D662">
        <f t="shared" si="58"/>
        <v>2008</v>
      </c>
      <c r="E662">
        <v>0.58333333333333337</v>
      </c>
      <c r="F662" t="s">
        <v>199</v>
      </c>
      <c r="H662">
        <v>1</v>
      </c>
      <c r="J662" t="s">
        <v>5</v>
      </c>
      <c r="K662">
        <v>52.5</v>
      </c>
      <c r="M662">
        <v>42.6</v>
      </c>
      <c r="O662">
        <v>5.5</v>
      </c>
      <c r="P662">
        <v>0.8</v>
      </c>
      <c r="Q662">
        <v>1.5</v>
      </c>
      <c r="Y662">
        <f t="shared" si="53"/>
        <v>2008</v>
      </c>
      <c r="Z662" t="str">
        <f t="shared" si="54"/>
        <v>Hake</v>
      </c>
      <c r="AA662">
        <f t="shared" si="55"/>
        <v>52.5</v>
      </c>
      <c r="AB662">
        <f t="shared" si="56"/>
        <v>1.5</v>
      </c>
      <c r="AC662" t="str">
        <f t="shared" si="57"/>
        <v/>
      </c>
    </row>
    <row r="663" spans="3:29" x14ac:dyDescent="0.15">
      <c r="C663">
        <v>39622</v>
      </c>
      <c r="D663">
        <f t="shared" si="58"/>
        <v>2008</v>
      </c>
      <c r="E663">
        <v>0.58333333333333337</v>
      </c>
      <c r="F663" t="s">
        <v>199</v>
      </c>
      <c r="H663">
        <v>1</v>
      </c>
      <c r="I663" t="s">
        <v>426</v>
      </c>
      <c r="J663" t="s">
        <v>7</v>
      </c>
      <c r="K663">
        <v>70.900000000000006</v>
      </c>
      <c r="L663">
        <v>11.9</v>
      </c>
      <c r="M663">
        <v>58</v>
      </c>
      <c r="O663">
        <v>4.2</v>
      </c>
      <c r="P663">
        <v>1</v>
      </c>
      <c r="Q663">
        <v>1.1000000000000001</v>
      </c>
      <c r="Y663">
        <f t="shared" si="53"/>
        <v>2008</v>
      </c>
      <c r="Z663" t="str">
        <f t="shared" si="54"/>
        <v>Sandlance</v>
      </c>
      <c r="AA663">
        <f t="shared" si="55"/>
        <v>70.900000000000006</v>
      </c>
      <c r="AB663">
        <f t="shared" si="56"/>
        <v>1.1000000000000001</v>
      </c>
      <c r="AC663" t="str">
        <f t="shared" si="57"/>
        <v/>
      </c>
    </row>
    <row r="664" spans="3:29" x14ac:dyDescent="0.15">
      <c r="C664">
        <v>39631</v>
      </c>
      <c r="D664">
        <f t="shared" si="58"/>
        <v>2008</v>
      </c>
      <c r="E664">
        <v>0.70833333333333337</v>
      </c>
      <c r="F664" t="s">
        <v>913</v>
      </c>
      <c r="H664">
        <v>1</v>
      </c>
      <c r="J664" t="s">
        <v>7</v>
      </c>
      <c r="K664">
        <v>123.5</v>
      </c>
      <c r="L664">
        <v>13.7</v>
      </c>
      <c r="M664">
        <v>100.3</v>
      </c>
      <c r="P664">
        <v>8.5</v>
      </c>
      <c r="Q664">
        <v>7.7</v>
      </c>
      <c r="Y664">
        <f t="shared" si="53"/>
        <v>2008</v>
      </c>
      <c r="Z664" t="str">
        <f t="shared" si="54"/>
        <v>Sandlance</v>
      </c>
      <c r="AA664">
        <f t="shared" si="55"/>
        <v>123.5</v>
      </c>
      <c r="AB664">
        <f t="shared" si="56"/>
        <v>7.7</v>
      </c>
      <c r="AC664" t="str">
        <f t="shared" si="57"/>
        <v/>
      </c>
    </row>
    <row r="665" spans="3:29" x14ac:dyDescent="0.15">
      <c r="C665">
        <v>39631</v>
      </c>
      <c r="D665">
        <f t="shared" si="58"/>
        <v>2008</v>
      </c>
      <c r="E665">
        <v>0.70833333333333337</v>
      </c>
      <c r="F665" t="s">
        <v>913</v>
      </c>
      <c r="H665">
        <v>1</v>
      </c>
      <c r="J665" t="s">
        <v>7</v>
      </c>
      <c r="K665">
        <v>113.6</v>
      </c>
      <c r="L665">
        <v>10.4</v>
      </c>
      <c r="M665">
        <v>89.9</v>
      </c>
      <c r="O665">
        <v>7.3</v>
      </c>
      <c r="P665">
        <v>5.5</v>
      </c>
      <c r="Q665">
        <v>5.6</v>
      </c>
      <c r="Y665">
        <f t="shared" si="53"/>
        <v>2008</v>
      </c>
      <c r="Z665" t="str">
        <f t="shared" si="54"/>
        <v>Sandlance</v>
      </c>
      <c r="AA665">
        <f t="shared" si="55"/>
        <v>113.6</v>
      </c>
      <c r="AB665">
        <f t="shared" si="56"/>
        <v>5.6</v>
      </c>
      <c r="AC665" t="str">
        <f t="shared" si="57"/>
        <v/>
      </c>
    </row>
    <row r="666" spans="3:29" x14ac:dyDescent="0.15">
      <c r="C666">
        <v>39633</v>
      </c>
      <c r="D666">
        <f t="shared" si="58"/>
        <v>2008</v>
      </c>
      <c r="E666">
        <v>0.375</v>
      </c>
      <c r="F666" t="s">
        <v>864</v>
      </c>
      <c r="H666">
        <v>0.5</v>
      </c>
      <c r="J666" t="s">
        <v>4</v>
      </c>
      <c r="K666">
        <v>76.900000000000006</v>
      </c>
      <c r="L666">
        <v>20.399999999999999</v>
      </c>
      <c r="M666">
        <v>58.4</v>
      </c>
      <c r="O666">
        <v>6.9</v>
      </c>
      <c r="P666">
        <v>4</v>
      </c>
      <c r="Q666">
        <v>4.5999999999999996</v>
      </c>
      <c r="Y666">
        <f t="shared" si="53"/>
        <v>2008</v>
      </c>
      <c r="Z666" t="str">
        <f t="shared" si="54"/>
        <v>Herring</v>
      </c>
      <c r="AA666">
        <f t="shared" si="55"/>
        <v>76.900000000000006</v>
      </c>
      <c r="AB666">
        <f t="shared" si="56"/>
        <v>4.5999999999999996</v>
      </c>
      <c r="AC666" t="str">
        <f t="shared" si="57"/>
        <v/>
      </c>
    </row>
    <row r="667" spans="3:29" x14ac:dyDescent="0.15">
      <c r="C667">
        <v>39633</v>
      </c>
      <c r="D667">
        <f t="shared" si="58"/>
        <v>2008</v>
      </c>
      <c r="E667">
        <v>0.375</v>
      </c>
      <c r="F667" t="s">
        <v>864</v>
      </c>
      <c r="H667" t="s">
        <v>865</v>
      </c>
      <c r="J667" t="s">
        <v>4</v>
      </c>
      <c r="K667">
        <v>73.7</v>
      </c>
      <c r="L667">
        <v>18.3</v>
      </c>
      <c r="M667">
        <v>55.3</v>
      </c>
      <c r="O667">
        <v>6.9</v>
      </c>
      <c r="P667">
        <v>3</v>
      </c>
      <c r="Q667">
        <v>4.4000000000000004</v>
      </c>
      <c r="Y667">
        <f t="shared" si="53"/>
        <v>2008</v>
      </c>
      <c r="Z667" t="str">
        <f t="shared" si="54"/>
        <v>Herring</v>
      </c>
      <c r="AA667">
        <f t="shared" si="55"/>
        <v>73.7</v>
      </c>
      <c r="AB667">
        <f t="shared" si="56"/>
        <v>4.4000000000000004</v>
      </c>
      <c r="AC667" t="str">
        <f t="shared" si="57"/>
        <v/>
      </c>
    </row>
    <row r="668" spans="3:29" x14ac:dyDescent="0.15">
      <c r="C668">
        <v>39638</v>
      </c>
      <c r="D668">
        <f t="shared" si="58"/>
        <v>2008</v>
      </c>
      <c r="E668">
        <v>0.375</v>
      </c>
      <c r="F668" t="s">
        <v>913</v>
      </c>
      <c r="J668" t="s">
        <v>7</v>
      </c>
      <c r="K668">
        <v>101.6</v>
      </c>
      <c r="L668">
        <v>10</v>
      </c>
      <c r="M668">
        <v>80.5</v>
      </c>
      <c r="O668">
        <v>6.1</v>
      </c>
      <c r="P668">
        <v>3.4</v>
      </c>
      <c r="Q668">
        <v>3.4</v>
      </c>
      <c r="Y668">
        <f t="shared" si="53"/>
        <v>2008</v>
      </c>
      <c r="Z668" t="str">
        <f t="shared" si="54"/>
        <v>Sandlance</v>
      </c>
      <c r="AA668">
        <f t="shared" si="55"/>
        <v>101.6</v>
      </c>
      <c r="AB668">
        <f t="shared" si="56"/>
        <v>3.4</v>
      </c>
      <c r="AC668" t="str">
        <f t="shared" si="57"/>
        <v/>
      </c>
    </row>
    <row r="669" spans="3:29" x14ac:dyDescent="0.15">
      <c r="C669">
        <v>39652</v>
      </c>
      <c r="D669">
        <f t="shared" si="58"/>
        <v>2008</v>
      </c>
      <c r="E669">
        <v>0.5</v>
      </c>
      <c r="F669" t="s">
        <v>197</v>
      </c>
      <c r="J669" t="s">
        <v>7</v>
      </c>
      <c r="K669">
        <v>119.5</v>
      </c>
      <c r="M669">
        <v>96.5</v>
      </c>
      <c r="O669">
        <v>6.9</v>
      </c>
      <c r="P669">
        <v>6</v>
      </c>
      <c r="Q669">
        <v>6</v>
      </c>
      <c r="Y669">
        <f t="shared" si="53"/>
        <v>2008</v>
      </c>
      <c r="Z669" t="str">
        <f t="shared" si="54"/>
        <v>Sandlance</v>
      </c>
      <c r="AA669">
        <f t="shared" si="55"/>
        <v>119.5</v>
      </c>
      <c r="AB669">
        <f t="shared" si="56"/>
        <v>6</v>
      </c>
      <c r="AC669" t="str">
        <f t="shared" si="57"/>
        <v/>
      </c>
    </row>
    <row r="670" spans="3:29" x14ac:dyDescent="0.15">
      <c r="C670">
        <v>39655</v>
      </c>
      <c r="D670">
        <f t="shared" si="58"/>
        <v>2008</v>
      </c>
      <c r="E670">
        <v>0.45833333333333331</v>
      </c>
      <c r="F670" t="s">
        <v>197</v>
      </c>
      <c r="G670" t="s">
        <v>185</v>
      </c>
      <c r="H670" t="s">
        <v>198</v>
      </c>
      <c r="J670" t="s">
        <v>11</v>
      </c>
      <c r="Q670">
        <v>0.2</v>
      </c>
      <c r="Y670">
        <f t="shared" si="53"/>
        <v>2008</v>
      </c>
      <c r="Z670" t="str">
        <f t="shared" si="54"/>
        <v>Euphausiid</v>
      </c>
      <c r="AA670" t="str">
        <f t="shared" si="55"/>
        <v/>
      </c>
      <c r="AB670">
        <f t="shared" si="56"/>
        <v>0.2</v>
      </c>
      <c r="AC670" t="str">
        <f t="shared" si="57"/>
        <v/>
      </c>
    </row>
    <row r="671" spans="3:29" x14ac:dyDescent="0.15">
      <c r="C671">
        <v>39655</v>
      </c>
      <c r="D671">
        <f t="shared" si="58"/>
        <v>2008</v>
      </c>
      <c r="E671">
        <v>0.45833333333333331</v>
      </c>
      <c r="F671" t="s">
        <v>197</v>
      </c>
      <c r="G671" t="s">
        <v>185</v>
      </c>
      <c r="H671" t="s">
        <v>421</v>
      </c>
      <c r="J671" t="s">
        <v>5</v>
      </c>
      <c r="K671">
        <v>78.8</v>
      </c>
      <c r="M671">
        <v>58</v>
      </c>
      <c r="O671">
        <v>9.4</v>
      </c>
      <c r="P671">
        <v>4.5999999999999996</v>
      </c>
      <c r="Q671">
        <v>4.7</v>
      </c>
      <c r="Y671">
        <f t="shared" si="53"/>
        <v>2008</v>
      </c>
      <c r="Z671" t="str">
        <f t="shared" si="54"/>
        <v>Hake</v>
      </c>
      <c r="AA671">
        <f t="shared" si="55"/>
        <v>78.8</v>
      </c>
      <c r="AB671">
        <f t="shared" si="56"/>
        <v>4.7</v>
      </c>
      <c r="AC671" t="str">
        <f t="shared" si="57"/>
        <v/>
      </c>
    </row>
    <row r="672" spans="3:29" x14ac:dyDescent="0.15">
      <c r="C672">
        <v>39655</v>
      </c>
      <c r="D672">
        <f t="shared" si="58"/>
        <v>2008</v>
      </c>
      <c r="E672">
        <v>0.45833333333333331</v>
      </c>
      <c r="F672" t="s">
        <v>197</v>
      </c>
      <c r="G672" t="s">
        <v>185</v>
      </c>
      <c r="H672" t="s">
        <v>422</v>
      </c>
      <c r="J672" t="s">
        <v>5</v>
      </c>
      <c r="K672">
        <v>88.9</v>
      </c>
      <c r="M672">
        <v>73.599999999999994</v>
      </c>
      <c r="O672">
        <v>11.1</v>
      </c>
      <c r="P672">
        <v>13.6</v>
      </c>
      <c r="Q672">
        <v>7.8</v>
      </c>
      <c r="Y672">
        <f t="shared" si="53"/>
        <v>2008</v>
      </c>
      <c r="Z672" t="str">
        <f t="shared" si="54"/>
        <v>Hake</v>
      </c>
      <c r="AA672">
        <f t="shared" si="55"/>
        <v>88.9</v>
      </c>
      <c r="AB672">
        <f t="shared" si="56"/>
        <v>7.8</v>
      </c>
      <c r="AC672" t="str">
        <f t="shared" si="57"/>
        <v/>
      </c>
    </row>
    <row r="673" spans="2:29" x14ac:dyDescent="0.15">
      <c r="C673">
        <v>39655</v>
      </c>
      <c r="D673">
        <f t="shared" si="58"/>
        <v>2008</v>
      </c>
      <c r="E673">
        <v>0.45833333333333331</v>
      </c>
      <c r="F673" t="s">
        <v>197</v>
      </c>
      <c r="G673" t="s">
        <v>185</v>
      </c>
      <c r="H673" t="s">
        <v>908</v>
      </c>
      <c r="I673" t="s">
        <v>426</v>
      </c>
      <c r="J673" t="s">
        <v>7</v>
      </c>
      <c r="K673">
        <v>55.2</v>
      </c>
      <c r="M673">
        <v>45.5</v>
      </c>
      <c r="O673">
        <v>3.4</v>
      </c>
      <c r="P673">
        <v>0.6</v>
      </c>
      <c r="Q673">
        <v>0.4</v>
      </c>
      <c r="Y673">
        <f t="shared" si="53"/>
        <v>2008</v>
      </c>
      <c r="Z673" t="str">
        <f t="shared" si="54"/>
        <v>Sandlance</v>
      </c>
      <c r="AA673">
        <f t="shared" si="55"/>
        <v>55.2</v>
      </c>
      <c r="AB673">
        <f t="shared" si="56"/>
        <v>0.4</v>
      </c>
      <c r="AC673" t="str">
        <f t="shared" si="57"/>
        <v/>
      </c>
    </row>
    <row r="674" spans="2:29" x14ac:dyDescent="0.15">
      <c r="C674">
        <v>39656</v>
      </c>
      <c r="D674">
        <f t="shared" si="58"/>
        <v>2008</v>
      </c>
      <c r="E674">
        <v>0.41666666666666669</v>
      </c>
      <c r="H674">
        <v>1</v>
      </c>
      <c r="J674" t="s">
        <v>4</v>
      </c>
      <c r="K674">
        <v>78.2</v>
      </c>
      <c r="L674">
        <v>11.6</v>
      </c>
      <c r="M674">
        <v>59</v>
      </c>
      <c r="O674">
        <v>7.8</v>
      </c>
      <c r="P674">
        <v>2.7</v>
      </c>
      <c r="Q674">
        <v>4</v>
      </c>
      <c r="Y674">
        <f t="shared" si="53"/>
        <v>2008</v>
      </c>
      <c r="Z674" t="str">
        <f t="shared" si="54"/>
        <v>Herring</v>
      </c>
      <c r="AA674">
        <f t="shared" si="55"/>
        <v>78.2</v>
      </c>
      <c r="AB674">
        <f t="shared" si="56"/>
        <v>4</v>
      </c>
      <c r="AC674" t="str">
        <f t="shared" si="57"/>
        <v/>
      </c>
    </row>
    <row r="675" spans="2:29" x14ac:dyDescent="0.15">
      <c r="C675">
        <v>39660</v>
      </c>
      <c r="D675">
        <f t="shared" si="58"/>
        <v>2008</v>
      </c>
      <c r="E675">
        <v>0.66666666666666663</v>
      </c>
      <c r="F675" t="s">
        <v>199</v>
      </c>
      <c r="H675" t="s">
        <v>200</v>
      </c>
      <c r="J675" t="s">
        <v>11</v>
      </c>
      <c r="P675">
        <v>1</v>
      </c>
      <c r="Q675">
        <v>1.5</v>
      </c>
      <c r="Y675">
        <f t="shared" si="53"/>
        <v>2008</v>
      </c>
      <c r="Z675" t="str">
        <f t="shared" si="54"/>
        <v>Euphausiid</v>
      </c>
      <c r="AA675" t="str">
        <f t="shared" si="55"/>
        <v/>
      </c>
      <c r="AB675">
        <f t="shared" si="56"/>
        <v>1.5</v>
      </c>
      <c r="AC675" t="str">
        <f t="shared" si="57"/>
        <v/>
      </c>
    </row>
    <row r="676" spans="2:29" x14ac:dyDescent="0.15">
      <c r="C676">
        <v>39660</v>
      </c>
      <c r="D676">
        <f t="shared" si="58"/>
        <v>2008</v>
      </c>
      <c r="E676">
        <v>0.66666666666666663</v>
      </c>
      <c r="F676" t="s">
        <v>199</v>
      </c>
      <c r="H676" t="s">
        <v>423</v>
      </c>
      <c r="J676" t="s">
        <v>5</v>
      </c>
      <c r="K676">
        <v>85.5</v>
      </c>
      <c r="M676">
        <v>63.8</v>
      </c>
      <c r="O676">
        <v>11.1</v>
      </c>
      <c r="P676">
        <v>6.5</v>
      </c>
      <c r="Q676">
        <v>6.5</v>
      </c>
      <c r="Y676">
        <f t="shared" si="53"/>
        <v>2008</v>
      </c>
      <c r="Z676" t="str">
        <f t="shared" si="54"/>
        <v>Hake</v>
      </c>
      <c r="AA676">
        <f t="shared" si="55"/>
        <v>85.5</v>
      </c>
      <c r="AB676">
        <f t="shared" si="56"/>
        <v>6.5</v>
      </c>
      <c r="AC676" t="str">
        <f t="shared" si="57"/>
        <v/>
      </c>
    </row>
    <row r="677" spans="2:29" x14ac:dyDescent="0.15">
      <c r="B677">
        <v>131</v>
      </c>
      <c r="C677">
        <v>40026</v>
      </c>
      <c r="D677">
        <f t="shared" si="58"/>
        <v>2009</v>
      </c>
      <c r="E677" t="s">
        <v>996</v>
      </c>
      <c r="F677" t="s">
        <v>997</v>
      </c>
      <c r="G677" t="s">
        <v>998</v>
      </c>
      <c r="H677" t="s">
        <v>275</v>
      </c>
      <c r="J677" t="s">
        <v>999</v>
      </c>
      <c r="K677">
        <v>64.2</v>
      </c>
      <c r="M677">
        <v>60.8</v>
      </c>
      <c r="N677">
        <v>59.5</v>
      </c>
      <c r="P677" t="str">
        <f t="shared" ref="P677:P708" si="59">IF(X677&lt;&gt;"",X677-W677,"")</f>
        <v/>
      </c>
      <c r="Q677">
        <v>11.3</v>
      </c>
      <c r="Y677">
        <f t="shared" si="53"/>
        <v>2009</v>
      </c>
      <c r="Z677" t="str">
        <f t="shared" si="54"/>
        <v>Bluefish</v>
      </c>
      <c r="AA677">
        <f t="shared" si="55"/>
        <v>64.2</v>
      </c>
      <c r="AB677">
        <f t="shared" si="56"/>
        <v>11.3</v>
      </c>
      <c r="AC677" t="str">
        <f t="shared" si="57"/>
        <v/>
      </c>
    </row>
    <row r="678" spans="2:29" x14ac:dyDescent="0.15">
      <c r="B678">
        <v>125</v>
      </c>
      <c r="C678">
        <v>40020</v>
      </c>
      <c r="D678">
        <f t="shared" si="58"/>
        <v>2009</v>
      </c>
      <c r="E678" t="s">
        <v>1000</v>
      </c>
      <c r="F678" t="s">
        <v>1001</v>
      </c>
      <c r="G678" t="s">
        <v>1002</v>
      </c>
      <c r="H678" t="s">
        <v>275</v>
      </c>
      <c r="J678" t="s">
        <v>1003</v>
      </c>
      <c r="K678">
        <v>154</v>
      </c>
      <c r="P678" t="str">
        <f t="shared" si="59"/>
        <v/>
      </c>
      <c r="Q678">
        <v>9.6</v>
      </c>
      <c r="Y678">
        <f t="shared" si="53"/>
        <v>2009</v>
      </c>
      <c r="Z678" t="str">
        <f t="shared" si="54"/>
        <v>Boreal Squid</v>
      </c>
      <c r="AA678">
        <f t="shared" si="55"/>
        <v>154</v>
      </c>
      <c r="AB678">
        <f t="shared" si="56"/>
        <v>9.6</v>
      </c>
      <c r="AC678" t="str">
        <f t="shared" si="57"/>
        <v/>
      </c>
    </row>
    <row r="679" spans="2:29" x14ac:dyDescent="0.15">
      <c r="B679">
        <v>8</v>
      </c>
      <c r="C679">
        <v>39978</v>
      </c>
      <c r="D679">
        <f t="shared" si="58"/>
        <v>2009</v>
      </c>
      <c r="E679" t="s">
        <v>1000</v>
      </c>
      <c r="F679" t="s">
        <v>86</v>
      </c>
      <c r="G679" t="s">
        <v>1002</v>
      </c>
      <c r="H679">
        <v>1</v>
      </c>
      <c r="J679" t="s">
        <v>6</v>
      </c>
      <c r="K679">
        <v>44.1</v>
      </c>
      <c r="M679">
        <v>31.1</v>
      </c>
      <c r="P679" t="str">
        <f t="shared" si="59"/>
        <v/>
      </c>
      <c r="Y679">
        <f t="shared" si="53"/>
        <v>2009</v>
      </c>
      <c r="Z679" t="str">
        <f t="shared" si="54"/>
        <v>Butterfish</v>
      </c>
      <c r="AA679">
        <f t="shared" si="55"/>
        <v>44.1</v>
      </c>
      <c r="AB679" t="str">
        <f t="shared" si="56"/>
        <v/>
      </c>
      <c r="AC679" t="str">
        <f t="shared" si="57"/>
        <v/>
      </c>
    </row>
    <row r="680" spans="2:29" x14ac:dyDescent="0.15">
      <c r="B680">
        <v>87</v>
      </c>
      <c r="C680">
        <v>39996</v>
      </c>
      <c r="D680">
        <f t="shared" si="58"/>
        <v>2009</v>
      </c>
      <c r="E680" t="s">
        <v>996</v>
      </c>
      <c r="F680" t="s">
        <v>1004</v>
      </c>
      <c r="G680" t="s">
        <v>1002</v>
      </c>
      <c r="H680" t="s">
        <v>275</v>
      </c>
      <c r="J680" t="s">
        <v>6</v>
      </c>
      <c r="K680">
        <v>29.4</v>
      </c>
      <c r="P680" t="str">
        <f t="shared" si="59"/>
        <v/>
      </c>
      <c r="Y680">
        <f t="shared" si="53"/>
        <v>2009</v>
      </c>
      <c r="Z680" t="str">
        <f t="shared" si="54"/>
        <v>Butterfish</v>
      </c>
      <c r="AA680">
        <f t="shared" si="55"/>
        <v>29.4</v>
      </c>
      <c r="AB680" t="str">
        <f t="shared" si="56"/>
        <v/>
      </c>
      <c r="AC680" t="str">
        <f t="shared" si="57"/>
        <v/>
      </c>
    </row>
    <row r="681" spans="2:29" x14ac:dyDescent="0.15">
      <c r="B681">
        <v>92</v>
      </c>
      <c r="C681">
        <v>39997</v>
      </c>
      <c r="D681">
        <f t="shared" si="58"/>
        <v>2009</v>
      </c>
      <c r="E681" t="s">
        <v>1000</v>
      </c>
      <c r="F681" t="s">
        <v>1004</v>
      </c>
      <c r="G681" t="s">
        <v>1002</v>
      </c>
      <c r="H681" t="s">
        <v>275</v>
      </c>
      <c r="J681" t="s">
        <v>6</v>
      </c>
      <c r="K681">
        <v>30.5</v>
      </c>
      <c r="P681" t="str">
        <f t="shared" si="59"/>
        <v/>
      </c>
      <c r="Q681">
        <v>0.8</v>
      </c>
      <c r="Y681">
        <f t="shared" si="53"/>
        <v>2009</v>
      </c>
      <c r="Z681" t="str">
        <f t="shared" si="54"/>
        <v>Butterfish</v>
      </c>
      <c r="AA681">
        <f t="shared" si="55"/>
        <v>30.5</v>
      </c>
      <c r="AB681">
        <f t="shared" si="56"/>
        <v>0.8</v>
      </c>
      <c r="AC681" t="str">
        <f t="shared" si="57"/>
        <v/>
      </c>
    </row>
    <row r="682" spans="2:29" x14ac:dyDescent="0.15">
      <c r="B682">
        <v>100</v>
      </c>
      <c r="C682">
        <v>39998</v>
      </c>
      <c r="D682">
        <f t="shared" si="58"/>
        <v>2009</v>
      </c>
      <c r="E682" t="s">
        <v>996</v>
      </c>
      <c r="F682" t="s">
        <v>1004</v>
      </c>
      <c r="G682" t="s">
        <v>1002</v>
      </c>
      <c r="H682" t="s">
        <v>193</v>
      </c>
      <c r="J682" t="s">
        <v>6</v>
      </c>
      <c r="K682">
        <v>35.200000000000003</v>
      </c>
      <c r="M682">
        <v>25.7</v>
      </c>
      <c r="O682">
        <v>4</v>
      </c>
      <c r="P682">
        <f t="shared" si="59"/>
        <v>1.2000000000000011</v>
      </c>
      <c r="Q682">
        <v>1.3</v>
      </c>
      <c r="W682">
        <v>15.4</v>
      </c>
      <c r="X682">
        <v>16.600000000000001</v>
      </c>
      <c r="Y682">
        <f t="shared" si="53"/>
        <v>2009</v>
      </c>
      <c r="Z682" t="str">
        <f t="shared" si="54"/>
        <v>Butterfish</v>
      </c>
      <c r="AA682">
        <f t="shared" si="55"/>
        <v>35.200000000000003</v>
      </c>
      <c r="AB682">
        <f t="shared" si="56"/>
        <v>1.3</v>
      </c>
      <c r="AC682" t="str">
        <f t="shared" si="57"/>
        <v/>
      </c>
    </row>
    <row r="683" spans="2:29" x14ac:dyDescent="0.15">
      <c r="B683">
        <v>114</v>
      </c>
      <c r="C683">
        <v>40004</v>
      </c>
      <c r="D683">
        <f t="shared" si="58"/>
        <v>2009</v>
      </c>
      <c r="E683" t="s">
        <v>1000</v>
      </c>
      <c r="F683" t="s">
        <v>194</v>
      </c>
      <c r="G683" t="s">
        <v>1002</v>
      </c>
      <c r="H683" t="s">
        <v>275</v>
      </c>
      <c r="J683" t="s">
        <v>6</v>
      </c>
      <c r="K683">
        <v>30.1</v>
      </c>
      <c r="P683" t="str">
        <f t="shared" si="59"/>
        <v/>
      </c>
      <c r="Y683">
        <f t="shared" si="53"/>
        <v>2009</v>
      </c>
      <c r="Z683" t="str">
        <f t="shared" si="54"/>
        <v>Butterfish</v>
      </c>
      <c r="AA683">
        <f t="shared" si="55"/>
        <v>30.1</v>
      </c>
      <c r="AB683" t="str">
        <f t="shared" si="56"/>
        <v/>
      </c>
      <c r="AC683" t="str">
        <f t="shared" si="57"/>
        <v/>
      </c>
    </row>
    <row r="684" spans="2:29" x14ac:dyDescent="0.15">
      <c r="B684">
        <v>115</v>
      </c>
      <c r="C684">
        <v>40008</v>
      </c>
      <c r="D684">
        <f t="shared" si="58"/>
        <v>2009</v>
      </c>
      <c r="E684" t="s">
        <v>1000</v>
      </c>
      <c r="F684" t="s">
        <v>1005</v>
      </c>
      <c r="G684" t="s">
        <v>1002</v>
      </c>
      <c r="H684" t="s">
        <v>275</v>
      </c>
      <c r="J684" t="s">
        <v>6</v>
      </c>
      <c r="K684">
        <v>75</v>
      </c>
      <c r="M684">
        <v>50.4</v>
      </c>
      <c r="P684" t="str">
        <f t="shared" si="59"/>
        <v/>
      </c>
      <c r="Q684">
        <v>8.1</v>
      </c>
      <c r="Y684">
        <f t="shared" si="53"/>
        <v>2009</v>
      </c>
      <c r="Z684" t="str">
        <f t="shared" si="54"/>
        <v>Butterfish</v>
      </c>
      <c r="AA684">
        <f t="shared" si="55"/>
        <v>75</v>
      </c>
      <c r="AB684">
        <f t="shared" si="56"/>
        <v>8.1</v>
      </c>
      <c r="AC684" t="str">
        <f t="shared" si="57"/>
        <v/>
      </c>
    </row>
    <row r="685" spans="2:29" x14ac:dyDescent="0.15">
      <c r="B685">
        <v>116</v>
      </c>
      <c r="C685">
        <v>40008</v>
      </c>
      <c r="D685">
        <f t="shared" si="58"/>
        <v>2009</v>
      </c>
      <c r="E685" t="s">
        <v>1000</v>
      </c>
      <c r="F685" t="s">
        <v>1006</v>
      </c>
      <c r="G685" t="s">
        <v>411</v>
      </c>
      <c r="H685" t="s">
        <v>275</v>
      </c>
      <c r="J685" t="s">
        <v>6</v>
      </c>
      <c r="K685">
        <v>66.7</v>
      </c>
      <c r="M685">
        <v>46.5</v>
      </c>
      <c r="P685" t="str">
        <f t="shared" si="59"/>
        <v/>
      </c>
      <c r="Q685">
        <v>5.7</v>
      </c>
      <c r="Y685">
        <f t="shared" si="53"/>
        <v>2009</v>
      </c>
      <c r="Z685" t="str">
        <f t="shared" si="54"/>
        <v>Butterfish</v>
      </c>
      <c r="AA685">
        <f t="shared" si="55"/>
        <v>66.7</v>
      </c>
      <c r="AB685">
        <f t="shared" si="56"/>
        <v>5.7</v>
      </c>
      <c r="AC685" t="str">
        <f t="shared" si="57"/>
        <v/>
      </c>
    </row>
    <row r="686" spans="2:29" x14ac:dyDescent="0.15">
      <c r="B686" t="s">
        <v>1007</v>
      </c>
      <c r="C686">
        <v>40026</v>
      </c>
      <c r="D686">
        <f t="shared" si="58"/>
        <v>2009</v>
      </c>
      <c r="E686" t="s">
        <v>996</v>
      </c>
      <c r="F686" t="s">
        <v>997</v>
      </c>
      <c r="G686" t="s">
        <v>1002</v>
      </c>
      <c r="H686" t="s">
        <v>275</v>
      </c>
      <c r="J686" t="s">
        <v>6</v>
      </c>
      <c r="K686" t="s">
        <v>1008</v>
      </c>
      <c r="P686" t="str">
        <f t="shared" si="59"/>
        <v/>
      </c>
      <c r="Y686">
        <f t="shared" si="53"/>
        <v>2009</v>
      </c>
      <c r="Z686" t="str">
        <f t="shared" si="54"/>
        <v>Butterfish</v>
      </c>
      <c r="AA686" t="str">
        <f t="shared" si="55"/>
        <v>half a fish</v>
      </c>
      <c r="AB686" t="str">
        <f t="shared" si="56"/>
        <v/>
      </c>
      <c r="AC686" t="str">
        <f t="shared" si="57"/>
        <v/>
      </c>
    </row>
    <row r="687" spans="2:29" x14ac:dyDescent="0.15">
      <c r="B687" t="s">
        <v>1009</v>
      </c>
      <c r="C687">
        <v>40029</v>
      </c>
      <c r="D687">
        <f t="shared" si="58"/>
        <v>2009</v>
      </c>
      <c r="E687" t="s">
        <v>1000</v>
      </c>
      <c r="F687" t="s">
        <v>194</v>
      </c>
      <c r="G687" t="s">
        <v>1002</v>
      </c>
      <c r="H687" t="s">
        <v>275</v>
      </c>
      <c r="J687" t="s">
        <v>6</v>
      </c>
      <c r="K687" t="s">
        <v>1008</v>
      </c>
      <c r="P687" t="str">
        <f t="shared" si="59"/>
        <v/>
      </c>
      <c r="Y687">
        <f t="shared" si="53"/>
        <v>2009</v>
      </c>
      <c r="Z687" t="str">
        <f t="shared" si="54"/>
        <v>Butterfish</v>
      </c>
      <c r="AA687" t="str">
        <f t="shared" si="55"/>
        <v>half a fish</v>
      </c>
      <c r="AB687" t="str">
        <f t="shared" si="56"/>
        <v/>
      </c>
      <c r="AC687" t="str">
        <f t="shared" si="57"/>
        <v/>
      </c>
    </row>
    <row r="688" spans="2:29" x14ac:dyDescent="0.15">
      <c r="B688">
        <v>133</v>
      </c>
      <c r="C688">
        <v>40030</v>
      </c>
      <c r="D688">
        <f t="shared" si="58"/>
        <v>2009</v>
      </c>
      <c r="E688" t="s">
        <v>996</v>
      </c>
      <c r="F688" t="s">
        <v>402</v>
      </c>
      <c r="G688" t="s">
        <v>1002</v>
      </c>
      <c r="H688" t="s">
        <v>275</v>
      </c>
      <c r="J688" t="s">
        <v>6</v>
      </c>
      <c r="K688">
        <v>75.400000000000006</v>
      </c>
      <c r="M688">
        <v>55.5</v>
      </c>
      <c r="O688">
        <v>10</v>
      </c>
      <c r="P688" t="str">
        <f t="shared" si="59"/>
        <v/>
      </c>
      <c r="Y688">
        <f t="shared" si="53"/>
        <v>2009</v>
      </c>
      <c r="Z688" t="str">
        <f t="shared" si="54"/>
        <v>Butterfish</v>
      </c>
      <c r="AA688">
        <f t="shared" si="55"/>
        <v>75.400000000000006</v>
      </c>
      <c r="AB688" t="str">
        <f t="shared" si="56"/>
        <v/>
      </c>
      <c r="AC688" t="str">
        <f t="shared" si="57"/>
        <v/>
      </c>
    </row>
    <row r="689" spans="2:29" x14ac:dyDescent="0.15">
      <c r="B689">
        <v>120</v>
      </c>
      <c r="C689">
        <v>40010</v>
      </c>
      <c r="D689">
        <f t="shared" si="58"/>
        <v>2009</v>
      </c>
      <c r="E689" t="s">
        <v>1000</v>
      </c>
      <c r="F689" t="s">
        <v>1004</v>
      </c>
      <c r="G689" t="s">
        <v>1002</v>
      </c>
      <c r="H689" t="s">
        <v>275</v>
      </c>
      <c r="J689" t="s">
        <v>1010</v>
      </c>
      <c r="P689" t="str">
        <f t="shared" si="59"/>
        <v/>
      </c>
      <c r="Y689">
        <f t="shared" si="53"/>
        <v>2009</v>
      </c>
      <c r="Z689" t="str">
        <f t="shared" si="54"/>
        <v>Euphasiid</v>
      </c>
      <c r="AA689" t="str">
        <f t="shared" si="55"/>
        <v/>
      </c>
      <c r="AB689" t="str">
        <f t="shared" si="56"/>
        <v/>
      </c>
      <c r="AC689" t="str">
        <f t="shared" si="57"/>
        <v/>
      </c>
    </row>
    <row r="690" spans="2:29" x14ac:dyDescent="0.15">
      <c r="B690">
        <v>1</v>
      </c>
      <c r="C690">
        <v>39966</v>
      </c>
      <c r="D690">
        <f t="shared" si="58"/>
        <v>2009</v>
      </c>
      <c r="E690">
        <v>1500</v>
      </c>
      <c r="F690" t="s">
        <v>1011</v>
      </c>
      <c r="G690" t="s">
        <v>365</v>
      </c>
      <c r="H690">
        <v>1</v>
      </c>
      <c r="J690" t="s">
        <v>5</v>
      </c>
      <c r="K690">
        <v>42.3</v>
      </c>
      <c r="P690" t="str">
        <f t="shared" si="59"/>
        <v/>
      </c>
      <c r="Y690">
        <f t="shared" si="53"/>
        <v>2009</v>
      </c>
      <c r="Z690" t="str">
        <f t="shared" si="54"/>
        <v>Hake</v>
      </c>
      <c r="AA690">
        <f t="shared" si="55"/>
        <v>42.3</v>
      </c>
      <c r="AB690" t="str">
        <f t="shared" si="56"/>
        <v/>
      </c>
      <c r="AC690" t="str">
        <f t="shared" si="57"/>
        <v/>
      </c>
    </row>
    <row r="691" spans="2:29" x14ac:dyDescent="0.15">
      <c r="B691">
        <v>2</v>
      </c>
      <c r="C691">
        <v>39973</v>
      </c>
      <c r="D691">
        <f t="shared" si="58"/>
        <v>2009</v>
      </c>
      <c r="E691">
        <v>1100</v>
      </c>
      <c r="F691" t="s">
        <v>1011</v>
      </c>
      <c r="G691" t="s">
        <v>365</v>
      </c>
      <c r="H691">
        <v>1</v>
      </c>
      <c r="J691" t="s">
        <v>5</v>
      </c>
      <c r="K691">
        <v>58.8</v>
      </c>
      <c r="P691" t="str">
        <f t="shared" si="59"/>
        <v/>
      </c>
      <c r="Y691">
        <f t="shared" si="53"/>
        <v>2009</v>
      </c>
      <c r="Z691" t="str">
        <f t="shared" si="54"/>
        <v>Hake</v>
      </c>
      <c r="AA691">
        <f t="shared" si="55"/>
        <v>58.8</v>
      </c>
      <c r="AB691" t="str">
        <f t="shared" si="56"/>
        <v/>
      </c>
      <c r="AC691" t="str">
        <f t="shared" si="57"/>
        <v/>
      </c>
    </row>
    <row r="692" spans="2:29" x14ac:dyDescent="0.15">
      <c r="B692">
        <v>3</v>
      </c>
      <c r="C692">
        <v>39973</v>
      </c>
      <c r="D692">
        <f t="shared" si="58"/>
        <v>2009</v>
      </c>
      <c r="E692">
        <v>1100</v>
      </c>
      <c r="F692" t="s">
        <v>1011</v>
      </c>
      <c r="G692" t="s">
        <v>365</v>
      </c>
      <c r="H692">
        <v>1</v>
      </c>
      <c r="J692" t="s">
        <v>5</v>
      </c>
      <c r="K692">
        <v>47.5</v>
      </c>
      <c r="P692" t="str">
        <f t="shared" si="59"/>
        <v/>
      </c>
      <c r="Y692">
        <f t="shared" si="53"/>
        <v>2009</v>
      </c>
      <c r="Z692" t="str">
        <f t="shared" si="54"/>
        <v>Hake</v>
      </c>
      <c r="AA692">
        <f t="shared" si="55"/>
        <v>47.5</v>
      </c>
      <c r="AB692" t="str">
        <f t="shared" si="56"/>
        <v/>
      </c>
      <c r="AC692" t="str">
        <f t="shared" si="57"/>
        <v/>
      </c>
    </row>
    <row r="693" spans="2:29" x14ac:dyDescent="0.15">
      <c r="B693">
        <v>4</v>
      </c>
      <c r="C693">
        <v>39973</v>
      </c>
      <c r="D693">
        <f t="shared" si="58"/>
        <v>2009</v>
      </c>
      <c r="E693">
        <v>1100</v>
      </c>
      <c r="F693" t="s">
        <v>391</v>
      </c>
      <c r="G693" t="s">
        <v>365</v>
      </c>
      <c r="H693">
        <v>1</v>
      </c>
      <c r="J693" t="s">
        <v>5</v>
      </c>
      <c r="K693">
        <v>46.1</v>
      </c>
      <c r="P693" t="str">
        <f t="shared" si="59"/>
        <v/>
      </c>
      <c r="Y693">
        <f t="shared" si="53"/>
        <v>2009</v>
      </c>
      <c r="Z693" t="str">
        <f t="shared" si="54"/>
        <v>Hake</v>
      </c>
      <c r="AA693">
        <f t="shared" si="55"/>
        <v>46.1</v>
      </c>
      <c r="AB693" t="str">
        <f t="shared" si="56"/>
        <v/>
      </c>
      <c r="AC693" t="str">
        <f t="shared" si="57"/>
        <v/>
      </c>
    </row>
    <row r="694" spans="2:29" x14ac:dyDescent="0.15">
      <c r="B694">
        <v>5</v>
      </c>
      <c r="C694">
        <v>39976</v>
      </c>
      <c r="D694">
        <f t="shared" si="58"/>
        <v>2009</v>
      </c>
      <c r="E694">
        <v>1000</v>
      </c>
      <c r="F694" t="s">
        <v>1011</v>
      </c>
      <c r="G694" t="s">
        <v>365</v>
      </c>
      <c r="H694">
        <v>1</v>
      </c>
      <c r="J694" t="s">
        <v>5</v>
      </c>
      <c r="K694">
        <v>52.9</v>
      </c>
      <c r="M694">
        <v>40.5</v>
      </c>
      <c r="N694">
        <v>43</v>
      </c>
      <c r="O694">
        <v>4.9000000000000004</v>
      </c>
      <c r="P694">
        <f t="shared" si="59"/>
        <v>1.3999999999999986</v>
      </c>
      <c r="Q694">
        <v>1.5</v>
      </c>
      <c r="W694">
        <v>20</v>
      </c>
      <c r="X694">
        <v>21.4</v>
      </c>
      <c r="Y694">
        <f t="shared" si="53"/>
        <v>2009</v>
      </c>
      <c r="Z694" t="str">
        <f t="shared" si="54"/>
        <v>Hake</v>
      </c>
      <c r="AA694">
        <f t="shared" si="55"/>
        <v>52.9</v>
      </c>
      <c r="AB694">
        <f t="shared" si="56"/>
        <v>1.5</v>
      </c>
      <c r="AC694" t="str">
        <f t="shared" si="57"/>
        <v/>
      </c>
    </row>
    <row r="695" spans="2:29" x14ac:dyDescent="0.15">
      <c r="B695">
        <v>6</v>
      </c>
      <c r="C695">
        <v>39977</v>
      </c>
      <c r="D695">
        <f t="shared" si="58"/>
        <v>2009</v>
      </c>
      <c r="E695">
        <v>1100</v>
      </c>
      <c r="F695" t="s">
        <v>194</v>
      </c>
      <c r="G695" t="s">
        <v>1002</v>
      </c>
      <c r="H695">
        <v>1</v>
      </c>
      <c r="J695" t="s">
        <v>5</v>
      </c>
      <c r="K695">
        <v>43.3</v>
      </c>
      <c r="P695" t="str">
        <f t="shared" si="59"/>
        <v/>
      </c>
      <c r="Y695">
        <f t="shared" si="53"/>
        <v>2009</v>
      </c>
      <c r="Z695" t="str">
        <f t="shared" si="54"/>
        <v>Hake</v>
      </c>
      <c r="AA695">
        <f t="shared" si="55"/>
        <v>43.3</v>
      </c>
      <c r="AB695" t="str">
        <f t="shared" si="56"/>
        <v/>
      </c>
      <c r="AC695" t="str">
        <f t="shared" si="57"/>
        <v/>
      </c>
    </row>
    <row r="696" spans="2:29" x14ac:dyDescent="0.15">
      <c r="B696">
        <v>9</v>
      </c>
      <c r="C696">
        <v>39979</v>
      </c>
      <c r="D696">
        <f t="shared" si="58"/>
        <v>2009</v>
      </c>
      <c r="E696">
        <v>900</v>
      </c>
      <c r="F696" t="s">
        <v>1011</v>
      </c>
      <c r="G696" t="s">
        <v>1002</v>
      </c>
      <c r="H696">
        <v>1</v>
      </c>
      <c r="J696" t="s">
        <v>5</v>
      </c>
      <c r="K696">
        <v>54.9</v>
      </c>
      <c r="P696" t="str">
        <f t="shared" si="59"/>
        <v/>
      </c>
      <c r="Y696">
        <f t="shared" si="53"/>
        <v>2009</v>
      </c>
      <c r="Z696" t="str">
        <f t="shared" si="54"/>
        <v>Hake</v>
      </c>
      <c r="AA696">
        <f t="shared" si="55"/>
        <v>54.9</v>
      </c>
      <c r="AB696" t="str">
        <f t="shared" si="56"/>
        <v/>
      </c>
      <c r="AC696" t="str">
        <f t="shared" si="57"/>
        <v/>
      </c>
    </row>
    <row r="697" spans="2:29" x14ac:dyDescent="0.15">
      <c r="B697">
        <v>10</v>
      </c>
      <c r="C697">
        <v>39980</v>
      </c>
      <c r="D697">
        <f t="shared" si="58"/>
        <v>2009</v>
      </c>
      <c r="E697">
        <v>1400</v>
      </c>
      <c r="F697" t="s">
        <v>192</v>
      </c>
      <c r="G697" t="s">
        <v>1002</v>
      </c>
      <c r="H697">
        <v>1</v>
      </c>
      <c r="J697" t="s">
        <v>5</v>
      </c>
      <c r="K697">
        <v>56</v>
      </c>
      <c r="M697">
        <v>41.8</v>
      </c>
      <c r="N697">
        <v>44.7</v>
      </c>
      <c r="P697" t="str">
        <f t="shared" si="59"/>
        <v/>
      </c>
      <c r="Y697">
        <f t="shared" si="53"/>
        <v>2009</v>
      </c>
      <c r="Z697" t="str">
        <f t="shared" si="54"/>
        <v>Hake</v>
      </c>
      <c r="AA697">
        <f t="shared" si="55"/>
        <v>56</v>
      </c>
      <c r="AB697" t="str">
        <f t="shared" si="56"/>
        <v/>
      </c>
      <c r="AC697" t="str">
        <f t="shared" si="57"/>
        <v/>
      </c>
    </row>
    <row r="698" spans="2:29" x14ac:dyDescent="0.15">
      <c r="B698">
        <v>11</v>
      </c>
      <c r="C698">
        <v>39983</v>
      </c>
      <c r="D698">
        <f t="shared" si="58"/>
        <v>2009</v>
      </c>
      <c r="E698">
        <v>1200</v>
      </c>
      <c r="F698" t="s">
        <v>1012</v>
      </c>
      <c r="G698" t="s">
        <v>1002</v>
      </c>
      <c r="H698">
        <v>1</v>
      </c>
      <c r="J698" t="s">
        <v>5</v>
      </c>
      <c r="K698">
        <v>39.9</v>
      </c>
      <c r="P698" t="str">
        <f t="shared" si="59"/>
        <v/>
      </c>
      <c r="Y698">
        <f t="shared" si="53"/>
        <v>2009</v>
      </c>
      <c r="Z698" t="str">
        <f t="shared" si="54"/>
        <v>Hake</v>
      </c>
      <c r="AA698">
        <f t="shared" si="55"/>
        <v>39.9</v>
      </c>
      <c r="AB698" t="str">
        <f t="shared" si="56"/>
        <v/>
      </c>
      <c r="AC698" t="str">
        <f t="shared" si="57"/>
        <v/>
      </c>
    </row>
    <row r="699" spans="2:29" x14ac:dyDescent="0.15">
      <c r="B699">
        <v>12</v>
      </c>
      <c r="C699">
        <v>39983</v>
      </c>
      <c r="D699">
        <f t="shared" si="58"/>
        <v>2009</v>
      </c>
      <c r="E699">
        <v>1200</v>
      </c>
      <c r="F699" t="s">
        <v>82</v>
      </c>
      <c r="G699" t="s">
        <v>1002</v>
      </c>
      <c r="H699">
        <v>1</v>
      </c>
      <c r="J699" t="s">
        <v>5</v>
      </c>
      <c r="K699">
        <v>52.7</v>
      </c>
      <c r="P699" t="str">
        <f t="shared" si="59"/>
        <v/>
      </c>
      <c r="Y699">
        <f t="shared" si="53"/>
        <v>2009</v>
      </c>
      <c r="Z699" t="str">
        <f t="shared" si="54"/>
        <v>Hake</v>
      </c>
      <c r="AA699">
        <f t="shared" si="55"/>
        <v>52.7</v>
      </c>
      <c r="AB699" t="str">
        <f t="shared" si="56"/>
        <v/>
      </c>
      <c r="AC699" t="str">
        <f t="shared" si="57"/>
        <v/>
      </c>
    </row>
    <row r="700" spans="2:29" x14ac:dyDescent="0.15">
      <c r="B700">
        <v>14</v>
      </c>
      <c r="C700">
        <v>39983</v>
      </c>
      <c r="D700">
        <f t="shared" si="58"/>
        <v>2009</v>
      </c>
      <c r="E700">
        <v>1200</v>
      </c>
      <c r="F700" t="s">
        <v>380</v>
      </c>
      <c r="G700" t="s">
        <v>1002</v>
      </c>
      <c r="H700">
        <v>1</v>
      </c>
      <c r="J700" t="s">
        <v>5</v>
      </c>
      <c r="K700">
        <v>45.4</v>
      </c>
      <c r="P700" t="str">
        <f t="shared" si="59"/>
        <v/>
      </c>
      <c r="Y700">
        <f t="shared" si="53"/>
        <v>2009</v>
      </c>
      <c r="Z700" t="str">
        <f t="shared" si="54"/>
        <v>Hake</v>
      </c>
      <c r="AA700">
        <f t="shared" si="55"/>
        <v>45.4</v>
      </c>
      <c r="AB700" t="str">
        <f t="shared" si="56"/>
        <v/>
      </c>
      <c r="AC700" t="str">
        <f t="shared" si="57"/>
        <v/>
      </c>
    </row>
    <row r="701" spans="2:29" x14ac:dyDescent="0.15">
      <c r="B701">
        <v>16</v>
      </c>
      <c r="C701">
        <v>39985</v>
      </c>
      <c r="D701">
        <f t="shared" si="58"/>
        <v>2009</v>
      </c>
      <c r="E701" t="s">
        <v>1000</v>
      </c>
      <c r="F701" t="s">
        <v>1013</v>
      </c>
      <c r="G701" t="s">
        <v>1002</v>
      </c>
      <c r="H701">
        <v>1</v>
      </c>
      <c r="J701" t="s">
        <v>5</v>
      </c>
      <c r="K701">
        <v>59.2</v>
      </c>
      <c r="P701" t="str">
        <f t="shared" si="59"/>
        <v/>
      </c>
      <c r="Y701">
        <f t="shared" si="53"/>
        <v>2009</v>
      </c>
      <c r="Z701" t="str">
        <f t="shared" si="54"/>
        <v>Hake</v>
      </c>
      <c r="AA701">
        <f t="shared" si="55"/>
        <v>59.2</v>
      </c>
      <c r="AB701" t="str">
        <f t="shared" si="56"/>
        <v/>
      </c>
      <c r="AC701" t="str">
        <f t="shared" si="57"/>
        <v/>
      </c>
    </row>
    <row r="702" spans="2:29" x14ac:dyDescent="0.15">
      <c r="B702">
        <v>20</v>
      </c>
      <c r="C702">
        <v>39985</v>
      </c>
      <c r="D702">
        <f t="shared" si="58"/>
        <v>2009</v>
      </c>
      <c r="E702" t="s">
        <v>1000</v>
      </c>
      <c r="F702" t="s">
        <v>82</v>
      </c>
      <c r="G702" t="s">
        <v>1002</v>
      </c>
      <c r="H702">
        <v>1</v>
      </c>
      <c r="J702" t="s">
        <v>5</v>
      </c>
      <c r="K702">
        <v>34.200000000000003</v>
      </c>
      <c r="P702" t="str">
        <f t="shared" si="59"/>
        <v/>
      </c>
      <c r="Y702">
        <f t="shared" si="53"/>
        <v>2009</v>
      </c>
      <c r="Z702" t="str">
        <f t="shared" si="54"/>
        <v>Hake</v>
      </c>
      <c r="AA702">
        <f t="shared" si="55"/>
        <v>34.200000000000003</v>
      </c>
      <c r="AB702" t="str">
        <f t="shared" si="56"/>
        <v/>
      </c>
      <c r="AC702" t="str">
        <f t="shared" si="57"/>
        <v/>
      </c>
    </row>
    <row r="703" spans="2:29" x14ac:dyDescent="0.15">
      <c r="B703">
        <v>21</v>
      </c>
      <c r="C703">
        <v>39985</v>
      </c>
      <c r="D703">
        <f t="shared" si="58"/>
        <v>2009</v>
      </c>
      <c r="E703" t="s">
        <v>1000</v>
      </c>
      <c r="F703" t="s">
        <v>1014</v>
      </c>
      <c r="G703" t="s">
        <v>1002</v>
      </c>
      <c r="H703">
        <v>1</v>
      </c>
      <c r="J703" t="s">
        <v>5</v>
      </c>
      <c r="K703" t="s">
        <v>1015</v>
      </c>
      <c r="P703" t="str">
        <f t="shared" si="59"/>
        <v/>
      </c>
      <c r="Y703">
        <f t="shared" si="53"/>
        <v>2009</v>
      </c>
      <c r="Z703" t="str">
        <f t="shared" si="54"/>
        <v>Hake</v>
      </c>
      <c r="AA703" t="str">
        <f t="shared" si="55"/>
        <v>mangled</v>
      </c>
      <c r="AB703" t="str">
        <f t="shared" si="56"/>
        <v/>
      </c>
      <c r="AC703" t="str">
        <f t="shared" si="57"/>
        <v/>
      </c>
    </row>
    <row r="704" spans="2:29" x14ac:dyDescent="0.15">
      <c r="B704">
        <v>22</v>
      </c>
      <c r="C704">
        <v>39985</v>
      </c>
      <c r="D704">
        <f t="shared" si="58"/>
        <v>2009</v>
      </c>
      <c r="E704" t="s">
        <v>1000</v>
      </c>
      <c r="F704" t="s">
        <v>1016</v>
      </c>
      <c r="G704" t="s">
        <v>1002</v>
      </c>
      <c r="H704">
        <v>1</v>
      </c>
      <c r="J704" t="s">
        <v>5</v>
      </c>
      <c r="K704">
        <v>41.8</v>
      </c>
      <c r="P704" t="str">
        <f t="shared" si="59"/>
        <v/>
      </c>
      <c r="Y704">
        <f t="shared" si="53"/>
        <v>2009</v>
      </c>
      <c r="Z704" t="str">
        <f t="shared" si="54"/>
        <v>Hake</v>
      </c>
      <c r="AA704">
        <f t="shared" si="55"/>
        <v>41.8</v>
      </c>
      <c r="AB704" t="str">
        <f t="shared" si="56"/>
        <v/>
      </c>
      <c r="AC704" t="str">
        <f t="shared" si="57"/>
        <v/>
      </c>
    </row>
    <row r="705" spans="2:29" x14ac:dyDescent="0.15">
      <c r="B705">
        <v>39</v>
      </c>
      <c r="C705">
        <v>39991</v>
      </c>
      <c r="D705">
        <f t="shared" si="58"/>
        <v>2009</v>
      </c>
      <c r="E705" t="s">
        <v>996</v>
      </c>
      <c r="F705" t="s">
        <v>1017</v>
      </c>
      <c r="G705" t="s">
        <v>1002</v>
      </c>
      <c r="H705" t="s">
        <v>275</v>
      </c>
      <c r="J705" t="s">
        <v>5</v>
      </c>
      <c r="K705">
        <v>44.4</v>
      </c>
      <c r="M705">
        <v>36.6</v>
      </c>
      <c r="N705">
        <v>24.5</v>
      </c>
      <c r="O705">
        <v>3.8</v>
      </c>
      <c r="P705">
        <f t="shared" si="59"/>
        <v>0.80000000000000071</v>
      </c>
      <c r="Q705">
        <v>1</v>
      </c>
      <c r="W705">
        <v>19.399999999999999</v>
      </c>
      <c r="X705">
        <v>20.2</v>
      </c>
      <c r="Y705">
        <f t="shared" si="53"/>
        <v>2009</v>
      </c>
      <c r="Z705" t="str">
        <f t="shared" si="54"/>
        <v>Hake</v>
      </c>
      <c r="AA705">
        <f t="shared" si="55"/>
        <v>44.4</v>
      </c>
      <c r="AB705">
        <f t="shared" si="56"/>
        <v>1</v>
      </c>
      <c r="AC705" t="str">
        <f t="shared" si="57"/>
        <v/>
      </c>
    </row>
    <row r="706" spans="2:29" x14ac:dyDescent="0.15">
      <c r="B706">
        <v>40</v>
      </c>
      <c r="C706">
        <v>39992</v>
      </c>
      <c r="D706">
        <f t="shared" si="58"/>
        <v>2009</v>
      </c>
      <c r="E706" t="s">
        <v>1000</v>
      </c>
      <c r="F706" t="s">
        <v>1004</v>
      </c>
      <c r="G706" t="s">
        <v>1002</v>
      </c>
      <c r="H706" t="s">
        <v>275</v>
      </c>
      <c r="J706" t="s">
        <v>5</v>
      </c>
      <c r="K706" t="s">
        <v>1015</v>
      </c>
      <c r="P706" t="str">
        <f t="shared" si="59"/>
        <v/>
      </c>
      <c r="Y706">
        <f t="shared" si="53"/>
        <v>2009</v>
      </c>
      <c r="Z706" t="str">
        <f t="shared" si="54"/>
        <v>Hake</v>
      </c>
      <c r="AA706" t="str">
        <f t="shared" si="55"/>
        <v>mangled</v>
      </c>
      <c r="AB706" t="str">
        <f t="shared" si="56"/>
        <v/>
      </c>
      <c r="AC706" t="str">
        <f t="shared" si="57"/>
        <v/>
      </c>
    </row>
    <row r="707" spans="2:29" x14ac:dyDescent="0.15">
      <c r="B707">
        <v>41</v>
      </c>
      <c r="C707">
        <v>39992</v>
      </c>
      <c r="D707">
        <f t="shared" si="58"/>
        <v>2009</v>
      </c>
      <c r="E707" t="s">
        <v>1000</v>
      </c>
      <c r="F707" t="s">
        <v>1004</v>
      </c>
      <c r="G707" t="s">
        <v>1002</v>
      </c>
      <c r="H707" t="s">
        <v>275</v>
      </c>
      <c r="J707" t="s">
        <v>5</v>
      </c>
      <c r="K707" t="s">
        <v>1015</v>
      </c>
      <c r="P707" t="str">
        <f t="shared" si="59"/>
        <v/>
      </c>
      <c r="Y707">
        <f t="shared" ref="Y707:Y770" si="60">D707</f>
        <v>2009</v>
      </c>
      <c r="Z707" t="str">
        <f t="shared" ref="Z707:Z770" si="61">IF(J707&lt;&gt;"",J707,"")</f>
        <v>Hake</v>
      </c>
      <c r="AA707" t="str">
        <f t="shared" ref="AA707:AA770" si="62">IF(K707&lt;&gt;"",K707,"")</f>
        <v>mangled</v>
      </c>
      <c r="AB707" t="str">
        <f t="shared" ref="AB707:AB770" si="63">IF(Q707&lt;&gt;"",Q707,IF(P707&lt;&gt;"",P707,""))</f>
        <v/>
      </c>
      <c r="AC707" t="str">
        <f t="shared" ref="AC707:AC770" si="64">IF(U707&lt;&gt;"",U707,"")</f>
        <v/>
      </c>
    </row>
    <row r="708" spans="2:29" x14ac:dyDescent="0.15">
      <c r="B708">
        <v>42</v>
      </c>
      <c r="C708">
        <v>39992</v>
      </c>
      <c r="D708">
        <f t="shared" si="58"/>
        <v>2009</v>
      </c>
      <c r="E708" t="s">
        <v>1000</v>
      </c>
      <c r="F708" t="s">
        <v>1004</v>
      </c>
      <c r="G708" t="s">
        <v>1002</v>
      </c>
      <c r="H708" t="s">
        <v>275</v>
      </c>
      <c r="J708" t="s">
        <v>5</v>
      </c>
      <c r="K708">
        <v>47.5</v>
      </c>
      <c r="P708" t="str">
        <f t="shared" si="59"/>
        <v/>
      </c>
      <c r="Y708">
        <f t="shared" si="60"/>
        <v>2009</v>
      </c>
      <c r="Z708" t="str">
        <f t="shared" si="61"/>
        <v>Hake</v>
      </c>
      <c r="AA708">
        <f t="shared" si="62"/>
        <v>47.5</v>
      </c>
      <c r="AB708" t="str">
        <f t="shared" si="63"/>
        <v/>
      </c>
      <c r="AC708" t="str">
        <f t="shared" si="64"/>
        <v/>
      </c>
    </row>
    <row r="709" spans="2:29" x14ac:dyDescent="0.15">
      <c r="B709">
        <v>43</v>
      </c>
      <c r="C709">
        <v>39992</v>
      </c>
      <c r="D709">
        <f t="shared" si="58"/>
        <v>2009</v>
      </c>
      <c r="E709" t="s">
        <v>1000</v>
      </c>
      <c r="F709" t="s">
        <v>1004</v>
      </c>
      <c r="G709" t="s">
        <v>1002</v>
      </c>
      <c r="H709" t="s">
        <v>275</v>
      </c>
      <c r="J709" t="s">
        <v>5</v>
      </c>
      <c r="K709">
        <v>41.3</v>
      </c>
      <c r="P709" t="str">
        <f t="shared" ref="P709:P740" si="65">IF(X709&lt;&gt;"",X709-W709,"")</f>
        <v/>
      </c>
      <c r="Y709">
        <f t="shared" si="60"/>
        <v>2009</v>
      </c>
      <c r="Z709" t="str">
        <f t="shared" si="61"/>
        <v>Hake</v>
      </c>
      <c r="AA709">
        <f t="shared" si="62"/>
        <v>41.3</v>
      </c>
      <c r="AB709" t="str">
        <f t="shared" si="63"/>
        <v/>
      </c>
      <c r="AC709" t="str">
        <f t="shared" si="64"/>
        <v/>
      </c>
    </row>
    <row r="710" spans="2:29" x14ac:dyDescent="0.15">
      <c r="B710">
        <v>44</v>
      </c>
      <c r="C710">
        <v>39992</v>
      </c>
      <c r="D710">
        <f t="shared" si="58"/>
        <v>2009</v>
      </c>
      <c r="E710" t="s">
        <v>1000</v>
      </c>
      <c r="F710" t="s">
        <v>1004</v>
      </c>
      <c r="G710" t="s">
        <v>1002</v>
      </c>
      <c r="H710" t="s">
        <v>275</v>
      </c>
      <c r="J710" t="s">
        <v>5</v>
      </c>
      <c r="K710">
        <v>35.1</v>
      </c>
      <c r="P710" t="str">
        <f t="shared" si="65"/>
        <v/>
      </c>
      <c r="Y710">
        <f t="shared" si="60"/>
        <v>2009</v>
      </c>
      <c r="Z710" t="str">
        <f t="shared" si="61"/>
        <v>Hake</v>
      </c>
      <c r="AA710">
        <f t="shared" si="62"/>
        <v>35.1</v>
      </c>
      <c r="AB710" t="str">
        <f t="shared" si="63"/>
        <v/>
      </c>
      <c r="AC710" t="str">
        <f t="shared" si="64"/>
        <v/>
      </c>
    </row>
    <row r="711" spans="2:29" x14ac:dyDescent="0.15">
      <c r="B711">
        <v>54</v>
      </c>
      <c r="C711">
        <v>39993</v>
      </c>
      <c r="D711">
        <f t="shared" si="58"/>
        <v>2009</v>
      </c>
      <c r="E711" t="s">
        <v>996</v>
      </c>
      <c r="F711" t="s">
        <v>86</v>
      </c>
      <c r="G711" t="s">
        <v>1002</v>
      </c>
      <c r="H711" t="s">
        <v>275</v>
      </c>
      <c r="J711" t="s">
        <v>5</v>
      </c>
      <c r="K711">
        <v>57.4</v>
      </c>
      <c r="M711">
        <v>42.4</v>
      </c>
      <c r="N711">
        <v>45</v>
      </c>
      <c r="O711">
        <v>6.1</v>
      </c>
      <c r="P711">
        <f t="shared" si="65"/>
        <v>2.3999999999999986</v>
      </c>
      <c r="Q711">
        <v>2</v>
      </c>
      <c r="W711">
        <v>16.600000000000001</v>
      </c>
      <c r="X711">
        <v>19</v>
      </c>
      <c r="Y711">
        <f t="shared" si="60"/>
        <v>2009</v>
      </c>
      <c r="Z711" t="str">
        <f t="shared" si="61"/>
        <v>Hake</v>
      </c>
      <c r="AA711">
        <f t="shared" si="62"/>
        <v>57.4</v>
      </c>
      <c r="AB711">
        <f t="shared" si="63"/>
        <v>2</v>
      </c>
      <c r="AC711" t="str">
        <f t="shared" si="64"/>
        <v/>
      </c>
    </row>
    <row r="712" spans="2:29" x14ac:dyDescent="0.15">
      <c r="B712">
        <v>55</v>
      </c>
      <c r="C712">
        <v>39993</v>
      </c>
      <c r="D712">
        <f t="shared" si="58"/>
        <v>2009</v>
      </c>
      <c r="E712" t="s">
        <v>1000</v>
      </c>
      <c r="F712" t="s">
        <v>1004</v>
      </c>
      <c r="G712" t="s">
        <v>1002</v>
      </c>
      <c r="H712" t="s">
        <v>275</v>
      </c>
      <c r="J712" t="s">
        <v>5</v>
      </c>
      <c r="K712">
        <v>59.2</v>
      </c>
      <c r="M712">
        <v>44.6</v>
      </c>
      <c r="N712">
        <v>47.3</v>
      </c>
      <c r="O712">
        <v>5.8</v>
      </c>
      <c r="P712">
        <f t="shared" si="65"/>
        <v>1.7999999999999972</v>
      </c>
      <c r="Q712">
        <v>1.8</v>
      </c>
      <c r="W712">
        <v>20.6</v>
      </c>
      <c r="X712">
        <v>22.4</v>
      </c>
      <c r="Y712">
        <f t="shared" si="60"/>
        <v>2009</v>
      </c>
      <c r="Z712" t="str">
        <f t="shared" si="61"/>
        <v>Hake</v>
      </c>
      <c r="AA712">
        <f t="shared" si="62"/>
        <v>59.2</v>
      </c>
      <c r="AB712">
        <f t="shared" si="63"/>
        <v>1.8</v>
      </c>
      <c r="AC712" t="str">
        <f t="shared" si="64"/>
        <v/>
      </c>
    </row>
    <row r="713" spans="2:29" x14ac:dyDescent="0.15">
      <c r="B713">
        <v>60</v>
      </c>
      <c r="C713">
        <v>39993</v>
      </c>
      <c r="D713">
        <f t="shared" ref="D713:D776" si="66">YEAR(C713)</f>
        <v>2009</v>
      </c>
      <c r="E713" t="s">
        <v>1000</v>
      </c>
      <c r="F713" t="s">
        <v>1004</v>
      </c>
      <c r="G713" t="s">
        <v>1002</v>
      </c>
      <c r="H713" t="s">
        <v>275</v>
      </c>
      <c r="J713" t="s">
        <v>5</v>
      </c>
      <c r="K713">
        <v>51.4</v>
      </c>
      <c r="P713" t="str">
        <f t="shared" si="65"/>
        <v/>
      </c>
      <c r="Y713">
        <f t="shared" si="60"/>
        <v>2009</v>
      </c>
      <c r="Z713" t="str">
        <f t="shared" si="61"/>
        <v>Hake</v>
      </c>
      <c r="AA713">
        <f t="shared" si="62"/>
        <v>51.4</v>
      </c>
      <c r="AB713" t="str">
        <f t="shared" si="63"/>
        <v/>
      </c>
      <c r="AC713" t="str">
        <f t="shared" si="64"/>
        <v/>
      </c>
    </row>
    <row r="714" spans="2:29" x14ac:dyDescent="0.15">
      <c r="B714">
        <v>61</v>
      </c>
      <c r="C714">
        <v>39993</v>
      </c>
      <c r="D714">
        <f t="shared" si="66"/>
        <v>2009</v>
      </c>
      <c r="E714" t="s">
        <v>1000</v>
      </c>
      <c r="F714" t="s">
        <v>1004</v>
      </c>
      <c r="G714" t="s">
        <v>1002</v>
      </c>
      <c r="H714" t="s">
        <v>275</v>
      </c>
      <c r="J714" t="s">
        <v>5</v>
      </c>
      <c r="K714" t="s">
        <v>1015</v>
      </c>
      <c r="P714" t="str">
        <f t="shared" si="65"/>
        <v/>
      </c>
      <c r="Y714">
        <f t="shared" si="60"/>
        <v>2009</v>
      </c>
      <c r="Z714" t="str">
        <f t="shared" si="61"/>
        <v>Hake</v>
      </c>
      <c r="AA714" t="str">
        <f t="shared" si="62"/>
        <v>mangled</v>
      </c>
      <c r="AB714" t="str">
        <f t="shared" si="63"/>
        <v/>
      </c>
      <c r="AC714" t="str">
        <f t="shared" si="64"/>
        <v/>
      </c>
    </row>
    <row r="715" spans="2:29" x14ac:dyDescent="0.15">
      <c r="B715">
        <v>93</v>
      </c>
      <c r="C715">
        <v>39998</v>
      </c>
      <c r="D715">
        <f t="shared" si="66"/>
        <v>2009</v>
      </c>
      <c r="E715" t="s">
        <v>996</v>
      </c>
      <c r="F715" t="s">
        <v>1004</v>
      </c>
      <c r="G715" t="s">
        <v>1002</v>
      </c>
      <c r="H715" t="s">
        <v>318</v>
      </c>
      <c r="J715" t="s">
        <v>5</v>
      </c>
      <c r="K715">
        <v>39.299999999999997</v>
      </c>
      <c r="M715">
        <v>29.8</v>
      </c>
      <c r="N715">
        <v>33.4</v>
      </c>
      <c r="O715">
        <v>2.5</v>
      </c>
      <c r="P715">
        <f t="shared" si="65"/>
        <v>0.59999999999999787</v>
      </c>
      <c r="Q715">
        <v>0.7</v>
      </c>
      <c r="W715">
        <v>16.600000000000001</v>
      </c>
      <c r="X715">
        <v>17.2</v>
      </c>
      <c r="Y715">
        <f t="shared" si="60"/>
        <v>2009</v>
      </c>
      <c r="Z715" t="str">
        <f t="shared" si="61"/>
        <v>Hake</v>
      </c>
      <c r="AA715">
        <f t="shared" si="62"/>
        <v>39.299999999999997</v>
      </c>
      <c r="AB715">
        <f t="shared" si="63"/>
        <v>0.7</v>
      </c>
      <c r="AC715" t="str">
        <f t="shared" si="64"/>
        <v/>
      </c>
    </row>
    <row r="716" spans="2:29" x14ac:dyDescent="0.15">
      <c r="B716">
        <v>94</v>
      </c>
      <c r="C716">
        <v>39998</v>
      </c>
      <c r="D716">
        <f t="shared" si="66"/>
        <v>2009</v>
      </c>
      <c r="E716" t="s">
        <v>996</v>
      </c>
      <c r="F716" t="s">
        <v>1004</v>
      </c>
      <c r="G716" t="s">
        <v>1002</v>
      </c>
      <c r="H716" t="s">
        <v>324</v>
      </c>
      <c r="J716" t="s">
        <v>5</v>
      </c>
      <c r="K716">
        <v>58.4</v>
      </c>
      <c r="M716">
        <v>42.6</v>
      </c>
      <c r="N716">
        <v>47.5</v>
      </c>
      <c r="O716">
        <v>4.5</v>
      </c>
      <c r="P716">
        <f t="shared" si="65"/>
        <v>-0.10000000000000142</v>
      </c>
      <c r="Q716">
        <v>2.1</v>
      </c>
      <c r="W716">
        <v>16.5</v>
      </c>
      <c r="X716">
        <v>16.399999999999999</v>
      </c>
      <c r="Y716">
        <f t="shared" si="60"/>
        <v>2009</v>
      </c>
      <c r="Z716" t="str">
        <f t="shared" si="61"/>
        <v>Hake</v>
      </c>
      <c r="AA716">
        <f t="shared" si="62"/>
        <v>58.4</v>
      </c>
      <c r="AB716">
        <f t="shared" si="63"/>
        <v>2.1</v>
      </c>
      <c r="AC716" t="str">
        <f t="shared" si="64"/>
        <v/>
      </c>
    </row>
    <row r="717" spans="2:29" x14ac:dyDescent="0.15">
      <c r="B717">
        <v>95</v>
      </c>
      <c r="C717">
        <v>39998</v>
      </c>
      <c r="D717">
        <f t="shared" si="66"/>
        <v>2009</v>
      </c>
      <c r="E717" t="s">
        <v>996</v>
      </c>
      <c r="F717" t="s">
        <v>1004</v>
      </c>
      <c r="G717" t="s">
        <v>1002</v>
      </c>
      <c r="H717" t="s">
        <v>330</v>
      </c>
      <c r="J717" t="s">
        <v>5</v>
      </c>
      <c r="K717">
        <v>63.2</v>
      </c>
      <c r="M717">
        <v>44.7</v>
      </c>
      <c r="N717">
        <v>49.3</v>
      </c>
      <c r="O717">
        <v>5.3</v>
      </c>
      <c r="P717">
        <f t="shared" si="65"/>
        <v>2.6000000000000014</v>
      </c>
      <c r="Q717">
        <v>2.4</v>
      </c>
      <c r="W717">
        <v>16</v>
      </c>
      <c r="X717">
        <v>18.600000000000001</v>
      </c>
      <c r="Y717">
        <f t="shared" si="60"/>
        <v>2009</v>
      </c>
      <c r="Z717" t="str">
        <f t="shared" si="61"/>
        <v>Hake</v>
      </c>
      <c r="AA717">
        <f t="shared" si="62"/>
        <v>63.2</v>
      </c>
      <c r="AB717">
        <f t="shared" si="63"/>
        <v>2.4</v>
      </c>
      <c r="AC717" t="str">
        <f t="shared" si="64"/>
        <v/>
      </c>
    </row>
    <row r="718" spans="2:29" x14ac:dyDescent="0.15">
      <c r="B718">
        <v>96</v>
      </c>
      <c r="C718">
        <v>39998</v>
      </c>
      <c r="D718">
        <f t="shared" si="66"/>
        <v>2009</v>
      </c>
      <c r="E718" t="s">
        <v>996</v>
      </c>
      <c r="F718" t="s">
        <v>1004</v>
      </c>
      <c r="G718" t="s">
        <v>1002</v>
      </c>
      <c r="H718" t="s">
        <v>335</v>
      </c>
      <c r="J718" t="s">
        <v>5</v>
      </c>
      <c r="K718">
        <v>55.3</v>
      </c>
      <c r="M718">
        <v>40.700000000000003</v>
      </c>
      <c r="N718">
        <v>42.8</v>
      </c>
      <c r="O718">
        <v>5</v>
      </c>
      <c r="P718">
        <f t="shared" si="65"/>
        <v>1.6000000000000014</v>
      </c>
      <c r="Q718">
        <v>1.7</v>
      </c>
      <c r="W718">
        <v>16</v>
      </c>
      <c r="X718">
        <v>17.600000000000001</v>
      </c>
      <c r="Y718">
        <f t="shared" si="60"/>
        <v>2009</v>
      </c>
      <c r="Z718" t="str">
        <f t="shared" si="61"/>
        <v>Hake</v>
      </c>
      <c r="AA718">
        <f t="shared" si="62"/>
        <v>55.3</v>
      </c>
      <c r="AB718">
        <f t="shared" si="63"/>
        <v>1.7</v>
      </c>
      <c r="AC718" t="str">
        <f t="shared" si="64"/>
        <v/>
      </c>
    </row>
    <row r="719" spans="2:29" x14ac:dyDescent="0.15">
      <c r="B719">
        <v>97</v>
      </c>
      <c r="C719">
        <v>39998</v>
      </c>
      <c r="D719">
        <f t="shared" si="66"/>
        <v>2009</v>
      </c>
      <c r="E719" t="s">
        <v>996</v>
      </c>
      <c r="F719" t="s">
        <v>1004</v>
      </c>
      <c r="G719" t="s">
        <v>1002</v>
      </c>
      <c r="H719" t="s">
        <v>340</v>
      </c>
      <c r="J719" t="s">
        <v>5</v>
      </c>
      <c r="K719">
        <v>51.4</v>
      </c>
      <c r="M719">
        <v>40.200000000000003</v>
      </c>
      <c r="N719">
        <v>42.2</v>
      </c>
      <c r="O719">
        <v>4.7</v>
      </c>
      <c r="P719">
        <f t="shared" si="65"/>
        <v>1.1999999999999993</v>
      </c>
      <c r="Q719">
        <v>1.4</v>
      </c>
      <c r="W719">
        <v>15.8</v>
      </c>
      <c r="X719">
        <v>17</v>
      </c>
      <c r="Y719">
        <f t="shared" si="60"/>
        <v>2009</v>
      </c>
      <c r="Z719" t="str">
        <f t="shared" si="61"/>
        <v>Hake</v>
      </c>
      <c r="AA719">
        <f t="shared" si="62"/>
        <v>51.4</v>
      </c>
      <c r="AB719">
        <f t="shared" si="63"/>
        <v>1.4</v>
      </c>
      <c r="AC719" t="str">
        <f t="shared" si="64"/>
        <v/>
      </c>
    </row>
    <row r="720" spans="2:29" x14ac:dyDescent="0.15">
      <c r="B720">
        <v>98</v>
      </c>
      <c r="C720">
        <v>39998</v>
      </c>
      <c r="D720">
        <f t="shared" si="66"/>
        <v>2009</v>
      </c>
      <c r="E720" t="s">
        <v>996</v>
      </c>
      <c r="F720" t="s">
        <v>1004</v>
      </c>
      <c r="G720" t="s">
        <v>1002</v>
      </c>
      <c r="H720" t="s">
        <v>344</v>
      </c>
      <c r="J720" t="s">
        <v>5</v>
      </c>
      <c r="K720">
        <v>58.8</v>
      </c>
      <c r="M720">
        <v>45.6</v>
      </c>
      <c r="N720">
        <v>47.1</v>
      </c>
      <c r="O720">
        <v>4.9000000000000004</v>
      </c>
      <c r="P720">
        <f t="shared" si="65"/>
        <v>1</v>
      </c>
      <c r="Q720">
        <v>1.9</v>
      </c>
      <c r="W720">
        <v>15.8</v>
      </c>
      <c r="X720">
        <v>16.8</v>
      </c>
      <c r="Y720">
        <f t="shared" si="60"/>
        <v>2009</v>
      </c>
      <c r="Z720" t="str">
        <f t="shared" si="61"/>
        <v>Hake</v>
      </c>
      <c r="AA720">
        <f t="shared" si="62"/>
        <v>58.8</v>
      </c>
      <c r="AB720">
        <f t="shared" si="63"/>
        <v>1.9</v>
      </c>
      <c r="AC720" t="str">
        <f t="shared" si="64"/>
        <v/>
      </c>
    </row>
    <row r="721" spans="2:29" x14ac:dyDescent="0.15">
      <c r="B721">
        <v>99</v>
      </c>
      <c r="C721">
        <v>39998</v>
      </c>
      <c r="D721">
        <f t="shared" si="66"/>
        <v>2009</v>
      </c>
      <c r="E721" t="s">
        <v>996</v>
      </c>
      <c r="F721" t="s">
        <v>1004</v>
      </c>
      <c r="G721" t="s">
        <v>1002</v>
      </c>
      <c r="H721" t="s">
        <v>348</v>
      </c>
      <c r="J721" t="s">
        <v>5</v>
      </c>
      <c r="K721">
        <v>58.9</v>
      </c>
      <c r="M721">
        <v>44.4</v>
      </c>
      <c r="N721">
        <v>47.1</v>
      </c>
      <c r="O721">
        <v>4.5999999999999996</v>
      </c>
      <c r="P721">
        <f t="shared" si="65"/>
        <v>2.0000000000000018</v>
      </c>
      <c r="Q721">
        <v>2.2000000000000002</v>
      </c>
      <c r="W721">
        <v>15.6</v>
      </c>
      <c r="X721">
        <v>17.600000000000001</v>
      </c>
      <c r="Y721">
        <f t="shared" si="60"/>
        <v>2009</v>
      </c>
      <c r="Z721" t="str">
        <f t="shared" si="61"/>
        <v>Hake</v>
      </c>
      <c r="AA721">
        <f t="shared" si="62"/>
        <v>58.9</v>
      </c>
      <c r="AB721">
        <f t="shared" si="63"/>
        <v>2.2000000000000002</v>
      </c>
      <c r="AC721" t="str">
        <f t="shared" si="64"/>
        <v/>
      </c>
    </row>
    <row r="722" spans="2:29" x14ac:dyDescent="0.15">
      <c r="B722">
        <v>113</v>
      </c>
      <c r="C722">
        <v>40003</v>
      </c>
      <c r="D722">
        <f t="shared" si="66"/>
        <v>2009</v>
      </c>
      <c r="E722" t="s">
        <v>996</v>
      </c>
      <c r="F722" t="s">
        <v>1018</v>
      </c>
      <c r="G722" t="s">
        <v>1002</v>
      </c>
      <c r="H722" t="s">
        <v>275</v>
      </c>
      <c r="J722" t="s">
        <v>5</v>
      </c>
      <c r="K722">
        <v>74.7</v>
      </c>
      <c r="P722" t="str">
        <f t="shared" si="65"/>
        <v/>
      </c>
      <c r="Y722">
        <f t="shared" si="60"/>
        <v>2009</v>
      </c>
      <c r="Z722" t="str">
        <f t="shared" si="61"/>
        <v>Hake</v>
      </c>
      <c r="AA722">
        <f t="shared" si="62"/>
        <v>74.7</v>
      </c>
      <c r="AB722" t="str">
        <f t="shared" si="63"/>
        <v/>
      </c>
      <c r="AC722" t="str">
        <f t="shared" si="64"/>
        <v/>
      </c>
    </row>
    <row r="723" spans="2:29" x14ac:dyDescent="0.15">
      <c r="B723">
        <v>7</v>
      </c>
      <c r="C723">
        <v>39977</v>
      </c>
      <c r="D723">
        <f t="shared" si="66"/>
        <v>2009</v>
      </c>
      <c r="E723">
        <v>1600</v>
      </c>
      <c r="F723" t="s">
        <v>1004</v>
      </c>
      <c r="G723" t="s">
        <v>1002</v>
      </c>
      <c r="H723">
        <v>1</v>
      </c>
      <c r="J723" t="s">
        <v>4</v>
      </c>
      <c r="K723">
        <v>96.6</v>
      </c>
      <c r="M723">
        <v>72.599999999999994</v>
      </c>
      <c r="O723">
        <v>10.5</v>
      </c>
      <c r="P723">
        <f t="shared" si="65"/>
        <v>10</v>
      </c>
      <c r="Q723">
        <v>10.5</v>
      </c>
      <c r="W723">
        <v>80</v>
      </c>
      <c r="X723">
        <v>90</v>
      </c>
      <c r="Y723">
        <f t="shared" si="60"/>
        <v>2009</v>
      </c>
      <c r="Z723" t="str">
        <f t="shared" si="61"/>
        <v>Herring</v>
      </c>
      <c r="AA723">
        <f t="shared" si="62"/>
        <v>96.6</v>
      </c>
      <c r="AB723">
        <f t="shared" si="63"/>
        <v>10.5</v>
      </c>
      <c r="AC723" t="str">
        <f t="shared" si="64"/>
        <v/>
      </c>
    </row>
    <row r="724" spans="2:29" x14ac:dyDescent="0.15">
      <c r="B724">
        <v>13</v>
      </c>
      <c r="C724">
        <v>39983</v>
      </c>
      <c r="D724">
        <f t="shared" si="66"/>
        <v>2009</v>
      </c>
      <c r="E724">
        <v>1200</v>
      </c>
      <c r="F724" t="s">
        <v>86</v>
      </c>
      <c r="G724" t="s">
        <v>1002</v>
      </c>
      <c r="H724">
        <v>1</v>
      </c>
      <c r="J724" t="s">
        <v>4</v>
      </c>
      <c r="K724">
        <v>61.3</v>
      </c>
      <c r="P724" t="str">
        <f t="shared" si="65"/>
        <v/>
      </c>
      <c r="Y724">
        <f t="shared" si="60"/>
        <v>2009</v>
      </c>
      <c r="Z724" t="str">
        <f t="shared" si="61"/>
        <v>Herring</v>
      </c>
      <c r="AA724">
        <f t="shared" si="62"/>
        <v>61.3</v>
      </c>
      <c r="AB724" t="str">
        <f t="shared" si="63"/>
        <v/>
      </c>
      <c r="AC724" t="str">
        <f t="shared" si="64"/>
        <v/>
      </c>
    </row>
    <row r="725" spans="2:29" x14ac:dyDescent="0.15">
      <c r="B725">
        <v>23</v>
      </c>
      <c r="C725">
        <v>39986</v>
      </c>
      <c r="D725">
        <f t="shared" si="66"/>
        <v>2009</v>
      </c>
      <c r="E725" t="s">
        <v>1000</v>
      </c>
      <c r="F725" t="s">
        <v>410</v>
      </c>
      <c r="G725" t="s">
        <v>1019</v>
      </c>
      <c r="H725">
        <v>1</v>
      </c>
      <c r="J725" t="s">
        <v>4</v>
      </c>
      <c r="K725">
        <v>55</v>
      </c>
      <c r="M725">
        <v>40</v>
      </c>
      <c r="N725">
        <v>23</v>
      </c>
      <c r="O725">
        <v>6.6</v>
      </c>
      <c r="P725">
        <f t="shared" si="65"/>
        <v>1.1999999999999993</v>
      </c>
      <c r="Q725">
        <v>1.4</v>
      </c>
      <c r="W725">
        <v>11.8</v>
      </c>
      <c r="X725">
        <v>13</v>
      </c>
      <c r="Y725">
        <f t="shared" si="60"/>
        <v>2009</v>
      </c>
      <c r="Z725" t="str">
        <f t="shared" si="61"/>
        <v>Herring</v>
      </c>
      <c r="AA725">
        <f t="shared" si="62"/>
        <v>55</v>
      </c>
      <c r="AB725">
        <f t="shared" si="63"/>
        <v>1.4</v>
      </c>
      <c r="AC725" t="str">
        <f t="shared" si="64"/>
        <v/>
      </c>
    </row>
    <row r="726" spans="2:29" x14ac:dyDescent="0.15">
      <c r="B726">
        <v>24</v>
      </c>
      <c r="C726">
        <v>39986</v>
      </c>
      <c r="D726">
        <f t="shared" si="66"/>
        <v>2009</v>
      </c>
      <c r="E726" t="s">
        <v>1000</v>
      </c>
      <c r="F726" t="s">
        <v>1020</v>
      </c>
      <c r="G726" t="s">
        <v>1002</v>
      </c>
      <c r="H726" t="s">
        <v>181</v>
      </c>
      <c r="J726" t="s">
        <v>4</v>
      </c>
      <c r="K726">
        <v>45.1</v>
      </c>
      <c r="P726" t="str">
        <f t="shared" si="65"/>
        <v/>
      </c>
      <c r="Y726">
        <f t="shared" si="60"/>
        <v>2009</v>
      </c>
      <c r="Z726" t="str">
        <f t="shared" si="61"/>
        <v>Herring</v>
      </c>
      <c r="AA726">
        <f t="shared" si="62"/>
        <v>45.1</v>
      </c>
      <c r="AB726" t="str">
        <f t="shared" si="63"/>
        <v/>
      </c>
      <c r="AC726" t="str">
        <f t="shared" si="64"/>
        <v/>
      </c>
    </row>
    <row r="727" spans="2:29" x14ac:dyDescent="0.15">
      <c r="B727">
        <v>25</v>
      </c>
      <c r="C727">
        <v>39986</v>
      </c>
      <c r="D727">
        <f t="shared" si="66"/>
        <v>2009</v>
      </c>
      <c r="E727" t="s">
        <v>1000</v>
      </c>
      <c r="F727" t="s">
        <v>1020</v>
      </c>
      <c r="G727" t="s">
        <v>1002</v>
      </c>
      <c r="H727" t="s">
        <v>231</v>
      </c>
      <c r="J727" t="s">
        <v>4</v>
      </c>
      <c r="K727">
        <v>44.9</v>
      </c>
      <c r="P727">
        <f t="shared" si="65"/>
        <v>0.5</v>
      </c>
      <c r="Q727">
        <v>0.7</v>
      </c>
      <c r="W727">
        <v>15.5</v>
      </c>
      <c r="X727">
        <v>16</v>
      </c>
      <c r="Y727">
        <f t="shared" si="60"/>
        <v>2009</v>
      </c>
      <c r="Z727" t="str">
        <f t="shared" si="61"/>
        <v>Herring</v>
      </c>
      <c r="AA727">
        <f t="shared" si="62"/>
        <v>44.9</v>
      </c>
      <c r="AB727">
        <f t="shared" si="63"/>
        <v>0.7</v>
      </c>
      <c r="AC727" t="str">
        <f t="shared" si="64"/>
        <v/>
      </c>
    </row>
    <row r="728" spans="2:29" x14ac:dyDescent="0.15">
      <c r="B728">
        <v>26</v>
      </c>
      <c r="C728">
        <v>39987</v>
      </c>
      <c r="D728">
        <f t="shared" si="66"/>
        <v>2009</v>
      </c>
      <c r="E728" t="s">
        <v>1000</v>
      </c>
      <c r="F728" t="s">
        <v>1021</v>
      </c>
      <c r="G728" t="s">
        <v>1002</v>
      </c>
      <c r="H728" t="s">
        <v>181</v>
      </c>
      <c r="J728" t="s">
        <v>4</v>
      </c>
      <c r="K728">
        <v>56.4</v>
      </c>
      <c r="P728">
        <f t="shared" si="65"/>
        <v>1.5999999999999996</v>
      </c>
      <c r="Q728">
        <v>1.6</v>
      </c>
      <c r="W728">
        <v>12.8</v>
      </c>
      <c r="X728">
        <v>14.4</v>
      </c>
      <c r="Y728">
        <f t="shared" si="60"/>
        <v>2009</v>
      </c>
      <c r="Z728" t="str">
        <f t="shared" si="61"/>
        <v>Herring</v>
      </c>
      <c r="AA728">
        <f t="shared" si="62"/>
        <v>56.4</v>
      </c>
      <c r="AB728">
        <f t="shared" si="63"/>
        <v>1.6</v>
      </c>
      <c r="AC728" t="str">
        <f t="shared" si="64"/>
        <v/>
      </c>
    </row>
    <row r="729" spans="2:29" x14ac:dyDescent="0.15">
      <c r="B729">
        <v>27</v>
      </c>
      <c r="C729">
        <v>39987</v>
      </c>
      <c r="D729">
        <f t="shared" si="66"/>
        <v>2009</v>
      </c>
      <c r="E729" t="s">
        <v>1000</v>
      </c>
      <c r="F729" t="s">
        <v>1021</v>
      </c>
      <c r="G729" t="s">
        <v>1002</v>
      </c>
      <c r="H729" t="s">
        <v>231</v>
      </c>
      <c r="J729" t="s">
        <v>4</v>
      </c>
      <c r="K729">
        <v>56.1</v>
      </c>
      <c r="P729">
        <f t="shared" si="65"/>
        <v>0.40000000000000036</v>
      </c>
      <c r="Q729">
        <v>1.4</v>
      </c>
      <c r="W729">
        <v>13.6</v>
      </c>
      <c r="X729">
        <v>14</v>
      </c>
      <c r="Y729">
        <f t="shared" si="60"/>
        <v>2009</v>
      </c>
      <c r="Z729" t="str">
        <f t="shared" si="61"/>
        <v>Herring</v>
      </c>
      <c r="AA729">
        <f t="shared" si="62"/>
        <v>56.1</v>
      </c>
      <c r="AB729">
        <f t="shared" si="63"/>
        <v>1.4</v>
      </c>
      <c r="AC729" t="str">
        <f t="shared" si="64"/>
        <v/>
      </c>
    </row>
    <row r="730" spans="2:29" x14ac:dyDescent="0.15">
      <c r="B730">
        <v>28</v>
      </c>
      <c r="C730">
        <v>39987</v>
      </c>
      <c r="D730">
        <f t="shared" si="66"/>
        <v>2009</v>
      </c>
      <c r="E730" t="s">
        <v>1000</v>
      </c>
      <c r="F730" t="s">
        <v>997</v>
      </c>
      <c r="G730" t="s">
        <v>1002</v>
      </c>
      <c r="H730" t="s">
        <v>405</v>
      </c>
      <c r="J730" t="s">
        <v>4</v>
      </c>
      <c r="K730">
        <v>51.1</v>
      </c>
      <c r="P730" t="str">
        <f t="shared" si="65"/>
        <v/>
      </c>
      <c r="Y730">
        <f t="shared" si="60"/>
        <v>2009</v>
      </c>
      <c r="Z730" t="str">
        <f t="shared" si="61"/>
        <v>Herring</v>
      </c>
      <c r="AA730">
        <f t="shared" si="62"/>
        <v>51.1</v>
      </c>
      <c r="AB730" t="str">
        <f t="shared" si="63"/>
        <v/>
      </c>
      <c r="AC730" t="str">
        <f t="shared" si="64"/>
        <v/>
      </c>
    </row>
    <row r="731" spans="2:29" x14ac:dyDescent="0.15">
      <c r="B731">
        <v>29</v>
      </c>
      <c r="C731">
        <v>39987</v>
      </c>
      <c r="D731">
        <f t="shared" si="66"/>
        <v>2009</v>
      </c>
      <c r="E731" t="s">
        <v>1000</v>
      </c>
      <c r="F731" t="s">
        <v>997</v>
      </c>
      <c r="G731" t="s">
        <v>1002</v>
      </c>
      <c r="H731" t="s">
        <v>384</v>
      </c>
      <c r="J731" t="s">
        <v>4</v>
      </c>
      <c r="K731">
        <v>55.7</v>
      </c>
      <c r="P731" t="str">
        <f t="shared" si="65"/>
        <v/>
      </c>
      <c r="Y731">
        <f t="shared" si="60"/>
        <v>2009</v>
      </c>
      <c r="Z731" t="str">
        <f t="shared" si="61"/>
        <v>Herring</v>
      </c>
      <c r="AA731">
        <f t="shared" si="62"/>
        <v>55.7</v>
      </c>
      <c r="AB731" t="str">
        <f t="shared" si="63"/>
        <v/>
      </c>
      <c r="AC731" t="str">
        <f t="shared" si="64"/>
        <v/>
      </c>
    </row>
    <row r="732" spans="2:29" x14ac:dyDescent="0.15">
      <c r="B732">
        <v>30</v>
      </c>
      <c r="C732">
        <v>39987</v>
      </c>
      <c r="D732">
        <f t="shared" si="66"/>
        <v>2009</v>
      </c>
      <c r="E732" t="s">
        <v>1000</v>
      </c>
      <c r="F732" t="s">
        <v>997</v>
      </c>
      <c r="G732" t="s">
        <v>1002</v>
      </c>
      <c r="H732" t="s">
        <v>385</v>
      </c>
      <c r="J732" t="s">
        <v>4</v>
      </c>
      <c r="K732" t="s">
        <v>1022</v>
      </c>
      <c r="P732" t="str">
        <f t="shared" si="65"/>
        <v/>
      </c>
      <c r="Y732">
        <f t="shared" si="60"/>
        <v>2009</v>
      </c>
      <c r="Z732" t="str">
        <f t="shared" si="61"/>
        <v>Herring</v>
      </c>
      <c r="AA732" t="str">
        <f t="shared" si="62"/>
        <v>~55 (mangled)</v>
      </c>
      <c r="AB732" t="str">
        <f t="shared" si="63"/>
        <v/>
      </c>
      <c r="AC732" t="str">
        <f t="shared" si="64"/>
        <v/>
      </c>
    </row>
    <row r="733" spans="2:29" x14ac:dyDescent="0.15">
      <c r="B733">
        <v>31</v>
      </c>
      <c r="C733">
        <v>39988</v>
      </c>
      <c r="D733">
        <f t="shared" si="66"/>
        <v>2009</v>
      </c>
      <c r="E733" t="s">
        <v>1000</v>
      </c>
      <c r="F733" t="s">
        <v>1014</v>
      </c>
      <c r="G733" t="s">
        <v>1002</v>
      </c>
      <c r="H733" t="s">
        <v>275</v>
      </c>
      <c r="J733" t="s">
        <v>4</v>
      </c>
      <c r="K733">
        <v>57.7</v>
      </c>
      <c r="P733" t="str">
        <f t="shared" si="65"/>
        <v/>
      </c>
      <c r="Y733">
        <f t="shared" si="60"/>
        <v>2009</v>
      </c>
      <c r="Z733" t="str">
        <f t="shared" si="61"/>
        <v>Herring</v>
      </c>
      <c r="AA733">
        <f t="shared" si="62"/>
        <v>57.7</v>
      </c>
      <c r="AB733" t="str">
        <f t="shared" si="63"/>
        <v/>
      </c>
      <c r="AC733" t="str">
        <f t="shared" si="64"/>
        <v/>
      </c>
    </row>
    <row r="734" spans="2:29" x14ac:dyDescent="0.15">
      <c r="B734">
        <v>32</v>
      </c>
      <c r="C734">
        <v>39988</v>
      </c>
      <c r="D734">
        <f t="shared" si="66"/>
        <v>2009</v>
      </c>
      <c r="E734" t="s">
        <v>1000</v>
      </c>
      <c r="F734" t="s">
        <v>1014</v>
      </c>
      <c r="G734" t="s">
        <v>1002</v>
      </c>
      <c r="H734" t="s">
        <v>876</v>
      </c>
      <c r="J734" t="s">
        <v>4</v>
      </c>
      <c r="K734">
        <v>52.8</v>
      </c>
      <c r="P734" t="str">
        <f t="shared" si="65"/>
        <v/>
      </c>
      <c r="Y734">
        <f t="shared" si="60"/>
        <v>2009</v>
      </c>
      <c r="Z734" t="str">
        <f t="shared" si="61"/>
        <v>Herring</v>
      </c>
      <c r="AA734">
        <f t="shared" si="62"/>
        <v>52.8</v>
      </c>
      <c r="AB734" t="str">
        <f t="shared" si="63"/>
        <v/>
      </c>
      <c r="AC734" t="str">
        <f t="shared" si="64"/>
        <v/>
      </c>
    </row>
    <row r="735" spans="2:29" x14ac:dyDescent="0.15">
      <c r="B735">
        <v>33</v>
      </c>
      <c r="C735">
        <v>39988</v>
      </c>
      <c r="D735">
        <f t="shared" si="66"/>
        <v>2009</v>
      </c>
      <c r="E735" t="s">
        <v>1000</v>
      </c>
      <c r="F735" t="s">
        <v>1014</v>
      </c>
      <c r="G735" t="s">
        <v>1002</v>
      </c>
      <c r="H735" t="s">
        <v>878</v>
      </c>
      <c r="J735" t="s">
        <v>4</v>
      </c>
      <c r="K735">
        <v>57.2</v>
      </c>
      <c r="P735" t="str">
        <f t="shared" si="65"/>
        <v/>
      </c>
      <c r="Y735">
        <f t="shared" si="60"/>
        <v>2009</v>
      </c>
      <c r="Z735" t="str">
        <f t="shared" si="61"/>
        <v>Herring</v>
      </c>
      <c r="AA735">
        <f t="shared" si="62"/>
        <v>57.2</v>
      </c>
      <c r="AB735" t="str">
        <f t="shared" si="63"/>
        <v/>
      </c>
      <c r="AC735" t="str">
        <f t="shared" si="64"/>
        <v/>
      </c>
    </row>
    <row r="736" spans="2:29" x14ac:dyDescent="0.15">
      <c r="B736">
        <v>34</v>
      </c>
      <c r="C736">
        <v>39988</v>
      </c>
      <c r="D736">
        <f t="shared" si="66"/>
        <v>2009</v>
      </c>
      <c r="E736" t="s">
        <v>1000</v>
      </c>
      <c r="F736" t="s">
        <v>1014</v>
      </c>
      <c r="G736" t="s">
        <v>1002</v>
      </c>
      <c r="H736" t="s">
        <v>879</v>
      </c>
      <c r="J736" t="s">
        <v>4</v>
      </c>
      <c r="K736">
        <v>60.5</v>
      </c>
      <c r="P736" t="str">
        <f t="shared" si="65"/>
        <v/>
      </c>
      <c r="Y736">
        <f t="shared" si="60"/>
        <v>2009</v>
      </c>
      <c r="Z736" t="str">
        <f t="shared" si="61"/>
        <v>Herring</v>
      </c>
      <c r="AA736">
        <f t="shared" si="62"/>
        <v>60.5</v>
      </c>
      <c r="AB736" t="str">
        <f t="shared" si="63"/>
        <v/>
      </c>
      <c r="AC736" t="str">
        <f t="shared" si="64"/>
        <v/>
      </c>
    </row>
    <row r="737" spans="2:29" x14ac:dyDescent="0.15">
      <c r="B737">
        <v>35</v>
      </c>
      <c r="C737">
        <v>39988</v>
      </c>
      <c r="D737">
        <f t="shared" si="66"/>
        <v>2009</v>
      </c>
      <c r="E737" t="s">
        <v>1000</v>
      </c>
      <c r="F737" t="s">
        <v>1014</v>
      </c>
      <c r="G737" t="s">
        <v>1002</v>
      </c>
      <c r="H737" t="s">
        <v>880</v>
      </c>
      <c r="J737" t="s">
        <v>4</v>
      </c>
      <c r="K737" t="s">
        <v>1023</v>
      </c>
      <c r="P737" t="str">
        <f t="shared" si="65"/>
        <v/>
      </c>
      <c r="Y737">
        <f t="shared" si="60"/>
        <v>2009</v>
      </c>
      <c r="Z737" t="str">
        <f t="shared" si="61"/>
        <v>Herring</v>
      </c>
      <c r="AA737" t="str">
        <f t="shared" si="62"/>
        <v>~60</v>
      </c>
      <c r="AB737" t="str">
        <f t="shared" si="63"/>
        <v/>
      </c>
      <c r="AC737" t="str">
        <f t="shared" si="64"/>
        <v/>
      </c>
    </row>
    <row r="738" spans="2:29" x14ac:dyDescent="0.15">
      <c r="B738">
        <v>36</v>
      </c>
      <c r="C738">
        <v>39988</v>
      </c>
      <c r="D738">
        <f t="shared" si="66"/>
        <v>2009</v>
      </c>
      <c r="E738" t="s">
        <v>1000</v>
      </c>
      <c r="F738" t="s">
        <v>1014</v>
      </c>
      <c r="G738" t="s">
        <v>1002</v>
      </c>
      <c r="H738" t="s">
        <v>881</v>
      </c>
      <c r="J738" t="s">
        <v>4</v>
      </c>
      <c r="K738">
        <v>59.4</v>
      </c>
      <c r="P738" t="str">
        <f t="shared" si="65"/>
        <v/>
      </c>
      <c r="Y738">
        <f t="shared" si="60"/>
        <v>2009</v>
      </c>
      <c r="Z738" t="str">
        <f t="shared" si="61"/>
        <v>Herring</v>
      </c>
      <c r="AA738">
        <f t="shared" si="62"/>
        <v>59.4</v>
      </c>
      <c r="AB738" t="str">
        <f t="shared" si="63"/>
        <v/>
      </c>
      <c r="AC738" t="str">
        <f t="shared" si="64"/>
        <v/>
      </c>
    </row>
    <row r="739" spans="2:29" x14ac:dyDescent="0.15">
      <c r="B739">
        <v>37</v>
      </c>
      <c r="C739">
        <v>39988</v>
      </c>
      <c r="D739">
        <f t="shared" si="66"/>
        <v>2009</v>
      </c>
      <c r="E739" t="s">
        <v>1000</v>
      </c>
      <c r="F739" t="s">
        <v>1014</v>
      </c>
      <c r="G739" t="s">
        <v>1002</v>
      </c>
      <c r="H739" t="s">
        <v>882</v>
      </c>
      <c r="J739" t="s">
        <v>4</v>
      </c>
      <c r="K739">
        <v>59.3</v>
      </c>
      <c r="P739" t="str">
        <f t="shared" si="65"/>
        <v/>
      </c>
      <c r="Y739">
        <f t="shared" si="60"/>
        <v>2009</v>
      </c>
      <c r="Z739" t="str">
        <f t="shared" si="61"/>
        <v>Herring</v>
      </c>
      <c r="AA739">
        <f t="shared" si="62"/>
        <v>59.3</v>
      </c>
      <c r="AB739" t="str">
        <f t="shared" si="63"/>
        <v/>
      </c>
      <c r="AC739" t="str">
        <f t="shared" si="64"/>
        <v/>
      </c>
    </row>
    <row r="740" spans="2:29" x14ac:dyDescent="0.15">
      <c r="B740">
        <v>38</v>
      </c>
      <c r="C740">
        <v>39989</v>
      </c>
      <c r="D740">
        <f t="shared" si="66"/>
        <v>2009</v>
      </c>
      <c r="E740" t="s">
        <v>1000</v>
      </c>
      <c r="F740" t="s">
        <v>997</v>
      </c>
      <c r="G740" t="s">
        <v>1002</v>
      </c>
      <c r="H740" t="s">
        <v>275</v>
      </c>
      <c r="J740" t="s">
        <v>4</v>
      </c>
      <c r="K740">
        <v>49.6</v>
      </c>
      <c r="M740" t="s">
        <v>1015</v>
      </c>
      <c r="P740">
        <f t="shared" si="65"/>
        <v>0.59999999999999964</v>
      </c>
      <c r="Q740">
        <v>0.8</v>
      </c>
      <c r="W740">
        <v>7.6</v>
      </c>
      <c r="X740">
        <v>8.1999999999999993</v>
      </c>
      <c r="Y740">
        <f t="shared" si="60"/>
        <v>2009</v>
      </c>
      <c r="Z740" t="str">
        <f t="shared" si="61"/>
        <v>Herring</v>
      </c>
      <c r="AA740">
        <f t="shared" si="62"/>
        <v>49.6</v>
      </c>
      <c r="AB740">
        <f t="shared" si="63"/>
        <v>0.8</v>
      </c>
      <c r="AC740" t="str">
        <f t="shared" si="64"/>
        <v/>
      </c>
    </row>
    <row r="741" spans="2:29" x14ac:dyDescent="0.15">
      <c r="B741">
        <v>45</v>
      </c>
      <c r="C741">
        <v>39992</v>
      </c>
      <c r="D741">
        <f t="shared" si="66"/>
        <v>2009</v>
      </c>
      <c r="E741" t="s">
        <v>1000</v>
      </c>
      <c r="F741" t="s">
        <v>1004</v>
      </c>
      <c r="G741" t="s">
        <v>1002</v>
      </c>
      <c r="H741" t="s">
        <v>93</v>
      </c>
      <c r="J741" t="s">
        <v>4</v>
      </c>
      <c r="K741">
        <v>57.5</v>
      </c>
      <c r="M741">
        <v>46.8</v>
      </c>
      <c r="N741">
        <v>24.1</v>
      </c>
      <c r="O741">
        <v>5</v>
      </c>
      <c r="P741">
        <f t="shared" ref="P741:P772" si="67">IF(X741&lt;&gt;"",X741-W741,"")</f>
        <v>1.6999999999999993</v>
      </c>
      <c r="Q741">
        <v>1.8</v>
      </c>
      <c r="W741">
        <v>17.100000000000001</v>
      </c>
      <c r="X741">
        <v>18.8</v>
      </c>
      <c r="Y741">
        <f t="shared" si="60"/>
        <v>2009</v>
      </c>
      <c r="Z741" t="str">
        <f t="shared" si="61"/>
        <v>Herring</v>
      </c>
      <c r="AA741">
        <f t="shared" si="62"/>
        <v>57.5</v>
      </c>
      <c r="AB741">
        <f t="shared" si="63"/>
        <v>1.8</v>
      </c>
      <c r="AC741" t="str">
        <f t="shared" si="64"/>
        <v/>
      </c>
    </row>
    <row r="742" spans="2:29" x14ac:dyDescent="0.15">
      <c r="B742">
        <v>46</v>
      </c>
      <c r="C742">
        <v>39992</v>
      </c>
      <c r="D742">
        <f t="shared" si="66"/>
        <v>2009</v>
      </c>
      <c r="E742" t="s">
        <v>1000</v>
      </c>
      <c r="F742" t="s">
        <v>1004</v>
      </c>
      <c r="G742" t="s">
        <v>1002</v>
      </c>
      <c r="H742" t="s">
        <v>604</v>
      </c>
      <c r="J742" t="s">
        <v>4</v>
      </c>
      <c r="K742">
        <v>60.6</v>
      </c>
      <c r="M742">
        <v>47.5</v>
      </c>
      <c r="N742">
        <v>27.2</v>
      </c>
      <c r="O742">
        <v>6.1</v>
      </c>
      <c r="P742">
        <f t="shared" si="67"/>
        <v>2.1999999999999993</v>
      </c>
      <c r="Q742">
        <v>2.2000000000000002</v>
      </c>
      <c r="W742">
        <v>16.8</v>
      </c>
      <c r="X742">
        <v>19</v>
      </c>
      <c r="Y742">
        <f t="shared" si="60"/>
        <v>2009</v>
      </c>
      <c r="Z742" t="str">
        <f t="shared" si="61"/>
        <v>Herring</v>
      </c>
      <c r="AA742">
        <f t="shared" si="62"/>
        <v>60.6</v>
      </c>
      <c r="AB742">
        <f t="shared" si="63"/>
        <v>2.2000000000000002</v>
      </c>
      <c r="AC742" t="str">
        <f t="shared" si="64"/>
        <v/>
      </c>
    </row>
    <row r="743" spans="2:29" x14ac:dyDescent="0.15">
      <c r="B743">
        <v>47</v>
      </c>
      <c r="C743">
        <v>39992</v>
      </c>
      <c r="D743">
        <f t="shared" si="66"/>
        <v>2009</v>
      </c>
      <c r="E743" t="s">
        <v>1000</v>
      </c>
      <c r="F743" t="s">
        <v>1004</v>
      </c>
      <c r="G743" t="s">
        <v>1002</v>
      </c>
      <c r="H743" t="s">
        <v>607</v>
      </c>
      <c r="J743" t="s">
        <v>4</v>
      </c>
      <c r="K743">
        <v>61</v>
      </c>
      <c r="M743">
        <v>46.6</v>
      </c>
      <c r="N743">
        <v>28.2</v>
      </c>
      <c r="O743">
        <v>4.9000000000000004</v>
      </c>
      <c r="P743">
        <f t="shared" si="67"/>
        <v>2.1000000000000014</v>
      </c>
      <c r="Q743">
        <v>2</v>
      </c>
      <c r="W743">
        <v>16.7</v>
      </c>
      <c r="X743">
        <v>18.8</v>
      </c>
      <c r="Y743">
        <f t="shared" si="60"/>
        <v>2009</v>
      </c>
      <c r="Z743" t="str">
        <f t="shared" si="61"/>
        <v>Herring</v>
      </c>
      <c r="AA743">
        <f t="shared" si="62"/>
        <v>61</v>
      </c>
      <c r="AB743">
        <f t="shared" si="63"/>
        <v>2</v>
      </c>
      <c r="AC743" t="str">
        <f t="shared" si="64"/>
        <v/>
      </c>
    </row>
    <row r="744" spans="2:29" x14ac:dyDescent="0.15">
      <c r="B744">
        <v>48</v>
      </c>
      <c r="C744">
        <v>39992</v>
      </c>
      <c r="D744">
        <f t="shared" si="66"/>
        <v>2009</v>
      </c>
      <c r="E744" t="s">
        <v>1000</v>
      </c>
      <c r="F744" t="s">
        <v>1004</v>
      </c>
      <c r="G744" t="s">
        <v>1002</v>
      </c>
      <c r="H744" t="s">
        <v>611</v>
      </c>
      <c r="J744" t="s">
        <v>4</v>
      </c>
      <c r="K744">
        <v>52.4</v>
      </c>
      <c r="M744">
        <v>41.3</v>
      </c>
      <c r="N744">
        <v>22.7</v>
      </c>
      <c r="O744">
        <v>4.4000000000000004</v>
      </c>
      <c r="P744">
        <f t="shared" si="67"/>
        <v>1.1999999999999993</v>
      </c>
      <c r="Q744">
        <v>1.3</v>
      </c>
      <c r="W744">
        <v>16.600000000000001</v>
      </c>
      <c r="X744">
        <v>17.8</v>
      </c>
      <c r="Y744">
        <f t="shared" si="60"/>
        <v>2009</v>
      </c>
      <c r="Z744" t="str">
        <f t="shared" si="61"/>
        <v>Herring</v>
      </c>
      <c r="AA744">
        <f t="shared" si="62"/>
        <v>52.4</v>
      </c>
      <c r="AB744">
        <f t="shared" si="63"/>
        <v>1.3</v>
      </c>
      <c r="AC744" t="str">
        <f t="shared" si="64"/>
        <v/>
      </c>
    </row>
    <row r="745" spans="2:29" x14ac:dyDescent="0.15">
      <c r="B745">
        <v>49</v>
      </c>
      <c r="C745">
        <v>39992</v>
      </c>
      <c r="D745">
        <f t="shared" si="66"/>
        <v>2009</v>
      </c>
      <c r="E745" t="s">
        <v>1000</v>
      </c>
      <c r="F745" t="s">
        <v>1004</v>
      </c>
      <c r="G745" t="s">
        <v>411</v>
      </c>
      <c r="H745" t="s">
        <v>238</v>
      </c>
      <c r="J745" t="s">
        <v>4</v>
      </c>
      <c r="K745">
        <v>57.7</v>
      </c>
      <c r="M745">
        <v>48.1</v>
      </c>
      <c r="N745">
        <v>25.3</v>
      </c>
      <c r="O745">
        <v>5.2</v>
      </c>
      <c r="P745">
        <f t="shared" si="67"/>
        <v>2</v>
      </c>
      <c r="Q745">
        <v>2</v>
      </c>
      <c r="W745">
        <v>16.399999999999999</v>
      </c>
      <c r="X745">
        <v>18.399999999999999</v>
      </c>
      <c r="Y745">
        <f t="shared" si="60"/>
        <v>2009</v>
      </c>
      <c r="Z745" t="str">
        <f t="shared" si="61"/>
        <v>Herring</v>
      </c>
      <c r="AA745">
        <f t="shared" si="62"/>
        <v>57.7</v>
      </c>
      <c r="AB745">
        <f t="shared" si="63"/>
        <v>2</v>
      </c>
      <c r="AC745" t="str">
        <f t="shared" si="64"/>
        <v/>
      </c>
    </row>
    <row r="746" spans="2:29" x14ac:dyDescent="0.15">
      <c r="B746">
        <v>50</v>
      </c>
      <c r="C746">
        <v>39992</v>
      </c>
      <c r="D746">
        <f t="shared" si="66"/>
        <v>2009</v>
      </c>
      <c r="E746" t="s">
        <v>1000</v>
      </c>
      <c r="F746" t="s">
        <v>1004</v>
      </c>
      <c r="G746" t="s">
        <v>411</v>
      </c>
      <c r="H746" t="s">
        <v>239</v>
      </c>
      <c r="J746" t="s">
        <v>4</v>
      </c>
      <c r="K746">
        <v>62.6</v>
      </c>
      <c r="M746">
        <v>50</v>
      </c>
      <c r="N746">
        <v>27.7</v>
      </c>
      <c r="O746">
        <v>5</v>
      </c>
      <c r="P746">
        <f t="shared" si="67"/>
        <v>2.5</v>
      </c>
      <c r="Q746">
        <v>2.5</v>
      </c>
      <c r="W746">
        <v>16.3</v>
      </c>
      <c r="X746">
        <v>18.8</v>
      </c>
      <c r="Y746">
        <f t="shared" si="60"/>
        <v>2009</v>
      </c>
      <c r="Z746" t="str">
        <f t="shared" si="61"/>
        <v>Herring</v>
      </c>
      <c r="AA746">
        <f t="shared" si="62"/>
        <v>62.6</v>
      </c>
      <c r="AB746">
        <f t="shared" si="63"/>
        <v>2.5</v>
      </c>
      <c r="AC746" t="str">
        <f t="shared" si="64"/>
        <v/>
      </c>
    </row>
    <row r="747" spans="2:29" x14ac:dyDescent="0.15">
      <c r="B747">
        <v>51</v>
      </c>
      <c r="C747">
        <v>39992</v>
      </c>
      <c r="D747">
        <f t="shared" si="66"/>
        <v>2009</v>
      </c>
      <c r="E747" t="s">
        <v>1000</v>
      </c>
      <c r="F747" t="s">
        <v>1004</v>
      </c>
      <c r="G747" t="s">
        <v>411</v>
      </c>
      <c r="H747" t="s">
        <v>240</v>
      </c>
      <c r="J747" t="s">
        <v>4</v>
      </c>
      <c r="K747">
        <v>58.8</v>
      </c>
      <c r="M747">
        <v>45.7</v>
      </c>
      <c r="N747">
        <v>27.8</v>
      </c>
      <c r="O747">
        <v>4.9000000000000004</v>
      </c>
      <c r="P747">
        <f t="shared" si="67"/>
        <v>1.8999999999999986</v>
      </c>
      <c r="Q747">
        <v>1.8</v>
      </c>
      <c r="W747">
        <v>16.100000000000001</v>
      </c>
      <c r="X747">
        <v>18</v>
      </c>
      <c r="Y747">
        <f t="shared" si="60"/>
        <v>2009</v>
      </c>
      <c r="Z747" t="str">
        <f t="shared" si="61"/>
        <v>Herring</v>
      </c>
      <c r="AA747">
        <f t="shared" si="62"/>
        <v>58.8</v>
      </c>
      <c r="AB747">
        <f t="shared" si="63"/>
        <v>1.8</v>
      </c>
      <c r="AC747" t="str">
        <f t="shared" si="64"/>
        <v/>
      </c>
    </row>
    <row r="748" spans="2:29" x14ac:dyDescent="0.15">
      <c r="B748">
        <v>52</v>
      </c>
      <c r="C748">
        <v>39992</v>
      </c>
      <c r="D748">
        <f t="shared" si="66"/>
        <v>2009</v>
      </c>
      <c r="E748" t="s">
        <v>1000</v>
      </c>
      <c r="F748" t="s">
        <v>1004</v>
      </c>
      <c r="G748" t="s">
        <v>411</v>
      </c>
      <c r="H748" t="s">
        <v>241</v>
      </c>
      <c r="J748" t="s">
        <v>4</v>
      </c>
      <c r="K748">
        <v>62.8</v>
      </c>
      <c r="M748">
        <v>48.2</v>
      </c>
      <c r="N748">
        <v>28.7</v>
      </c>
      <c r="O748">
        <v>5</v>
      </c>
      <c r="P748">
        <f t="shared" si="67"/>
        <v>2.5</v>
      </c>
      <c r="Q748">
        <v>2.2999999999999998</v>
      </c>
      <c r="W748">
        <v>16</v>
      </c>
      <c r="X748">
        <v>18.5</v>
      </c>
      <c r="Y748">
        <f t="shared" si="60"/>
        <v>2009</v>
      </c>
      <c r="Z748" t="str">
        <f t="shared" si="61"/>
        <v>Herring</v>
      </c>
      <c r="AA748">
        <f t="shared" si="62"/>
        <v>62.8</v>
      </c>
      <c r="AB748">
        <f t="shared" si="63"/>
        <v>2.2999999999999998</v>
      </c>
      <c r="AC748" t="str">
        <f t="shared" si="64"/>
        <v/>
      </c>
    </row>
    <row r="749" spans="2:29" x14ac:dyDescent="0.15">
      <c r="B749">
        <v>53</v>
      </c>
      <c r="C749">
        <v>39992</v>
      </c>
      <c r="D749">
        <f t="shared" si="66"/>
        <v>2009</v>
      </c>
      <c r="E749" t="s">
        <v>1000</v>
      </c>
      <c r="F749" t="s">
        <v>1004</v>
      </c>
      <c r="G749" t="s">
        <v>411</v>
      </c>
      <c r="H749" t="s">
        <v>139</v>
      </c>
      <c r="J749" t="s">
        <v>4</v>
      </c>
      <c r="K749">
        <v>66.3</v>
      </c>
      <c r="M749">
        <v>50.4</v>
      </c>
      <c r="N749">
        <v>29.2</v>
      </c>
      <c r="O749">
        <v>6.4</v>
      </c>
      <c r="P749">
        <f t="shared" si="67"/>
        <v>3.6000000000000014</v>
      </c>
      <c r="Q749">
        <v>3.6</v>
      </c>
      <c r="W749">
        <v>16</v>
      </c>
      <c r="X749">
        <v>19.600000000000001</v>
      </c>
      <c r="Y749">
        <f t="shared" si="60"/>
        <v>2009</v>
      </c>
      <c r="Z749" t="str">
        <f t="shared" si="61"/>
        <v>Herring</v>
      </c>
      <c r="AA749">
        <f t="shared" si="62"/>
        <v>66.3</v>
      </c>
      <c r="AB749">
        <f t="shared" si="63"/>
        <v>3.6</v>
      </c>
      <c r="AC749" t="str">
        <f t="shared" si="64"/>
        <v/>
      </c>
    </row>
    <row r="750" spans="2:29" x14ac:dyDescent="0.15">
      <c r="B750">
        <v>57</v>
      </c>
      <c r="C750">
        <v>39993</v>
      </c>
      <c r="D750">
        <f t="shared" si="66"/>
        <v>2009</v>
      </c>
      <c r="E750" t="s">
        <v>1000</v>
      </c>
      <c r="F750" t="s">
        <v>1004</v>
      </c>
      <c r="G750" t="s">
        <v>1002</v>
      </c>
      <c r="H750" t="s">
        <v>405</v>
      </c>
      <c r="J750" t="s">
        <v>4</v>
      </c>
      <c r="K750" t="s">
        <v>1015</v>
      </c>
      <c r="P750" t="str">
        <f t="shared" si="67"/>
        <v/>
      </c>
      <c r="Q750">
        <v>1.9</v>
      </c>
      <c r="Y750">
        <f t="shared" si="60"/>
        <v>2009</v>
      </c>
      <c r="Z750" t="str">
        <f t="shared" si="61"/>
        <v>Herring</v>
      </c>
      <c r="AA750" t="str">
        <f t="shared" si="62"/>
        <v>mangled</v>
      </c>
      <c r="AB750">
        <f t="shared" si="63"/>
        <v>1.9</v>
      </c>
      <c r="AC750" t="str">
        <f t="shared" si="64"/>
        <v/>
      </c>
    </row>
    <row r="751" spans="2:29" x14ac:dyDescent="0.15">
      <c r="B751">
        <v>58</v>
      </c>
      <c r="C751">
        <v>39993</v>
      </c>
      <c r="D751">
        <f t="shared" si="66"/>
        <v>2009</v>
      </c>
      <c r="E751" t="s">
        <v>1000</v>
      </c>
      <c r="F751" t="s">
        <v>1004</v>
      </c>
      <c r="G751" t="s">
        <v>1002</v>
      </c>
      <c r="H751" t="s">
        <v>384</v>
      </c>
      <c r="J751" t="s">
        <v>4</v>
      </c>
      <c r="K751">
        <v>70</v>
      </c>
      <c r="M751">
        <v>54.4</v>
      </c>
      <c r="N751">
        <v>30.5</v>
      </c>
      <c r="O751">
        <v>8.1999999999999993</v>
      </c>
      <c r="P751">
        <f t="shared" si="67"/>
        <v>4</v>
      </c>
      <c r="Q751">
        <v>4</v>
      </c>
      <c r="W751">
        <v>15</v>
      </c>
      <c r="X751">
        <v>19</v>
      </c>
      <c r="Y751">
        <f t="shared" si="60"/>
        <v>2009</v>
      </c>
      <c r="Z751" t="str">
        <f t="shared" si="61"/>
        <v>Herring</v>
      </c>
      <c r="AA751">
        <f t="shared" si="62"/>
        <v>70</v>
      </c>
      <c r="AB751">
        <f t="shared" si="63"/>
        <v>4</v>
      </c>
      <c r="AC751" t="str">
        <f t="shared" si="64"/>
        <v/>
      </c>
    </row>
    <row r="752" spans="2:29" x14ac:dyDescent="0.15">
      <c r="B752">
        <v>59</v>
      </c>
      <c r="C752">
        <v>39993</v>
      </c>
      <c r="D752">
        <f t="shared" si="66"/>
        <v>2009</v>
      </c>
      <c r="E752" t="s">
        <v>1000</v>
      </c>
      <c r="F752" t="s">
        <v>1004</v>
      </c>
      <c r="G752" t="s">
        <v>1002</v>
      </c>
      <c r="H752" t="s">
        <v>385</v>
      </c>
      <c r="J752" t="s">
        <v>4</v>
      </c>
      <c r="K752">
        <v>59.1</v>
      </c>
      <c r="M752">
        <v>46.4</v>
      </c>
      <c r="N752">
        <v>25.5</v>
      </c>
      <c r="O752">
        <v>5.4</v>
      </c>
      <c r="P752">
        <f t="shared" si="67"/>
        <v>2</v>
      </c>
      <c r="Q752">
        <v>2</v>
      </c>
      <c r="W752">
        <v>15</v>
      </c>
      <c r="X752">
        <v>17</v>
      </c>
      <c r="Y752">
        <f t="shared" si="60"/>
        <v>2009</v>
      </c>
      <c r="Z752" t="str">
        <f t="shared" si="61"/>
        <v>Herring</v>
      </c>
      <c r="AA752">
        <f t="shared" si="62"/>
        <v>59.1</v>
      </c>
      <c r="AB752">
        <f t="shared" si="63"/>
        <v>2</v>
      </c>
      <c r="AC752" t="str">
        <f t="shared" si="64"/>
        <v/>
      </c>
    </row>
    <row r="753" spans="2:29" x14ac:dyDescent="0.15">
      <c r="B753">
        <v>62</v>
      </c>
      <c r="C753">
        <v>39994</v>
      </c>
      <c r="D753">
        <f t="shared" si="66"/>
        <v>2009</v>
      </c>
      <c r="E753" t="s">
        <v>996</v>
      </c>
      <c r="F753" t="s">
        <v>1004</v>
      </c>
      <c r="G753" t="s">
        <v>1002</v>
      </c>
      <c r="H753" t="s">
        <v>275</v>
      </c>
      <c r="J753" t="s">
        <v>4</v>
      </c>
      <c r="K753">
        <v>56.7</v>
      </c>
      <c r="M753">
        <v>42.8</v>
      </c>
      <c r="N753">
        <v>24.1</v>
      </c>
      <c r="O753">
        <v>4.5</v>
      </c>
      <c r="P753">
        <f t="shared" si="67"/>
        <v>1.4000000000000021</v>
      </c>
      <c r="Q753">
        <v>1.5</v>
      </c>
      <c r="W753">
        <v>19.2</v>
      </c>
      <c r="X753">
        <v>20.6</v>
      </c>
      <c r="Y753">
        <f t="shared" si="60"/>
        <v>2009</v>
      </c>
      <c r="Z753" t="str">
        <f t="shared" si="61"/>
        <v>Herring</v>
      </c>
      <c r="AA753">
        <f t="shared" si="62"/>
        <v>56.7</v>
      </c>
      <c r="AB753">
        <f t="shared" si="63"/>
        <v>1.5</v>
      </c>
      <c r="AC753" t="str">
        <f t="shared" si="64"/>
        <v/>
      </c>
    </row>
    <row r="754" spans="2:29" x14ac:dyDescent="0.15">
      <c r="B754">
        <v>63</v>
      </c>
      <c r="C754">
        <v>39994</v>
      </c>
      <c r="D754">
        <f t="shared" si="66"/>
        <v>2009</v>
      </c>
      <c r="E754" t="s">
        <v>996</v>
      </c>
      <c r="F754" t="s">
        <v>1004</v>
      </c>
      <c r="G754" t="s">
        <v>411</v>
      </c>
      <c r="H754" t="s">
        <v>275</v>
      </c>
      <c r="J754" t="s">
        <v>4</v>
      </c>
      <c r="K754">
        <v>65.2</v>
      </c>
      <c r="M754">
        <v>51.1</v>
      </c>
      <c r="N754">
        <v>30.6</v>
      </c>
      <c r="O754">
        <v>5.8</v>
      </c>
      <c r="P754">
        <f t="shared" si="67"/>
        <v>2.8000000000000007</v>
      </c>
      <c r="Q754">
        <v>2.7</v>
      </c>
      <c r="W754">
        <v>19.8</v>
      </c>
      <c r="X754">
        <v>22.6</v>
      </c>
      <c r="Y754">
        <f t="shared" si="60"/>
        <v>2009</v>
      </c>
      <c r="Z754" t="str">
        <f t="shared" si="61"/>
        <v>Herring</v>
      </c>
      <c r="AA754">
        <f t="shared" si="62"/>
        <v>65.2</v>
      </c>
      <c r="AB754">
        <f t="shared" si="63"/>
        <v>2.7</v>
      </c>
      <c r="AC754" t="str">
        <f t="shared" si="64"/>
        <v/>
      </c>
    </row>
    <row r="755" spans="2:29" x14ac:dyDescent="0.15">
      <c r="B755">
        <v>64</v>
      </c>
      <c r="C755">
        <v>39994</v>
      </c>
      <c r="D755">
        <f t="shared" si="66"/>
        <v>2009</v>
      </c>
      <c r="E755" t="s">
        <v>996</v>
      </c>
      <c r="F755" t="s">
        <v>1004</v>
      </c>
      <c r="G755" t="s">
        <v>1002</v>
      </c>
      <c r="H755" t="s">
        <v>275</v>
      </c>
      <c r="J755" t="s">
        <v>4</v>
      </c>
      <c r="K755">
        <v>50.8</v>
      </c>
      <c r="M755">
        <v>41.2</v>
      </c>
      <c r="N755">
        <v>23.6</v>
      </c>
      <c r="O755">
        <v>4</v>
      </c>
      <c r="P755">
        <f t="shared" si="67"/>
        <v>0.69999999999999929</v>
      </c>
      <c r="Q755">
        <v>1.2</v>
      </c>
      <c r="W755">
        <v>19.7</v>
      </c>
      <c r="X755">
        <v>20.399999999999999</v>
      </c>
      <c r="Y755">
        <f t="shared" si="60"/>
        <v>2009</v>
      </c>
      <c r="Z755" t="str">
        <f t="shared" si="61"/>
        <v>Herring</v>
      </c>
      <c r="AA755">
        <f t="shared" si="62"/>
        <v>50.8</v>
      </c>
      <c r="AB755">
        <f t="shared" si="63"/>
        <v>1.2</v>
      </c>
      <c r="AC755" t="str">
        <f t="shared" si="64"/>
        <v/>
      </c>
    </row>
    <row r="756" spans="2:29" x14ac:dyDescent="0.15">
      <c r="B756">
        <v>65</v>
      </c>
      <c r="C756">
        <v>39994</v>
      </c>
      <c r="D756">
        <f t="shared" si="66"/>
        <v>2009</v>
      </c>
      <c r="E756" t="s">
        <v>996</v>
      </c>
      <c r="F756" t="s">
        <v>82</v>
      </c>
      <c r="G756" t="s">
        <v>1002</v>
      </c>
      <c r="H756" t="s">
        <v>238</v>
      </c>
      <c r="J756" t="s">
        <v>4</v>
      </c>
      <c r="K756">
        <v>65</v>
      </c>
      <c r="P756" t="str">
        <f t="shared" si="67"/>
        <v/>
      </c>
      <c r="Q756">
        <v>2.9</v>
      </c>
      <c r="Y756">
        <f t="shared" si="60"/>
        <v>2009</v>
      </c>
      <c r="Z756" t="str">
        <f t="shared" si="61"/>
        <v>Herring</v>
      </c>
      <c r="AA756">
        <f t="shared" si="62"/>
        <v>65</v>
      </c>
      <c r="AB756">
        <f t="shared" si="63"/>
        <v>2.9</v>
      </c>
      <c r="AC756" t="str">
        <f t="shared" si="64"/>
        <v/>
      </c>
    </row>
    <row r="757" spans="2:29" x14ac:dyDescent="0.15">
      <c r="B757">
        <v>66</v>
      </c>
      <c r="C757">
        <v>39994</v>
      </c>
      <c r="D757">
        <f t="shared" si="66"/>
        <v>2009</v>
      </c>
      <c r="E757" t="s">
        <v>996</v>
      </c>
      <c r="F757" t="s">
        <v>82</v>
      </c>
      <c r="G757" t="s">
        <v>1002</v>
      </c>
      <c r="H757" t="s">
        <v>239</v>
      </c>
      <c r="J757" t="s">
        <v>4</v>
      </c>
      <c r="K757" t="s">
        <v>1024</v>
      </c>
      <c r="P757" t="str">
        <f t="shared" si="67"/>
        <v/>
      </c>
      <c r="Q757">
        <v>2.5</v>
      </c>
      <c r="Y757">
        <f t="shared" si="60"/>
        <v>2009</v>
      </c>
      <c r="Z757" t="str">
        <f t="shared" si="61"/>
        <v>Herring</v>
      </c>
      <c r="AA757" t="str">
        <f t="shared" si="62"/>
        <v>~62</v>
      </c>
      <c r="AB757">
        <f t="shared" si="63"/>
        <v>2.5</v>
      </c>
      <c r="AC757" t="str">
        <f t="shared" si="64"/>
        <v/>
      </c>
    </row>
    <row r="758" spans="2:29" x14ac:dyDescent="0.15">
      <c r="B758">
        <v>67</v>
      </c>
      <c r="C758">
        <v>39994</v>
      </c>
      <c r="D758">
        <f t="shared" si="66"/>
        <v>2009</v>
      </c>
      <c r="E758" t="s">
        <v>996</v>
      </c>
      <c r="F758" t="s">
        <v>82</v>
      </c>
      <c r="G758" t="s">
        <v>1002</v>
      </c>
      <c r="H758" t="s">
        <v>240</v>
      </c>
      <c r="J758" t="s">
        <v>4</v>
      </c>
      <c r="K758">
        <v>58.6</v>
      </c>
      <c r="P758" t="str">
        <f t="shared" si="67"/>
        <v/>
      </c>
      <c r="Q758">
        <v>1.9</v>
      </c>
      <c r="Y758">
        <f t="shared" si="60"/>
        <v>2009</v>
      </c>
      <c r="Z758" t="str">
        <f t="shared" si="61"/>
        <v>Herring</v>
      </c>
      <c r="AA758">
        <f t="shared" si="62"/>
        <v>58.6</v>
      </c>
      <c r="AB758">
        <f t="shared" si="63"/>
        <v>1.9</v>
      </c>
      <c r="AC758" t="str">
        <f t="shared" si="64"/>
        <v/>
      </c>
    </row>
    <row r="759" spans="2:29" x14ac:dyDescent="0.15">
      <c r="B759">
        <v>68</v>
      </c>
      <c r="C759">
        <v>39994</v>
      </c>
      <c r="D759">
        <f t="shared" si="66"/>
        <v>2009</v>
      </c>
      <c r="E759" t="s">
        <v>996</v>
      </c>
      <c r="F759" t="s">
        <v>82</v>
      </c>
      <c r="G759" t="s">
        <v>1002</v>
      </c>
      <c r="H759" t="s">
        <v>241</v>
      </c>
      <c r="J759" t="s">
        <v>4</v>
      </c>
      <c r="K759" t="s">
        <v>1025</v>
      </c>
      <c r="P759" t="str">
        <f t="shared" si="67"/>
        <v/>
      </c>
      <c r="Q759">
        <v>2</v>
      </c>
      <c r="Y759">
        <f t="shared" si="60"/>
        <v>2009</v>
      </c>
      <c r="Z759" t="str">
        <f t="shared" si="61"/>
        <v>Herring</v>
      </c>
      <c r="AA759" t="str">
        <f t="shared" si="62"/>
        <v>~61</v>
      </c>
      <c r="AB759">
        <f t="shared" si="63"/>
        <v>2</v>
      </c>
      <c r="AC759" t="str">
        <f t="shared" si="64"/>
        <v/>
      </c>
    </row>
    <row r="760" spans="2:29" x14ac:dyDescent="0.15">
      <c r="B760">
        <v>69</v>
      </c>
      <c r="C760">
        <v>39994</v>
      </c>
      <c r="D760">
        <f t="shared" si="66"/>
        <v>2009</v>
      </c>
      <c r="E760" t="s">
        <v>996</v>
      </c>
      <c r="F760" t="s">
        <v>82</v>
      </c>
      <c r="G760" t="s">
        <v>1002</v>
      </c>
      <c r="H760" t="s">
        <v>139</v>
      </c>
      <c r="J760" t="s">
        <v>4</v>
      </c>
      <c r="K760">
        <v>65.099999999999994</v>
      </c>
      <c r="P760" t="str">
        <f t="shared" si="67"/>
        <v/>
      </c>
      <c r="Q760">
        <v>2.6</v>
      </c>
      <c r="Y760">
        <f t="shared" si="60"/>
        <v>2009</v>
      </c>
      <c r="Z760" t="str">
        <f t="shared" si="61"/>
        <v>Herring</v>
      </c>
      <c r="AA760">
        <f t="shared" si="62"/>
        <v>65.099999999999994</v>
      </c>
      <c r="AB760">
        <f t="shared" si="63"/>
        <v>2.6</v>
      </c>
      <c r="AC760" t="str">
        <f t="shared" si="64"/>
        <v/>
      </c>
    </row>
    <row r="761" spans="2:29" x14ac:dyDescent="0.15">
      <c r="B761">
        <v>70</v>
      </c>
      <c r="C761">
        <v>39994</v>
      </c>
      <c r="D761">
        <f t="shared" si="66"/>
        <v>2009</v>
      </c>
      <c r="E761" t="s">
        <v>1000</v>
      </c>
      <c r="F761" t="s">
        <v>1004</v>
      </c>
      <c r="G761" t="s">
        <v>1002</v>
      </c>
      <c r="H761" t="s">
        <v>275</v>
      </c>
      <c r="J761" t="s">
        <v>4</v>
      </c>
      <c r="K761">
        <v>64.7</v>
      </c>
      <c r="M761">
        <v>48.9</v>
      </c>
      <c r="N761">
        <v>29.3</v>
      </c>
      <c r="O761">
        <v>6</v>
      </c>
      <c r="P761" t="str">
        <f t="shared" si="67"/>
        <v/>
      </c>
      <c r="Q761">
        <v>2.7</v>
      </c>
      <c r="Y761">
        <f t="shared" si="60"/>
        <v>2009</v>
      </c>
      <c r="Z761" t="str">
        <f t="shared" si="61"/>
        <v>Herring</v>
      </c>
      <c r="AA761">
        <f t="shared" si="62"/>
        <v>64.7</v>
      </c>
      <c r="AB761">
        <f t="shared" si="63"/>
        <v>2.7</v>
      </c>
      <c r="AC761" t="str">
        <f t="shared" si="64"/>
        <v/>
      </c>
    </row>
    <row r="762" spans="2:29" x14ac:dyDescent="0.15">
      <c r="B762">
        <v>71</v>
      </c>
      <c r="C762">
        <v>39994</v>
      </c>
      <c r="D762">
        <f t="shared" si="66"/>
        <v>2009</v>
      </c>
      <c r="E762" t="s">
        <v>1000</v>
      </c>
      <c r="F762" t="s">
        <v>1004</v>
      </c>
      <c r="G762" t="s">
        <v>1002</v>
      </c>
      <c r="H762" t="s">
        <v>275</v>
      </c>
      <c r="J762" t="s">
        <v>4</v>
      </c>
      <c r="K762">
        <v>59.7</v>
      </c>
      <c r="M762">
        <v>46.6</v>
      </c>
      <c r="P762">
        <f t="shared" si="67"/>
        <v>2.4000000000000021</v>
      </c>
      <c r="Q762">
        <v>2.2000000000000002</v>
      </c>
      <c r="W762">
        <v>16.2</v>
      </c>
      <c r="X762">
        <v>18.600000000000001</v>
      </c>
      <c r="Y762">
        <f t="shared" si="60"/>
        <v>2009</v>
      </c>
      <c r="Z762" t="str">
        <f t="shared" si="61"/>
        <v>Herring</v>
      </c>
      <c r="AA762">
        <f t="shared" si="62"/>
        <v>59.7</v>
      </c>
      <c r="AB762">
        <f t="shared" si="63"/>
        <v>2.2000000000000002</v>
      </c>
      <c r="AC762" t="str">
        <f t="shared" si="64"/>
        <v/>
      </c>
    </row>
    <row r="763" spans="2:29" x14ac:dyDescent="0.15">
      <c r="B763">
        <v>72</v>
      </c>
      <c r="C763">
        <v>39994</v>
      </c>
      <c r="D763">
        <f t="shared" si="66"/>
        <v>2009</v>
      </c>
      <c r="E763" t="s">
        <v>1000</v>
      </c>
      <c r="F763" t="s">
        <v>1004</v>
      </c>
      <c r="G763" t="s">
        <v>1002</v>
      </c>
      <c r="H763" t="s">
        <v>275</v>
      </c>
      <c r="J763" t="s">
        <v>4</v>
      </c>
      <c r="K763" t="s">
        <v>1023</v>
      </c>
      <c r="P763">
        <f t="shared" si="67"/>
        <v>-1.1999999999999993</v>
      </c>
      <c r="Q763">
        <v>2.1</v>
      </c>
      <c r="W763">
        <v>17</v>
      </c>
      <c r="X763">
        <v>15.8</v>
      </c>
      <c r="Y763">
        <f t="shared" si="60"/>
        <v>2009</v>
      </c>
      <c r="Z763" t="str">
        <f t="shared" si="61"/>
        <v>Herring</v>
      </c>
      <c r="AA763" t="str">
        <f t="shared" si="62"/>
        <v>~60</v>
      </c>
      <c r="AB763">
        <f t="shared" si="63"/>
        <v>2.1</v>
      </c>
      <c r="AC763" t="str">
        <f t="shared" si="64"/>
        <v/>
      </c>
    </row>
    <row r="764" spans="2:29" x14ac:dyDescent="0.15">
      <c r="B764">
        <v>73</v>
      </c>
      <c r="C764">
        <v>39994</v>
      </c>
      <c r="D764">
        <f t="shared" si="66"/>
        <v>2009</v>
      </c>
      <c r="E764" t="s">
        <v>1000</v>
      </c>
      <c r="F764" t="s">
        <v>1004</v>
      </c>
      <c r="G764" t="s">
        <v>1002</v>
      </c>
      <c r="H764" t="s">
        <v>275</v>
      </c>
      <c r="J764" t="s">
        <v>4</v>
      </c>
      <c r="K764">
        <v>51.6</v>
      </c>
      <c r="P764" t="str">
        <f t="shared" si="67"/>
        <v/>
      </c>
      <c r="Y764">
        <f t="shared" si="60"/>
        <v>2009</v>
      </c>
      <c r="Z764" t="str">
        <f t="shared" si="61"/>
        <v>Herring</v>
      </c>
      <c r="AA764">
        <f t="shared" si="62"/>
        <v>51.6</v>
      </c>
      <c r="AB764" t="str">
        <f t="shared" si="63"/>
        <v/>
      </c>
      <c r="AC764" t="str">
        <f t="shared" si="64"/>
        <v/>
      </c>
    </row>
    <row r="765" spans="2:29" x14ac:dyDescent="0.15">
      <c r="B765">
        <v>74</v>
      </c>
      <c r="C765">
        <v>39995</v>
      </c>
      <c r="D765">
        <f t="shared" si="66"/>
        <v>2009</v>
      </c>
      <c r="E765" t="s">
        <v>1000</v>
      </c>
      <c r="F765" t="s">
        <v>1004</v>
      </c>
      <c r="G765" t="s">
        <v>998</v>
      </c>
      <c r="H765" t="s">
        <v>275</v>
      </c>
      <c r="J765" t="s">
        <v>4</v>
      </c>
      <c r="K765" t="s">
        <v>1008</v>
      </c>
      <c r="P765" t="str">
        <f t="shared" si="67"/>
        <v/>
      </c>
      <c r="Y765">
        <f t="shared" si="60"/>
        <v>2009</v>
      </c>
      <c r="Z765" t="str">
        <f t="shared" si="61"/>
        <v>Herring</v>
      </c>
      <c r="AA765" t="str">
        <f t="shared" si="62"/>
        <v>half a fish</v>
      </c>
      <c r="AB765" t="str">
        <f t="shared" si="63"/>
        <v/>
      </c>
      <c r="AC765" t="str">
        <f t="shared" si="64"/>
        <v/>
      </c>
    </row>
    <row r="766" spans="2:29" x14ac:dyDescent="0.15">
      <c r="B766">
        <v>75</v>
      </c>
      <c r="C766">
        <v>39995</v>
      </c>
      <c r="D766">
        <f t="shared" si="66"/>
        <v>2009</v>
      </c>
      <c r="E766" t="s">
        <v>1000</v>
      </c>
      <c r="F766" t="s">
        <v>1004</v>
      </c>
      <c r="G766" t="s">
        <v>1002</v>
      </c>
      <c r="H766" t="s">
        <v>275</v>
      </c>
      <c r="J766" t="s">
        <v>4</v>
      </c>
      <c r="K766">
        <v>104.1</v>
      </c>
      <c r="M766">
        <v>79.2</v>
      </c>
      <c r="N766">
        <v>45.8</v>
      </c>
      <c r="O766">
        <v>7.7</v>
      </c>
      <c r="P766">
        <f t="shared" si="67"/>
        <v>-0.90000000000000036</v>
      </c>
      <c r="Q766">
        <v>8.1999999999999993</v>
      </c>
      <c r="W766">
        <v>8.8000000000000007</v>
      </c>
      <c r="X766">
        <v>7.9</v>
      </c>
      <c r="Y766">
        <f t="shared" si="60"/>
        <v>2009</v>
      </c>
      <c r="Z766" t="str">
        <f t="shared" si="61"/>
        <v>Herring</v>
      </c>
      <c r="AA766">
        <f t="shared" si="62"/>
        <v>104.1</v>
      </c>
      <c r="AB766">
        <f t="shared" si="63"/>
        <v>8.1999999999999993</v>
      </c>
      <c r="AC766" t="str">
        <f t="shared" si="64"/>
        <v/>
      </c>
    </row>
    <row r="767" spans="2:29" x14ac:dyDescent="0.15">
      <c r="B767">
        <v>76</v>
      </c>
      <c r="C767">
        <v>39995</v>
      </c>
      <c r="D767">
        <f t="shared" si="66"/>
        <v>2009</v>
      </c>
      <c r="E767" t="s">
        <v>1000</v>
      </c>
      <c r="F767" t="s">
        <v>1004</v>
      </c>
      <c r="G767" t="s">
        <v>1002</v>
      </c>
      <c r="H767" t="s">
        <v>275</v>
      </c>
      <c r="J767" t="s">
        <v>4</v>
      </c>
      <c r="K767" t="s">
        <v>1008</v>
      </c>
      <c r="P767" t="str">
        <f t="shared" si="67"/>
        <v/>
      </c>
      <c r="Y767">
        <f t="shared" si="60"/>
        <v>2009</v>
      </c>
      <c r="Z767" t="str">
        <f t="shared" si="61"/>
        <v>Herring</v>
      </c>
      <c r="AA767" t="str">
        <f t="shared" si="62"/>
        <v>half a fish</v>
      </c>
      <c r="AB767" t="str">
        <f t="shared" si="63"/>
        <v/>
      </c>
      <c r="AC767" t="str">
        <f t="shared" si="64"/>
        <v/>
      </c>
    </row>
    <row r="768" spans="2:29" x14ac:dyDescent="0.15">
      <c r="B768">
        <v>77</v>
      </c>
      <c r="C768">
        <v>39995</v>
      </c>
      <c r="D768">
        <f t="shared" si="66"/>
        <v>2009</v>
      </c>
      <c r="E768" t="s">
        <v>1000</v>
      </c>
      <c r="F768" t="s">
        <v>1004</v>
      </c>
      <c r="G768" t="s">
        <v>1002</v>
      </c>
      <c r="H768" t="s">
        <v>275</v>
      </c>
      <c r="J768" t="s">
        <v>4</v>
      </c>
      <c r="K768">
        <v>62.3</v>
      </c>
      <c r="M768">
        <v>48.7</v>
      </c>
      <c r="N768">
        <v>28.8</v>
      </c>
      <c r="O768">
        <v>5</v>
      </c>
      <c r="P768">
        <f t="shared" si="67"/>
        <v>2.5999999999999979</v>
      </c>
      <c r="Q768">
        <v>2.7</v>
      </c>
      <c r="W768">
        <v>15.8</v>
      </c>
      <c r="X768">
        <v>18.399999999999999</v>
      </c>
      <c r="Y768">
        <f t="shared" si="60"/>
        <v>2009</v>
      </c>
      <c r="Z768" t="str">
        <f t="shared" si="61"/>
        <v>Herring</v>
      </c>
      <c r="AA768">
        <f t="shared" si="62"/>
        <v>62.3</v>
      </c>
      <c r="AB768">
        <f t="shared" si="63"/>
        <v>2.7</v>
      </c>
      <c r="AC768" t="str">
        <f t="shared" si="64"/>
        <v/>
      </c>
    </row>
    <row r="769" spans="2:29" x14ac:dyDescent="0.15">
      <c r="B769">
        <v>78</v>
      </c>
      <c r="C769">
        <v>39995</v>
      </c>
      <c r="D769">
        <f t="shared" si="66"/>
        <v>2009</v>
      </c>
      <c r="E769" t="s">
        <v>1000</v>
      </c>
      <c r="F769" t="s">
        <v>1004</v>
      </c>
      <c r="G769" t="s">
        <v>1002</v>
      </c>
      <c r="H769" t="s">
        <v>275</v>
      </c>
      <c r="J769" t="s">
        <v>4</v>
      </c>
      <c r="K769">
        <v>49.6</v>
      </c>
      <c r="O769">
        <v>2.8</v>
      </c>
      <c r="P769">
        <f t="shared" si="67"/>
        <v>1</v>
      </c>
      <c r="Q769">
        <v>1</v>
      </c>
      <c r="W769">
        <v>15.8</v>
      </c>
      <c r="X769">
        <v>16.8</v>
      </c>
      <c r="Y769">
        <f t="shared" si="60"/>
        <v>2009</v>
      </c>
      <c r="Z769" t="str">
        <f t="shared" si="61"/>
        <v>Herring</v>
      </c>
      <c r="AA769">
        <f t="shared" si="62"/>
        <v>49.6</v>
      </c>
      <c r="AB769">
        <f t="shared" si="63"/>
        <v>1</v>
      </c>
      <c r="AC769" t="str">
        <f t="shared" si="64"/>
        <v/>
      </c>
    </row>
    <row r="770" spans="2:29" x14ac:dyDescent="0.15">
      <c r="B770">
        <v>79</v>
      </c>
      <c r="C770">
        <v>39995</v>
      </c>
      <c r="D770">
        <f t="shared" si="66"/>
        <v>2009</v>
      </c>
      <c r="E770" t="s">
        <v>1000</v>
      </c>
      <c r="F770" t="s">
        <v>1004</v>
      </c>
      <c r="G770" t="s">
        <v>1002</v>
      </c>
      <c r="H770" t="s">
        <v>275</v>
      </c>
      <c r="J770" t="s">
        <v>4</v>
      </c>
      <c r="K770">
        <v>73.599999999999994</v>
      </c>
      <c r="M770">
        <v>57.4</v>
      </c>
      <c r="N770">
        <v>32.700000000000003</v>
      </c>
      <c r="O770">
        <v>5.9</v>
      </c>
      <c r="P770">
        <f t="shared" si="67"/>
        <v>4.4000000000000004</v>
      </c>
      <c r="Q770">
        <v>4.4000000000000004</v>
      </c>
      <c r="W770">
        <v>15.6</v>
      </c>
      <c r="X770">
        <v>20</v>
      </c>
      <c r="Y770">
        <f t="shared" si="60"/>
        <v>2009</v>
      </c>
      <c r="Z770" t="str">
        <f t="shared" si="61"/>
        <v>Herring</v>
      </c>
      <c r="AA770">
        <f t="shared" si="62"/>
        <v>73.599999999999994</v>
      </c>
      <c r="AB770">
        <f t="shared" si="63"/>
        <v>4.4000000000000004</v>
      </c>
      <c r="AC770" t="str">
        <f t="shared" si="64"/>
        <v/>
      </c>
    </row>
    <row r="771" spans="2:29" x14ac:dyDescent="0.15">
      <c r="B771">
        <v>80</v>
      </c>
      <c r="C771">
        <v>39995</v>
      </c>
      <c r="D771">
        <f t="shared" si="66"/>
        <v>2009</v>
      </c>
      <c r="E771" t="s">
        <v>1000</v>
      </c>
      <c r="F771" t="s">
        <v>1004</v>
      </c>
      <c r="G771" t="s">
        <v>1002</v>
      </c>
      <c r="H771" t="s">
        <v>275</v>
      </c>
      <c r="J771" t="s">
        <v>4</v>
      </c>
      <c r="K771">
        <v>42.7</v>
      </c>
      <c r="M771">
        <v>34.299999999999997</v>
      </c>
      <c r="N771">
        <v>19.7</v>
      </c>
      <c r="P771">
        <f t="shared" si="67"/>
        <v>0.80000000000000071</v>
      </c>
      <c r="Q771">
        <v>0.8</v>
      </c>
      <c r="W771">
        <v>15.2</v>
      </c>
      <c r="X771">
        <v>16</v>
      </c>
      <c r="Y771">
        <f t="shared" ref="Y771:Y834" si="68">D771</f>
        <v>2009</v>
      </c>
      <c r="Z771" t="str">
        <f t="shared" ref="Z771:Z834" si="69">IF(J771&lt;&gt;"",J771,"")</f>
        <v>Herring</v>
      </c>
      <c r="AA771">
        <f t="shared" ref="AA771:AA833" si="70">IF(K771&lt;&gt;"",K771,"")</f>
        <v>42.7</v>
      </c>
      <c r="AB771">
        <f t="shared" ref="AB771:AB833" si="71">IF(Q771&lt;&gt;"",Q771,IF(P771&lt;&gt;"",P771,""))</f>
        <v>0.8</v>
      </c>
      <c r="AC771" t="str">
        <f t="shared" ref="AC771:AC833" si="72">IF(U771&lt;&gt;"",U771,"")</f>
        <v/>
      </c>
    </row>
    <row r="772" spans="2:29" x14ac:dyDescent="0.15">
      <c r="B772">
        <v>81</v>
      </c>
      <c r="C772">
        <v>39995</v>
      </c>
      <c r="D772">
        <f t="shared" si="66"/>
        <v>2009</v>
      </c>
      <c r="E772" t="s">
        <v>1000</v>
      </c>
      <c r="F772" t="s">
        <v>1004</v>
      </c>
      <c r="G772" t="s">
        <v>411</v>
      </c>
      <c r="H772" t="s">
        <v>876</v>
      </c>
      <c r="J772" t="s">
        <v>4</v>
      </c>
      <c r="K772" t="s">
        <v>1008</v>
      </c>
      <c r="P772" t="str">
        <f t="shared" si="67"/>
        <v/>
      </c>
      <c r="Y772">
        <f t="shared" si="68"/>
        <v>2009</v>
      </c>
      <c r="Z772" t="str">
        <f t="shared" si="69"/>
        <v>Herring</v>
      </c>
      <c r="AA772" t="str">
        <f t="shared" si="70"/>
        <v>half a fish</v>
      </c>
      <c r="AB772" t="str">
        <f t="shared" si="71"/>
        <v/>
      </c>
      <c r="AC772" t="str">
        <f t="shared" si="72"/>
        <v/>
      </c>
    </row>
    <row r="773" spans="2:29" x14ac:dyDescent="0.15">
      <c r="B773">
        <v>82</v>
      </c>
      <c r="C773">
        <v>39995</v>
      </c>
      <c r="D773">
        <f t="shared" si="66"/>
        <v>2009</v>
      </c>
      <c r="E773" t="s">
        <v>1000</v>
      </c>
      <c r="F773" t="s">
        <v>1004</v>
      </c>
      <c r="G773" t="s">
        <v>411</v>
      </c>
      <c r="H773" t="s">
        <v>878</v>
      </c>
      <c r="J773" t="s">
        <v>4</v>
      </c>
      <c r="K773" t="s">
        <v>1026</v>
      </c>
      <c r="P773">
        <f t="shared" ref="P773:P804" si="73">IF(X773&lt;&gt;"",X773-W773,"")</f>
        <v>1.7999999999999972</v>
      </c>
      <c r="Q773">
        <v>1.9</v>
      </c>
      <c r="W773">
        <v>17.600000000000001</v>
      </c>
      <c r="X773">
        <v>19.399999999999999</v>
      </c>
      <c r="Y773">
        <f t="shared" si="68"/>
        <v>2009</v>
      </c>
      <c r="Z773" t="str">
        <f t="shared" si="69"/>
        <v>Herring</v>
      </c>
      <c r="AA773" t="str">
        <f t="shared" si="70"/>
        <v>~58</v>
      </c>
      <c r="AB773">
        <f t="shared" si="71"/>
        <v>1.9</v>
      </c>
      <c r="AC773" t="str">
        <f t="shared" si="72"/>
        <v/>
      </c>
    </row>
    <row r="774" spans="2:29" x14ac:dyDescent="0.15">
      <c r="B774">
        <v>83</v>
      </c>
      <c r="C774">
        <v>39995</v>
      </c>
      <c r="D774">
        <f t="shared" si="66"/>
        <v>2009</v>
      </c>
      <c r="E774" t="s">
        <v>1000</v>
      </c>
      <c r="F774" t="s">
        <v>1004</v>
      </c>
      <c r="G774" t="s">
        <v>411</v>
      </c>
      <c r="H774" t="s">
        <v>879</v>
      </c>
      <c r="J774" t="s">
        <v>4</v>
      </c>
      <c r="K774" t="s">
        <v>1027</v>
      </c>
      <c r="P774">
        <f t="shared" si="73"/>
        <v>4.4000000000000021</v>
      </c>
      <c r="Q774">
        <v>4.5999999999999996</v>
      </c>
      <c r="W774">
        <v>17.399999999999999</v>
      </c>
      <c r="X774">
        <v>21.8</v>
      </c>
      <c r="Y774">
        <f t="shared" si="68"/>
        <v>2009</v>
      </c>
      <c r="Z774" t="str">
        <f t="shared" si="69"/>
        <v>Herring</v>
      </c>
      <c r="AA774" t="str">
        <f t="shared" si="70"/>
        <v>~75</v>
      </c>
      <c r="AB774">
        <f t="shared" si="71"/>
        <v>4.5999999999999996</v>
      </c>
      <c r="AC774" t="str">
        <f t="shared" si="72"/>
        <v/>
      </c>
    </row>
    <row r="775" spans="2:29" x14ac:dyDescent="0.15">
      <c r="B775">
        <v>84</v>
      </c>
      <c r="C775">
        <v>39995</v>
      </c>
      <c r="D775">
        <f t="shared" si="66"/>
        <v>2009</v>
      </c>
      <c r="E775" t="s">
        <v>1000</v>
      </c>
      <c r="F775" t="s">
        <v>1004</v>
      </c>
      <c r="G775" t="s">
        <v>411</v>
      </c>
      <c r="H775" t="s">
        <v>880</v>
      </c>
      <c r="J775" t="s">
        <v>4</v>
      </c>
      <c r="K775" t="s">
        <v>1028</v>
      </c>
      <c r="P775">
        <f t="shared" si="73"/>
        <v>2.1999999999999993</v>
      </c>
      <c r="Q775">
        <v>2.2999999999999998</v>
      </c>
      <c r="W775">
        <v>17</v>
      </c>
      <c r="X775">
        <v>19.2</v>
      </c>
      <c r="Y775">
        <f t="shared" si="68"/>
        <v>2009</v>
      </c>
      <c r="Z775" t="str">
        <f t="shared" si="69"/>
        <v>Herring</v>
      </c>
      <c r="AA775" t="str">
        <f t="shared" si="70"/>
        <v>~57</v>
      </c>
      <c r="AB775">
        <f t="shared" si="71"/>
        <v>2.2999999999999998</v>
      </c>
      <c r="AC775" t="str">
        <f t="shared" si="72"/>
        <v/>
      </c>
    </row>
    <row r="776" spans="2:29" x14ac:dyDescent="0.15">
      <c r="B776">
        <v>85</v>
      </c>
      <c r="C776">
        <v>39995</v>
      </c>
      <c r="D776">
        <f t="shared" si="66"/>
        <v>2009</v>
      </c>
      <c r="E776" t="s">
        <v>1000</v>
      </c>
      <c r="F776" t="s">
        <v>1004</v>
      </c>
      <c r="G776" t="s">
        <v>411</v>
      </c>
      <c r="H776" t="s">
        <v>881</v>
      </c>
      <c r="J776" t="s">
        <v>4</v>
      </c>
      <c r="K776">
        <v>49.1</v>
      </c>
      <c r="M776">
        <v>39.700000000000003</v>
      </c>
      <c r="N776">
        <v>21.3</v>
      </c>
      <c r="O776">
        <v>3.5</v>
      </c>
      <c r="P776">
        <f t="shared" si="73"/>
        <v>1</v>
      </c>
      <c r="Q776">
        <v>1</v>
      </c>
      <c r="W776">
        <v>16.8</v>
      </c>
      <c r="X776">
        <v>17.8</v>
      </c>
      <c r="Y776">
        <f t="shared" si="68"/>
        <v>2009</v>
      </c>
      <c r="Z776" t="str">
        <f t="shared" si="69"/>
        <v>Herring</v>
      </c>
      <c r="AA776">
        <f t="shared" si="70"/>
        <v>49.1</v>
      </c>
      <c r="AB776">
        <f t="shared" si="71"/>
        <v>1</v>
      </c>
      <c r="AC776" t="str">
        <f t="shared" si="72"/>
        <v/>
      </c>
    </row>
    <row r="777" spans="2:29" x14ac:dyDescent="0.15">
      <c r="B777">
        <v>86</v>
      </c>
      <c r="C777">
        <v>39995</v>
      </c>
      <c r="D777">
        <f t="shared" ref="D777:D828" si="74">YEAR(C777)</f>
        <v>2009</v>
      </c>
      <c r="E777" t="s">
        <v>1000</v>
      </c>
      <c r="F777" t="s">
        <v>1004</v>
      </c>
      <c r="G777" t="s">
        <v>411</v>
      </c>
      <c r="H777" t="s">
        <v>882</v>
      </c>
      <c r="J777" t="s">
        <v>4</v>
      </c>
      <c r="K777">
        <v>64.3</v>
      </c>
      <c r="M777">
        <v>50.6</v>
      </c>
      <c r="N777">
        <v>29.3</v>
      </c>
      <c r="O777">
        <v>5.6</v>
      </c>
      <c r="P777">
        <f t="shared" si="73"/>
        <v>3</v>
      </c>
      <c r="Q777">
        <v>3</v>
      </c>
      <c r="W777">
        <v>16.8</v>
      </c>
      <c r="X777">
        <v>19.8</v>
      </c>
      <c r="Y777">
        <f t="shared" si="68"/>
        <v>2009</v>
      </c>
      <c r="Z777" t="str">
        <f t="shared" si="69"/>
        <v>Herring</v>
      </c>
      <c r="AA777">
        <f t="shared" si="70"/>
        <v>64.3</v>
      </c>
      <c r="AB777">
        <f t="shared" si="71"/>
        <v>3</v>
      </c>
      <c r="AC777" t="str">
        <f t="shared" si="72"/>
        <v/>
      </c>
    </row>
    <row r="778" spans="2:29" x14ac:dyDescent="0.15">
      <c r="B778">
        <v>88</v>
      </c>
      <c r="C778">
        <v>39996</v>
      </c>
      <c r="D778">
        <f t="shared" si="74"/>
        <v>2009</v>
      </c>
      <c r="E778" t="s">
        <v>996</v>
      </c>
      <c r="F778" t="s">
        <v>1004</v>
      </c>
      <c r="G778" t="s">
        <v>1002</v>
      </c>
      <c r="H778" t="s">
        <v>275</v>
      </c>
      <c r="J778" t="s">
        <v>4</v>
      </c>
      <c r="K778">
        <v>60.1</v>
      </c>
      <c r="M778">
        <v>47.4</v>
      </c>
      <c r="N778">
        <v>27.9</v>
      </c>
      <c r="P778">
        <f t="shared" si="73"/>
        <v>1.8000000000000007</v>
      </c>
      <c r="Q778">
        <v>2</v>
      </c>
      <c r="W778">
        <v>19</v>
      </c>
      <c r="X778">
        <v>20.8</v>
      </c>
      <c r="Y778">
        <f t="shared" si="68"/>
        <v>2009</v>
      </c>
      <c r="Z778" t="str">
        <f t="shared" si="69"/>
        <v>Herring</v>
      </c>
      <c r="AA778">
        <f t="shared" si="70"/>
        <v>60.1</v>
      </c>
      <c r="AB778">
        <f t="shared" si="71"/>
        <v>2</v>
      </c>
      <c r="AC778" t="str">
        <f t="shared" si="72"/>
        <v/>
      </c>
    </row>
    <row r="779" spans="2:29" x14ac:dyDescent="0.15">
      <c r="B779">
        <v>89</v>
      </c>
      <c r="C779">
        <v>39996</v>
      </c>
      <c r="D779">
        <f t="shared" si="74"/>
        <v>2009</v>
      </c>
      <c r="E779" t="s">
        <v>996</v>
      </c>
      <c r="F779" t="s">
        <v>1004</v>
      </c>
      <c r="G779" t="s">
        <v>1002</v>
      </c>
      <c r="H779" t="s">
        <v>275</v>
      </c>
      <c r="J779" t="s">
        <v>4</v>
      </c>
      <c r="K779">
        <v>63.6</v>
      </c>
      <c r="M779">
        <v>48.8</v>
      </c>
      <c r="N779">
        <v>26.3</v>
      </c>
      <c r="O779">
        <v>7.6</v>
      </c>
      <c r="P779">
        <f t="shared" si="73"/>
        <v>3</v>
      </c>
      <c r="Q779">
        <v>3.2</v>
      </c>
      <c r="W779">
        <v>19</v>
      </c>
      <c r="X779">
        <v>22</v>
      </c>
      <c r="Y779">
        <f t="shared" si="68"/>
        <v>2009</v>
      </c>
      <c r="Z779" t="str">
        <f t="shared" si="69"/>
        <v>Herring</v>
      </c>
      <c r="AA779">
        <f t="shared" si="70"/>
        <v>63.6</v>
      </c>
      <c r="AB779">
        <f t="shared" si="71"/>
        <v>3.2</v>
      </c>
      <c r="AC779" t="str">
        <f t="shared" si="72"/>
        <v/>
      </c>
    </row>
    <row r="780" spans="2:29" x14ac:dyDescent="0.15">
      <c r="B780">
        <v>90</v>
      </c>
      <c r="C780">
        <v>39996</v>
      </c>
      <c r="D780">
        <f t="shared" si="74"/>
        <v>2009</v>
      </c>
      <c r="E780" t="s">
        <v>996</v>
      </c>
      <c r="F780" t="s">
        <v>1004</v>
      </c>
      <c r="G780" t="s">
        <v>1002</v>
      </c>
      <c r="H780" t="s">
        <v>275</v>
      </c>
      <c r="J780" t="s">
        <v>4</v>
      </c>
      <c r="K780">
        <v>71.900000000000006</v>
      </c>
      <c r="M780">
        <v>53.8</v>
      </c>
      <c r="N780">
        <v>30.7</v>
      </c>
      <c r="O780">
        <v>7.6</v>
      </c>
      <c r="P780">
        <f t="shared" si="73"/>
        <v>3.5999999999999979</v>
      </c>
      <c r="Q780">
        <v>3.7</v>
      </c>
      <c r="W780">
        <v>18.8</v>
      </c>
      <c r="X780">
        <v>22.4</v>
      </c>
      <c r="Y780">
        <f t="shared" si="68"/>
        <v>2009</v>
      </c>
      <c r="Z780" t="str">
        <f t="shared" si="69"/>
        <v>Herring</v>
      </c>
      <c r="AA780">
        <f t="shared" si="70"/>
        <v>71.900000000000006</v>
      </c>
      <c r="AB780">
        <f t="shared" si="71"/>
        <v>3.7</v>
      </c>
      <c r="AC780" t="str">
        <f t="shared" si="72"/>
        <v/>
      </c>
    </row>
    <row r="781" spans="2:29" x14ac:dyDescent="0.15">
      <c r="B781">
        <v>91</v>
      </c>
      <c r="C781">
        <v>39997</v>
      </c>
      <c r="D781">
        <f t="shared" si="74"/>
        <v>2009</v>
      </c>
      <c r="E781" t="s">
        <v>1000</v>
      </c>
      <c r="F781" t="s">
        <v>1004</v>
      </c>
      <c r="G781" t="s">
        <v>1002</v>
      </c>
      <c r="H781" t="s">
        <v>275</v>
      </c>
      <c r="J781" t="s">
        <v>4</v>
      </c>
      <c r="K781">
        <v>59.6</v>
      </c>
      <c r="M781">
        <v>44.3</v>
      </c>
      <c r="N781">
        <v>24.7</v>
      </c>
      <c r="O781">
        <v>4.9000000000000004</v>
      </c>
      <c r="P781">
        <f t="shared" si="73"/>
        <v>2</v>
      </c>
      <c r="Q781">
        <v>2.1</v>
      </c>
      <c r="W781">
        <v>19.600000000000001</v>
      </c>
      <c r="X781">
        <v>21.6</v>
      </c>
      <c r="Y781">
        <f t="shared" si="68"/>
        <v>2009</v>
      </c>
      <c r="Z781" t="str">
        <f t="shared" si="69"/>
        <v>Herring</v>
      </c>
      <c r="AA781">
        <f t="shared" si="70"/>
        <v>59.6</v>
      </c>
      <c r="AB781">
        <f t="shared" si="71"/>
        <v>2.1</v>
      </c>
      <c r="AC781" t="str">
        <f t="shared" si="72"/>
        <v/>
      </c>
    </row>
    <row r="782" spans="2:29" x14ac:dyDescent="0.15">
      <c r="B782">
        <v>101</v>
      </c>
      <c r="C782">
        <v>39998</v>
      </c>
      <c r="D782">
        <f t="shared" si="74"/>
        <v>2009</v>
      </c>
      <c r="E782" t="s">
        <v>996</v>
      </c>
      <c r="F782" t="s">
        <v>1004</v>
      </c>
      <c r="G782" t="s">
        <v>1002</v>
      </c>
      <c r="H782" t="s">
        <v>93</v>
      </c>
      <c r="J782" t="s">
        <v>4</v>
      </c>
      <c r="K782">
        <v>62.5</v>
      </c>
      <c r="M782">
        <v>48</v>
      </c>
      <c r="N782">
        <v>26.4</v>
      </c>
      <c r="O782">
        <v>5.7</v>
      </c>
      <c r="P782">
        <f t="shared" si="73"/>
        <v>2.6000000000000014</v>
      </c>
      <c r="Q782">
        <v>2.7</v>
      </c>
      <c r="W782">
        <v>15.2</v>
      </c>
      <c r="X782">
        <v>17.8</v>
      </c>
      <c r="Y782">
        <f t="shared" si="68"/>
        <v>2009</v>
      </c>
      <c r="Z782" t="str">
        <f t="shared" si="69"/>
        <v>Herring</v>
      </c>
      <c r="AA782">
        <f t="shared" si="70"/>
        <v>62.5</v>
      </c>
      <c r="AB782">
        <f t="shared" si="71"/>
        <v>2.7</v>
      </c>
      <c r="AC782" t="str">
        <f t="shared" si="72"/>
        <v/>
      </c>
    </row>
    <row r="783" spans="2:29" x14ac:dyDescent="0.15">
      <c r="B783">
        <v>102</v>
      </c>
      <c r="C783">
        <v>39998</v>
      </c>
      <c r="D783">
        <f t="shared" si="74"/>
        <v>2009</v>
      </c>
      <c r="E783" t="s">
        <v>996</v>
      </c>
      <c r="F783" t="s">
        <v>1004</v>
      </c>
      <c r="G783" t="s">
        <v>1002</v>
      </c>
      <c r="H783" t="s">
        <v>604</v>
      </c>
      <c r="J783" t="s">
        <v>4</v>
      </c>
      <c r="K783">
        <v>51.8</v>
      </c>
      <c r="M783">
        <v>39.200000000000003</v>
      </c>
      <c r="N783">
        <v>23.4</v>
      </c>
      <c r="O783">
        <v>4.8</v>
      </c>
      <c r="P783">
        <f t="shared" si="73"/>
        <v>1.1000000000000014</v>
      </c>
      <c r="Q783">
        <v>1.2</v>
      </c>
      <c r="W783">
        <v>15.2</v>
      </c>
      <c r="X783">
        <v>16.3</v>
      </c>
      <c r="Y783">
        <f t="shared" si="68"/>
        <v>2009</v>
      </c>
      <c r="Z783" t="str">
        <f t="shared" si="69"/>
        <v>Herring</v>
      </c>
      <c r="AA783">
        <f t="shared" si="70"/>
        <v>51.8</v>
      </c>
      <c r="AB783">
        <f t="shared" si="71"/>
        <v>1.2</v>
      </c>
      <c r="AC783" t="str">
        <f t="shared" si="72"/>
        <v/>
      </c>
    </row>
    <row r="784" spans="2:29" x14ac:dyDescent="0.15">
      <c r="B784">
        <v>103</v>
      </c>
      <c r="C784">
        <v>39998</v>
      </c>
      <c r="D784">
        <f t="shared" si="74"/>
        <v>2009</v>
      </c>
      <c r="E784" t="s">
        <v>996</v>
      </c>
      <c r="F784" t="s">
        <v>1004</v>
      </c>
      <c r="G784" t="s">
        <v>1002</v>
      </c>
      <c r="H784" t="s">
        <v>607</v>
      </c>
      <c r="J784" t="s">
        <v>4</v>
      </c>
      <c r="K784">
        <v>56.6</v>
      </c>
      <c r="N784">
        <v>24.9</v>
      </c>
      <c r="O784">
        <v>4.2</v>
      </c>
      <c r="P784">
        <f t="shared" si="73"/>
        <v>1.6999999999999993</v>
      </c>
      <c r="Q784">
        <v>1.6</v>
      </c>
      <c r="W784">
        <v>15</v>
      </c>
      <c r="X784">
        <v>16.7</v>
      </c>
      <c r="Y784">
        <f t="shared" si="68"/>
        <v>2009</v>
      </c>
      <c r="Z784" t="str">
        <f t="shared" si="69"/>
        <v>Herring</v>
      </c>
      <c r="AA784">
        <f t="shared" si="70"/>
        <v>56.6</v>
      </c>
      <c r="AB784">
        <f t="shared" si="71"/>
        <v>1.6</v>
      </c>
      <c r="AC784" t="str">
        <f t="shared" si="72"/>
        <v/>
      </c>
    </row>
    <row r="785" spans="2:29" x14ac:dyDescent="0.15">
      <c r="B785">
        <v>104</v>
      </c>
      <c r="C785">
        <v>39634</v>
      </c>
      <c r="D785">
        <f t="shared" si="74"/>
        <v>2008</v>
      </c>
      <c r="E785" t="s">
        <v>996</v>
      </c>
      <c r="F785" t="s">
        <v>1004</v>
      </c>
      <c r="G785" t="s">
        <v>1002</v>
      </c>
      <c r="H785" t="s">
        <v>611</v>
      </c>
      <c r="J785" t="s">
        <v>4</v>
      </c>
      <c r="K785">
        <v>69.5</v>
      </c>
      <c r="N785">
        <v>26.2</v>
      </c>
      <c r="O785">
        <v>6.1</v>
      </c>
      <c r="P785">
        <f t="shared" si="73"/>
        <v>2.5999999999999979</v>
      </c>
      <c r="Q785">
        <v>2.9</v>
      </c>
      <c r="W785">
        <v>14.8</v>
      </c>
      <c r="X785">
        <v>17.399999999999999</v>
      </c>
      <c r="Y785">
        <f t="shared" si="68"/>
        <v>2008</v>
      </c>
      <c r="Z785" t="str">
        <f t="shared" si="69"/>
        <v>Herring</v>
      </c>
      <c r="AA785">
        <f t="shared" si="70"/>
        <v>69.5</v>
      </c>
      <c r="AB785">
        <f t="shared" si="71"/>
        <v>2.9</v>
      </c>
      <c r="AC785" t="str">
        <f t="shared" si="72"/>
        <v/>
      </c>
    </row>
    <row r="786" spans="2:29" x14ac:dyDescent="0.15">
      <c r="B786">
        <v>105</v>
      </c>
      <c r="C786">
        <v>39634</v>
      </c>
      <c r="D786">
        <f t="shared" si="74"/>
        <v>2008</v>
      </c>
      <c r="E786" t="s">
        <v>1000</v>
      </c>
      <c r="F786" t="s">
        <v>1004</v>
      </c>
      <c r="G786" t="s">
        <v>1002</v>
      </c>
      <c r="H786" t="s">
        <v>181</v>
      </c>
      <c r="J786" t="s">
        <v>4</v>
      </c>
      <c r="K786" t="s">
        <v>1008</v>
      </c>
      <c r="P786" t="str">
        <f t="shared" si="73"/>
        <v/>
      </c>
      <c r="Y786">
        <f t="shared" si="68"/>
        <v>2008</v>
      </c>
      <c r="Z786" t="str">
        <f t="shared" si="69"/>
        <v>Herring</v>
      </c>
      <c r="AA786" t="str">
        <f t="shared" si="70"/>
        <v>half a fish</v>
      </c>
      <c r="AB786" t="str">
        <f t="shared" si="71"/>
        <v/>
      </c>
      <c r="AC786" t="str">
        <f t="shared" si="72"/>
        <v/>
      </c>
    </row>
    <row r="787" spans="2:29" x14ac:dyDescent="0.15">
      <c r="B787">
        <v>106</v>
      </c>
      <c r="C787">
        <v>39634</v>
      </c>
      <c r="D787">
        <f t="shared" si="74"/>
        <v>2008</v>
      </c>
      <c r="E787" t="s">
        <v>1000</v>
      </c>
      <c r="F787" t="s">
        <v>1004</v>
      </c>
      <c r="G787" t="s">
        <v>1002</v>
      </c>
      <c r="H787" t="s">
        <v>231</v>
      </c>
      <c r="J787" t="s">
        <v>4</v>
      </c>
      <c r="K787" t="s">
        <v>1008</v>
      </c>
      <c r="P787" t="str">
        <f t="shared" si="73"/>
        <v/>
      </c>
      <c r="Y787">
        <f t="shared" si="68"/>
        <v>2008</v>
      </c>
      <c r="Z787" t="str">
        <f t="shared" si="69"/>
        <v>Herring</v>
      </c>
      <c r="AA787" t="str">
        <f t="shared" si="70"/>
        <v>half a fish</v>
      </c>
      <c r="AB787" t="str">
        <f t="shared" si="71"/>
        <v/>
      </c>
      <c r="AC787" t="str">
        <f t="shared" si="72"/>
        <v/>
      </c>
    </row>
    <row r="788" spans="2:29" x14ac:dyDescent="0.15">
      <c r="B788">
        <v>107</v>
      </c>
      <c r="C788">
        <v>39634</v>
      </c>
      <c r="D788">
        <f t="shared" si="74"/>
        <v>2008</v>
      </c>
      <c r="E788" t="s">
        <v>996</v>
      </c>
      <c r="F788" t="s">
        <v>173</v>
      </c>
      <c r="G788" t="s">
        <v>1002</v>
      </c>
      <c r="H788" t="s">
        <v>238</v>
      </c>
      <c r="J788" t="s">
        <v>4</v>
      </c>
      <c r="K788">
        <v>65.099999999999994</v>
      </c>
      <c r="P788" t="str">
        <f t="shared" si="73"/>
        <v/>
      </c>
      <c r="Q788">
        <v>2.2999999999999998</v>
      </c>
      <c r="Y788">
        <f t="shared" si="68"/>
        <v>2008</v>
      </c>
      <c r="Z788" t="str">
        <f t="shared" si="69"/>
        <v>Herring</v>
      </c>
      <c r="AA788">
        <f t="shared" si="70"/>
        <v>65.099999999999994</v>
      </c>
      <c r="AB788">
        <f t="shared" si="71"/>
        <v>2.2999999999999998</v>
      </c>
      <c r="AC788" t="str">
        <f t="shared" si="72"/>
        <v/>
      </c>
    </row>
    <row r="789" spans="2:29" x14ac:dyDescent="0.15">
      <c r="B789">
        <v>108</v>
      </c>
      <c r="C789">
        <v>39634</v>
      </c>
      <c r="D789">
        <f t="shared" si="74"/>
        <v>2008</v>
      </c>
      <c r="E789" t="s">
        <v>996</v>
      </c>
      <c r="F789" t="s">
        <v>173</v>
      </c>
      <c r="G789" t="s">
        <v>1002</v>
      </c>
      <c r="H789" t="s">
        <v>239</v>
      </c>
      <c r="J789" t="s">
        <v>4</v>
      </c>
      <c r="K789">
        <v>66.3</v>
      </c>
      <c r="P789" t="str">
        <f t="shared" si="73"/>
        <v/>
      </c>
      <c r="Q789">
        <v>2.5</v>
      </c>
      <c r="Y789">
        <f t="shared" si="68"/>
        <v>2008</v>
      </c>
      <c r="Z789" t="str">
        <f t="shared" si="69"/>
        <v>Herring</v>
      </c>
      <c r="AA789">
        <f t="shared" si="70"/>
        <v>66.3</v>
      </c>
      <c r="AB789">
        <f t="shared" si="71"/>
        <v>2.5</v>
      </c>
      <c r="AC789" t="str">
        <f t="shared" si="72"/>
        <v/>
      </c>
    </row>
    <row r="790" spans="2:29" x14ac:dyDescent="0.15">
      <c r="B790">
        <v>109</v>
      </c>
      <c r="C790">
        <v>39634</v>
      </c>
      <c r="D790">
        <f t="shared" si="74"/>
        <v>2008</v>
      </c>
      <c r="E790" t="s">
        <v>996</v>
      </c>
      <c r="F790" t="s">
        <v>173</v>
      </c>
      <c r="G790" t="s">
        <v>1002</v>
      </c>
      <c r="H790" t="s">
        <v>240</v>
      </c>
      <c r="J790" t="s">
        <v>4</v>
      </c>
      <c r="K790">
        <v>68.099999999999994</v>
      </c>
      <c r="P790" t="str">
        <f t="shared" si="73"/>
        <v/>
      </c>
      <c r="Q790">
        <v>2.2999999999999998</v>
      </c>
      <c r="Y790">
        <f t="shared" si="68"/>
        <v>2008</v>
      </c>
      <c r="Z790" t="str">
        <f t="shared" si="69"/>
        <v>Herring</v>
      </c>
      <c r="AA790">
        <f t="shared" si="70"/>
        <v>68.099999999999994</v>
      </c>
      <c r="AB790">
        <f t="shared" si="71"/>
        <v>2.2999999999999998</v>
      </c>
      <c r="AC790" t="str">
        <f t="shared" si="72"/>
        <v/>
      </c>
    </row>
    <row r="791" spans="2:29" x14ac:dyDescent="0.15">
      <c r="B791">
        <v>110</v>
      </c>
      <c r="C791">
        <v>39634</v>
      </c>
      <c r="D791">
        <f t="shared" si="74"/>
        <v>2008</v>
      </c>
      <c r="E791" t="s">
        <v>996</v>
      </c>
      <c r="F791" t="s">
        <v>173</v>
      </c>
      <c r="G791" t="s">
        <v>1002</v>
      </c>
      <c r="H791" t="s">
        <v>241</v>
      </c>
      <c r="J791" t="s">
        <v>4</v>
      </c>
      <c r="K791">
        <v>63.2</v>
      </c>
      <c r="P791" t="str">
        <f t="shared" si="73"/>
        <v/>
      </c>
      <c r="Q791">
        <v>2.6</v>
      </c>
      <c r="Y791">
        <f t="shared" si="68"/>
        <v>2008</v>
      </c>
      <c r="Z791" t="str">
        <f t="shared" si="69"/>
        <v>Herring</v>
      </c>
      <c r="AA791">
        <f t="shared" si="70"/>
        <v>63.2</v>
      </c>
      <c r="AB791">
        <f t="shared" si="71"/>
        <v>2.6</v>
      </c>
      <c r="AC791" t="str">
        <f t="shared" si="72"/>
        <v/>
      </c>
    </row>
    <row r="792" spans="2:29" x14ac:dyDescent="0.15">
      <c r="B792">
        <v>111</v>
      </c>
      <c r="C792">
        <v>39634</v>
      </c>
      <c r="D792">
        <f t="shared" si="74"/>
        <v>2008</v>
      </c>
      <c r="E792" t="s">
        <v>996</v>
      </c>
      <c r="F792" t="s">
        <v>173</v>
      </c>
      <c r="G792" t="s">
        <v>1002</v>
      </c>
      <c r="H792" t="s">
        <v>139</v>
      </c>
      <c r="J792" t="s">
        <v>4</v>
      </c>
      <c r="K792">
        <v>70.099999999999994</v>
      </c>
      <c r="P792" t="str">
        <f t="shared" si="73"/>
        <v/>
      </c>
      <c r="Q792">
        <v>3.2</v>
      </c>
      <c r="Y792">
        <f t="shared" si="68"/>
        <v>2008</v>
      </c>
      <c r="Z792" t="str">
        <f t="shared" si="69"/>
        <v>Herring</v>
      </c>
      <c r="AA792">
        <f t="shared" si="70"/>
        <v>70.099999999999994</v>
      </c>
      <c r="AB792">
        <f t="shared" si="71"/>
        <v>3.2</v>
      </c>
      <c r="AC792" t="str">
        <f t="shared" si="72"/>
        <v/>
      </c>
    </row>
    <row r="793" spans="2:29" x14ac:dyDescent="0.15">
      <c r="B793" t="s">
        <v>1029</v>
      </c>
      <c r="C793">
        <v>40003</v>
      </c>
      <c r="D793">
        <f t="shared" si="74"/>
        <v>2009</v>
      </c>
      <c r="E793" t="s">
        <v>1000</v>
      </c>
      <c r="F793" t="s">
        <v>997</v>
      </c>
      <c r="G793" t="s">
        <v>1002</v>
      </c>
      <c r="H793" t="s">
        <v>275</v>
      </c>
      <c r="J793" t="s">
        <v>4</v>
      </c>
      <c r="K793">
        <v>68.8</v>
      </c>
      <c r="P793" t="str">
        <f t="shared" si="73"/>
        <v/>
      </c>
      <c r="Y793">
        <f t="shared" si="68"/>
        <v>2009</v>
      </c>
      <c r="Z793" t="str">
        <f t="shared" si="69"/>
        <v>Herring</v>
      </c>
      <c r="AA793">
        <f t="shared" si="70"/>
        <v>68.8</v>
      </c>
      <c r="AB793" t="str">
        <f t="shared" si="71"/>
        <v/>
      </c>
      <c r="AC793" t="str">
        <f t="shared" si="72"/>
        <v/>
      </c>
    </row>
    <row r="794" spans="2:29" x14ac:dyDescent="0.15">
      <c r="B794" t="s">
        <v>1030</v>
      </c>
      <c r="C794">
        <v>40006</v>
      </c>
      <c r="D794">
        <f t="shared" si="74"/>
        <v>2009</v>
      </c>
      <c r="E794" t="s">
        <v>1000</v>
      </c>
      <c r="F794" t="s">
        <v>192</v>
      </c>
      <c r="G794" t="s">
        <v>1002</v>
      </c>
      <c r="H794" t="s">
        <v>275</v>
      </c>
      <c r="J794" t="s">
        <v>4</v>
      </c>
      <c r="K794">
        <v>67.3</v>
      </c>
      <c r="P794" t="str">
        <f t="shared" si="73"/>
        <v/>
      </c>
      <c r="Y794">
        <f t="shared" si="68"/>
        <v>2009</v>
      </c>
      <c r="Z794" t="str">
        <f t="shared" si="69"/>
        <v>Herring</v>
      </c>
      <c r="AA794">
        <f t="shared" si="70"/>
        <v>67.3</v>
      </c>
      <c r="AB794" t="str">
        <f t="shared" si="71"/>
        <v/>
      </c>
      <c r="AC794" t="str">
        <f t="shared" si="72"/>
        <v/>
      </c>
    </row>
    <row r="795" spans="2:29" x14ac:dyDescent="0.15">
      <c r="B795">
        <v>117</v>
      </c>
      <c r="C795">
        <v>40008</v>
      </c>
      <c r="D795">
        <f t="shared" si="74"/>
        <v>2009</v>
      </c>
      <c r="E795" t="s">
        <v>1000</v>
      </c>
      <c r="F795" t="s">
        <v>402</v>
      </c>
      <c r="G795" t="s">
        <v>998</v>
      </c>
      <c r="H795" t="s">
        <v>275</v>
      </c>
      <c r="J795" t="s">
        <v>4</v>
      </c>
      <c r="K795">
        <v>70.3</v>
      </c>
      <c r="M795">
        <v>51.3</v>
      </c>
      <c r="P795" t="str">
        <f t="shared" si="73"/>
        <v/>
      </c>
      <c r="Y795">
        <f t="shared" si="68"/>
        <v>2009</v>
      </c>
      <c r="Z795" t="str">
        <f t="shared" si="69"/>
        <v>Herring</v>
      </c>
      <c r="AA795">
        <f t="shared" si="70"/>
        <v>70.3</v>
      </c>
      <c r="AB795" t="str">
        <f t="shared" si="71"/>
        <v/>
      </c>
      <c r="AC795" t="str">
        <f t="shared" si="72"/>
        <v/>
      </c>
    </row>
    <row r="796" spans="2:29" x14ac:dyDescent="0.15">
      <c r="B796">
        <v>118</v>
      </c>
      <c r="C796">
        <v>40008</v>
      </c>
      <c r="D796">
        <f t="shared" si="74"/>
        <v>2009</v>
      </c>
      <c r="E796" t="s">
        <v>1000</v>
      </c>
      <c r="F796" t="s">
        <v>1016</v>
      </c>
      <c r="G796" t="s">
        <v>1002</v>
      </c>
      <c r="H796" t="s">
        <v>275</v>
      </c>
      <c r="J796" t="s">
        <v>4</v>
      </c>
      <c r="K796">
        <v>62.7</v>
      </c>
      <c r="M796">
        <v>46.2</v>
      </c>
      <c r="P796" t="str">
        <f t="shared" si="73"/>
        <v/>
      </c>
      <c r="Y796">
        <f t="shared" si="68"/>
        <v>2009</v>
      </c>
      <c r="Z796" t="str">
        <f t="shared" si="69"/>
        <v>Herring</v>
      </c>
      <c r="AA796">
        <f t="shared" si="70"/>
        <v>62.7</v>
      </c>
      <c r="AB796" t="str">
        <f t="shared" si="71"/>
        <v/>
      </c>
      <c r="AC796" t="str">
        <f t="shared" si="72"/>
        <v/>
      </c>
    </row>
    <row r="797" spans="2:29" x14ac:dyDescent="0.15">
      <c r="B797">
        <v>119</v>
      </c>
      <c r="C797">
        <v>40009</v>
      </c>
      <c r="D797">
        <f t="shared" si="74"/>
        <v>2009</v>
      </c>
      <c r="E797" t="s">
        <v>996</v>
      </c>
      <c r="F797" t="s">
        <v>194</v>
      </c>
      <c r="G797" t="s">
        <v>998</v>
      </c>
      <c r="H797" t="s">
        <v>275</v>
      </c>
      <c r="J797" t="s">
        <v>4</v>
      </c>
      <c r="K797">
        <v>79.599999999999994</v>
      </c>
      <c r="M797">
        <v>62.3</v>
      </c>
      <c r="P797" t="str">
        <f t="shared" si="73"/>
        <v/>
      </c>
      <c r="Q797">
        <v>5.4</v>
      </c>
      <c r="Y797">
        <f t="shared" si="68"/>
        <v>2009</v>
      </c>
      <c r="Z797" t="str">
        <f t="shared" si="69"/>
        <v>Herring</v>
      </c>
      <c r="AA797">
        <f t="shared" si="70"/>
        <v>79.599999999999994</v>
      </c>
      <c r="AB797">
        <f t="shared" si="71"/>
        <v>5.4</v>
      </c>
      <c r="AC797" t="str">
        <f t="shared" si="72"/>
        <v/>
      </c>
    </row>
    <row r="798" spans="2:29" x14ac:dyDescent="0.15">
      <c r="B798" t="s">
        <v>1031</v>
      </c>
      <c r="C798">
        <v>40009</v>
      </c>
      <c r="D798">
        <f t="shared" si="74"/>
        <v>2009</v>
      </c>
      <c r="E798" t="s">
        <v>1000</v>
      </c>
      <c r="F798" t="s">
        <v>1004</v>
      </c>
      <c r="G798" t="s">
        <v>1002</v>
      </c>
      <c r="H798" t="s">
        <v>275</v>
      </c>
      <c r="J798" t="s">
        <v>4</v>
      </c>
      <c r="K798">
        <v>66.5</v>
      </c>
      <c r="M798">
        <v>51.3</v>
      </c>
      <c r="N798">
        <v>29.9</v>
      </c>
      <c r="O798">
        <v>6</v>
      </c>
      <c r="P798" t="str">
        <f t="shared" si="73"/>
        <v/>
      </c>
      <c r="Q798">
        <v>3</v>
      </c>
      <c r="Y798">
        <f t="shared" si="68"/>
        <v>2009</v>
      </c>
      <c r="Z798" t="str">
        <f t="shared" si="69"/>
        <v>Herring</v>
      </c>
      <c r="AA798">
        <f t="shared" si="70"/>
        <v>66.5</v>
      </c>
      <c r="AB798">
        <f t="shared" si="71"/>
        <v>3</v>
      </c>
      <c r="AC798" t="str">
        <f t="shared" si="72"/>
        <v/>
      </c>
    </row>
    <row r="799" spans="2:29" x14ac:dyDescent="0.15">
      <c r="B799" t="s">
        <v>1032</v>
      </c>
      <c r="C799">
        <v>40010</v>
      </c>
      <c r="D799">
        <f t="shared" si="74"/>
        <v>2009</v>
      </c>
      <c r="E799" t="s">
        <v>996</v>
      </c>
      <c r="F799" t="s">
        <v>86</v>
      </c>
      <c r="G799" t="s">
        <v>1002</v>
      </c>
      <c r="H799" t="s">
        <v>275</v>
      </c>
      <c r="J799" t="s">
        <v>4</v>
      </c>
      <c r="K799">
        <v>63.7</v>
      </c>
      <c r="M799">
        <v>50.5</v>
      </c>
      <c r="P799" t="str">
        <f t="shared" si="73"/>
        <v/>
      </c>
      <c r="Y799">
        <f t="shared" si="68"/>
        <v>2009</v>
      </c>
      <c r="Z799" t="str">
        <f t="shared" si="69"/>
        <v>Herring</v>
      </c>
      <c r="AA799">
        <f t="shared" si="70"/>
        <v>63.7</v>
      </c>
      <c r="AB799" t="str">
        <f t="shared" si="71"/>
        <v/>
      </c>
      <c r="AC799" t="str">
        <f t="shared" si="72"/>
        <v/>
      </c>
    </row>
    <row r="800" spans="2:29" x14ac:dyDescent="0.15">
      <c r="B800">
        <v>121</v>
      </c>
      <c r="C800">
        <v>40013</v>
      </c>
      <c r="D800">
        <f t="shared" si="74"/>
        <v>2009</v>
      </c>
      <c r="E800" t="s">
        <v>996</v>
      </c>
      <c r="F800" t="s">
        <v>194</v>
      </c>
      <c r="G800" t="s">
        <v>1002</v>
      </c>
      <c r="H800" t="s">
        <v>275</v>
      </c>
      <c r="J800" t="s">
        <v>4</v>
      </c>
      <c r="K800">
        <v>75.599999999999994</v>
      </c>
      <c r="M800">
        <v>57.3</v>
      </c>
      <c r="N800">
        <v>33.9</v>
      </c>
      <c r="O800">
        <v>7.4</v>
      </c>
      <c r="P800" t="str">
        <f t="shared" si="73"/>
        <v/>
      </c>
      <c r="Q800">
        <v>4.9000000000000004</v>
      </c>
      <c r="Y800">
        <f t="shared" si="68"/>
        <v>2009</v>
      </c>
      <c r="Z800" t="str">
        <f t="shared" si="69"/>
        <v>Herring</v>
      </c>
      <c r="AA800">
        <f t="shared" si="70"/>
        <v>75.599999999999994</v>
      </c>
      <c r="AB800">
        <f t="shared" si="71"/>
        <v>4.9000000000000004</v>
      </c>
      <c r="AC800" t="str">
        <f t="shared" si="72"/>
        <v/>
      </c>
    </row>
    <row r="801" spans="2:29" x14ac:dyDescent="0.15">
      <c r="B801">
        <v>122</v>
      </c>
      <c r="C801">
        <v>40015</v>
      </c>
      <c r="D801">
        <f t="shared" si="74"/>
        <v>2009</v>
      </c>
      <c r="E801" t="s">
        <v>1000</v>
      </c>
      <c r="F801" t="s">
        <v>409</v>
      </c>
      <c r="G801" t="s">
        <v>1002</v>
      </c>
      <c r="H801" t="s">
        <v>275</v>
      </c>
      <c r="J801" t="s">
        <v>4</v>
      </c>
      <c r="K801">
        <v>70.2</v>
      </c>
      <c r="P801" t="str">
        <f t="shared" si="73"/>
        <v/>
      </c>
      <c r="Y801">
        <f t="shared" si="68"/>
        <v>2009</v>
      </c>
      <c r="Z801" t="str">
        <f t="shared" si="69"/>
        <v>Herring</v>
      </c>
      <c r="AA801">
        <f t="shared" si="70"/>
        <v>70.2</v>
      </c>
      <c r="AB801" t="str">
        <f t="shared" si="71"/>
        <v/>
      </c>
      <c r="AC801" t="str">
        <f t="shared" si="72"/>
        <v/>
      </c>
    </row>
    <row r="802" spans="2:29" x14ac:dyDescent="0.15">
      <c r="B802" t="s">
        <v>1033</v>
      </c>
      <c r="C802">
        <v>40019</v>
      </c>
      <c r="D802">
        <f t="shared" si="74"/>
        <v>2009</v>
      </c>
      <c r="E802" t="s">
        <v>1000</v>
      </c>
      <c r="F802" t="s">
        <v>1004</v>
      </c>
      <c r="G802" t="s">
        <v>1002</v>
      </c>
      <c r="H802" t="s">
        <v>275</v>
      </c>
      <c r="J802" t="s">
        <v>4</v>
      </c>
      <c r="K802">
        <v>74.400000000000006</v>
      </c>
      <c r="M802">
        <v>55.7</v>
      </c>
      <c r="N802">
        <v>31.9</v>
      </c>
      <c r="O802">
        <v>5</v>
      </c>
      <c r="P802" t="str">
        <f t="shared" si="73"/>
        <v/>
      </c>
      <c r="Q802">
        <v>3.5</v>
      </c>
      <c r="Y802">
        <f t="shared" si="68"/>
        <v>2009</v>
      </c>
      <c r="Z802" t="str">
        <f t="shared" si="69"/>
        <v>Herring</v>
      </c>
      <c r="AA802">
        <f t="shared" si="70"/>
        <v>74.400000000000006</v>
      </c>
      <c r="AB802">
        <f t="shared" si="71"/>
        <v>3.5</v>
      </c>
      <c r="AC802" t="str">
        <f t="shared" si="72"/>
        <v/>
      </c>
    </row>
    <row r="803" spans="2:29" x14ac:dyDescent="0.15">
      <c r="B803">
        <v>123</v>
      </c>
      <c r="C803">
        <v>40019</v>
      </c>
      <c r="D803">
        <f t="shared" si="74"/>
        <v>2009</v>
      </c>
      <c r="E803" t="s">
        <v>1000</v>
      </c>
      <c r="F803" t="s">
        <v>1034</v>
      </c>
      <c r="G803" t="s">
        <v>365</v>
      </c>
      <c r="H803" t="s">
        <v>275</v>
      </c>
      <c r="J803" t="s">
        <v>4</v>
      </c>
      <c r="K803">
        <v>76.599999999999994</v>
      </c>
      <c r="M803">
        <v>62.9</v>
      </c>
      <c r="N803">
        <v>37.200000000000003</v>
      </c>
      <c r="O803">
        <v>7.8</v>
      </c>
      <c r="P803">
        <f t="shared" si="73"/>
        <v>5.3000000000000007</v>
      </c>
      <c r="Q803">
        <v>5.3</v>
      </c>
      <c r="W803">
        <v>18.899999999999999</v>
      </c>
      <c r="X803">
        <v>24.2</v>
      </c>
      <c r="Y803">
        <f t="shared" si="68"/>
        <v>2009</v>
      </c>
      <c r="Z803" t="str">
        <f t="shared" si="69"/>
        <v>Herring</v>
      </c>
      <c r="AA803">
        <f t="shared" si="70"/>
        <v>76.599999999999994</v>
      </c>
      <c r="AB803">
        <f t="shared" si="71"/>
        <v>5.3</v>
      </c>
      <c r="AC803" t="str">
        <f t="shared" si="72"/>
        <v/>
      </c>
    </row>
    <row r="804" spans="2:29" x14ac:dyDescent="0.15">
      <c r="B804">
        <v>124</v>
      </c>
      <c r="C804">
        <v>40019</v>
      </c>
      <c r="D804">
        <f t="shared" si="74"/>
        <v>2009</v>
      </c>
      <c r="E804" t="s">
        <v>1000</v>
      </c>
      <c r="F804" t="s">
        <v>79</v>
      </c>
      <c r="G804" t="s">
        <v>365</v>
      </c>
      <c r="H804" t="s">
        <v>275</v>
      </c>
      <c r="J804" t="s">
        <v>4</v>
      </c>
      <c r="K804">
        <v>74.099999999999994</v>
      </c>
      <c r="M804">
        <v>57.7</v>
      </c>
      <c r="N804">
        <v>32.1</v>
      </c>
      <c r="O804">
        <v>6.6</v>
      </c>
      <c r="P804">
        <f t="shared" si="73"/>
        <v>5</v>
      </c>
      <c r="Q804">
        <v>5</v>
      </c>
      <c r="W804">
        <v>18.8</v>
      </c>
      <c r="X804">
        <v>23.8</v>
      </c>
      <c r="Y804">
        <f t="shared" si="68"/>
        <v>2009</v>
      </c>
      <c r="Z804" t="str">
        <f t="shared" si="69"/>
        <v>Herring</v>
      </c>
      <c r="AA804">
        <f t="shared" si="70"/>
        <v>74.099999999999994</v>
      </c>
      <c r="AB804">
        <f t="shared" si="71"/>
        <v>5</v>
      </c>
      <c r="AC804" t="str">
        <f t="shared" si="72"/>
        <v/>
      </c>
    </row>
    <row r="805" spans="2:29" x14ac:dyDescent="0.15">
      <c r="B805" t="s">
        <v>1035</v>
      </c>
      <c r="C805">
        <v>40020</v>
      </c>
      <c r="D805">
        <f t="shared" si="74"/>
        <v>2009</v>
      </c>
      <c r="E805" t="s">
        <v>1000</v>
      </c>
      <c r="F805" t="s">
        <v>1001</v>
      </c>
      <c r="G805" t="s">
        <v>1002</v>
      </c>
      <c r="H805" t="s">
        <v>275</v>
      </c>
      <c r="J805" t="s">
        <v>4</v>
      </c>
      <c r="K805">
        <v>77.2</v>
      </c>
      <c r="P805" t="str">
        <f t="shared" ref="P805:P828" si="75">IF(X805&lt;&gt;"",X805-W805,"")</f>
        <v/>
      </c>
      <c r="Q805">
        <v>3.8</v>
      </c>
      <c r="Y805">
        <f t="shared" si="68"/>
        <v>2009</v>
      </c>
      <c r="Z805" t="str">
        <f t="shared" si="69"/>
        <v>Herring</v>
      </c>
      <c r="AA805">
        <f t="shared" si="70"/>
        <v>77.2</v>
      </c>
      <c r="AB805">
        <f t="shared" si="71"/>
        <v>3.8</v>
      </c>
      <c r="AC805" t="str">
        <f t="shared" si="72"/>
        <v/>
      </c>
    </row>
    <row r="806" spans="2:29" x14ac:dyDescent="0.15">
      <c r="B806" t="s">
        <v>1036</v>
      </c>
      <c r="C806">
        <v>40020</v>
      </c>
      <c r="D806">
        <f t="shared" si="74"/>
        <v>2009</v>
      </c>
      <c r="E806" t="s">
        <v>1000</v>
      </c>
      <c r="F806" t="s">
        <v>1001</v>
      </c>
      <c r="G806" t="s">
        <v>1002</v>
      </c>
      <c r="H806" t="s">
        <v>275</v>
      </c>
      <c r="J806" t="s">
        <v>4</v>
      </c>
      <c r="K806">
        <v>75.7</v>
      </c>
      <c r="P806" t="str">
        <f t="shared" si="75"/>
        <v/>
      </c>
      <c r="Y806">
        <f t="shared" si="68"/>
        <v>2009</v>
      </c>
      <c r="Z806" t="str">
        <f t="shared" si="69"/>
        <v>Herring</v>
      </c>
      <c r="AA806">
        <f t="shared" si="70"/>
        <v>75.7</v>
      </c>
      <c r="AB806" t="str">
        <f t="shared" si="71"/>
        <v/>
      </c>
      <c r="AC806" t="str">
        <f t="shared" si="72"/>
        <v/>
      </c>
    </row>
    <row r="807" spans="2:29" x14ac:dyDescent="0.15">
      <c r="B807">
        <v>126</v>
      </c>
      <c r="C807">
        <v>40021</v>
      </c>
      <c r="D807">
        <f t="shared" si="74"/>
        <v>2009</v>
      </c>
      <c r="E807" t="s">
        <v>1000</v>
      </c>
      <c r="F807" t="s">
        <v>1037</v>
      </c>
      <c r="G807" t="s">
        <v>1002</v>
      </c>
      <c r="H807" t="s">
        <v>275</v>
      </c>
      <c r="J807" t="s">
        <v>4</v>
      </c>
      <c r="K807">
        <v>69.2</v>
      </c>
      <c r="M807">
        <v>52.6</v>
      </c>
      <c r="N807">
        <v>31.2</v>
      </c>
      <c r="O807">
        <v>6.7</v>
      </c>
      <c r="P807" t="str">
        <f t="shared" si="75"/>
        <v/>
      </c>
      <c r="Q807">
        <v>3.1</v>
      </c>
      <c r="Y807">
        <f t="shared" si="68"/>
        <v>2009</v>
      </c>
      <c r="Z807" t="str">
        <f t="shared" si="69"/>
        <v>Herring</v>
      </c>
      <c r="AA807">
        <f t="shared" si="70"/>
        <v>69.2</v>
      </c>
      <c r="AB807">
        <f t="shared" si="71"/>
        <v>3.1</v>
      </c>
      <c r="AC807" t="str">
        <f t="shared" si="72"/>
        <v/>
      </c>
    </row>
    <row r="808" spans="2:29" x14ac:dyDescent="0.15">
      <c r="B808" t="s">
        <v>1038</v>
      </c>
      <c r="C808">
        <v>40022</v>
      </c>
      <c r="D808">
        <f t="shared" si="74"/>
        <v>2009</v>
      </c>
      <c r="E808" t="s">
        <v>1000</v>
      </c>
      <c r="F808" t="s">
        <v>1039</v>
      </c>
      <c r="G808" t="s">
        <v>998</v>
      </c>
      <c r="H808" t="s">
        <v>93</v>
      </c>
      <c r="J808" t="s">
        <v>4</v>
      </c>
      <c r="K808">
        <v>74.7</v>
      </c>
      <c r="M808">
        <v>61.7</v>
      </c>
      <c r="N808">
        <v>37.200000000000003</v>
      </c>
      <c r="P808" t="str">
        <f t="shared" si="75"/>
        <v/>
      </c>
      <c r="Q808">
        <v>4.5999999999999996</v>
      </c>
      <c r="Y808">
        <f t="shared" si="68"/>
        <v>2009</v>
      </c>
      <c r="Z808" t="str">
        <f t="shared" si="69"/>
        <v>Herring</v>
      </c>
      <c r="AA808">
        <f t="shared" si="70"/>
        <v>74.7</v>
      </c>
      <c r="AB808">
        <f t="shared" si="71"/>
        <v>4.5999999999999996</v>
      </c>
      <c r="AC808" t="str">
        <f t="shared" si="72"/>
        <v/>
      </c>
    </row>
    <row r="809" spans="2:29" x14ac:dyDescent="0.15">
      <c r="B809" t="s">
        <v>1040</v>
      </c>
      <c r="C809">
        <v>40022</v>
      </c>
      <c r="D809">
        <f t="shared" si="74"/>
        <v>2009</v>
      </c>
      <c r="E809" t="s">
        <v>1000</v>
      </c>
      <c r="F809" t="s">
        <v>1039</v>
      </c>
      <c r="G809" t="s">
        <v>998</v>
      </c>
      <c r="H809" t="s">
        <v>604</v>
      </c>
      <c r="J809" t="s">
        <v>4</v>
      </c>
      <c r="K809">
        <v>65.2</v>
      </c>
      <c r="M809">
        <v>50.3</v>
      </c>
      <c r="N809">
        <v>29.6</v>
      </c>
      <c r="P809" t="str">
        <f t="shared" si="75"/>
        <v/>
      </c>
      <c r="Q809">
        <v>2.6</v>
      </c>
      <c r="Y809">
        <f t="shared" si="68"/>
        <v>2009</v>
      </c>
      <c r="Z809" t="str">
        <f t="shared" si="69"/>
        <v>Herring</v>
      </c>
      <c r="AA809">
        <f t="shared" si="70"/>
        <v>65.2</v>
      </c>
      <c r="AB809">
        <f t="shared" si="71"/>
        <v>2.6</v>
      </c>
      <c r="AC809" t="str">
        <f t="shared" si="72"/>
        <v/>
      </c>
    </row>
    <row r="810" spans="2:29" x14ac:dyDescent="0.15">
      <c r="B810" t="s">
        <v>1041</v>
      </c>
      <c r="C810">
        <v>40022</v>
      </c>
      <c r="D810">
        <f t="shared" si="74"/>
        <v>2009</v>
      </c>
      <c r="E810" t="s">
        <v>1000</v>
      </c>
      <c r="F810" t="s">
        <v>1039</v>
      </c>
      <c r="G810" t="s">
        <v>998</v>
      </c>
      <c r="H810" t="s">
        <v>607</v>
      </c>
      <c r="J810" t="s">
        <v>4</v>
      </c>
      <c r="K810">
        <v>75.599999999999994</v>
      </c>
      <c r="N810">
        <v>33.5</v>
      </c>
      <c r="P810" t="str">
        <f t="shared" si="75"/>
        <v/>
      </c>
      <c r="Q810">
        <v>3.9</v>
      </c>
      <c r="Y810">
        <f t="shared" si="68"/>
        <v>2009</v>
      </c>
      <c r="Z810" t="str">
        <f t="shared" si="69"/>
        <v>Herring</v>
      </c>
      <c r="AA810">
        <f t="shared" si="70"/>
        <v>75.599999999999994</v>
      </c>
      <c r="AB810">
        <f t="shared" si="71"/>
        <v>3.9</v>
      </c>
      <c r="AC810" t="str">
        <f t="shared" si="72"/>
        <v/>
      </c>
    </row>
    <row r="811" spans="2:29" x14ac:dyDescent="0.15">
      <c r="B811" t="s">
        <v>1042</v>
      </c>
      <c r="C811">
        <v>40022</v>
      </c>
      <c r="D811">
        <f t="shared" si="74"/>
        <v>2009</v>
      </c>
      <c r="E811" t="s">
        <v>1000</v>
      </c>
      <c r="F811" t="s">
        <v>1039</v>
      </c>
      <c r="G811" t="s">
        <v>998</v>
      </c>
      <c r="H811" t="s">
        <v>611</v>
      </c>
      <c r="J811" t="s">
        <v>4</v>
      </c>
      <c r="N811">
        <v>33.9</v>
      </c>
      <c r="P811" t="str">
        <f t="shared" si="75"/>
        <v/>
      </c>
      <c r="Y811">
        <f t="shared" si="68"/>
        <v>2009</v>
      </c>
      <c r="Z811" t="str">
        <f t="shared" si="69"/>
        <v>Herring</v>
      </c>
      <c r="AA811" t="str">
        <f t="shared" si="70"/>
        <v/>
      </c>
      <c r="AB811" t="str">
        <f t="shared" si="71"/>
        <v/>
      </c>
      <c r="AC811" t="str">
        <f t="shared" si="72"/>
        <v/>
      </c>
    </row>
    <row r="812" spans="2:29" x14ac:dyDescent="0.15">
      <c r="B812">
        <v>127</v>
      </c>
      <c r="C812">
        <v>40022</v>
      </c>
      <c r="D812">
        <f t="shared" si="74"/>
        <v>2009</v>
      </c>
      <c r="E812" t="s">
        <v>1000</v>
      </c>
      <c r="F812" t="s">
        <v>1039</v>
      </c>
      <c r="G812" t="s">
        <v>998</v>
      </c>
      <c r="H812" t="s">
        <v>93</v>
      </c>
      <c r="J812" t="s">
        <v>4</v>
      </c>
      <c r="K812">
        <v>77.400000000000006</v>
      </c>
      <c r="M812">
        <v>57.5</v>
      </c>
      <c r="N812">
        <v>34</v>
      </c>
      <c r="P812" t="str">
        <f t="shared" si="75"/>
        <v/>
      </c>
      <c r="Q812">
        <v>4.8</v>
      </c>
      <c r="Y812">
        <f t="shared" si="68"/>
        <v>2009</v>
      </c>
      <c r="Z812" t="str">
        <f t="shared" si="69"/>
        <v>Herring</v>
      </c>
      <c r="AA812">
        <f t="shared" si="70"/>
        <v>77.400000000000006</v>
      </c>
      <c r="AB812">
        <f t="shared" si="71"/>
        <v>4.8</v>
      </c>
      <c r="AC812" t="str">
        <f t="shared" si="72"/>
        <v/>
      </c>
    </row>
    <row r="813" spans="2:29" x14ac:dyDescent="0.15">
      <c r="B813">
        <v>128</v>
      </c>
      <c r="C813">
        <v>40022</v>
      </c>
      <c r="D813">
        <f t="shared" si="74"/>
        <v>2009</v>
      </c>
      <c r="E813" t="s">
        <v>1000</v>
      </c>
      <c r="F813" t="s">
        <v>1039</v>
      </c>
      <c r="G813" t="s">
        <v>998</v>
      </c>
      <c r="H813" t="s">
        <v>604</v>
      </c>
      <c r="J813" t="s">
        <v>4</v>
      </c>
      <c r="K813">
        <v>60.4</v>
      </c>
      <c r="M813">
        <v>60</v>
      </c>
      <c r="N813">
        <v>36.799999999999997</v>
      </c>
      <c r="P813" t="str">
        <f t="shared" si="75"/>
        <v/>
      </c>
      <c r="Q813">
        <v>5.4</v>
      </c>
      <c r="Y813">
        <f t="shared" si="68"/>
        <v>2009</v>
      </c>
      <c r="Z813" t="str">
        <f t="shared" si="69"/>
        <v>Herring</v>
      </c>
      <c r="AA813">
        <f t="shared" si="70"/>
        <v>60.4</v>
      </c>
      <c r="AB813">
        <f t="shared" si="71"/>
        <v>5.4</v>
      </c>
      <c r="AC813" t="str">
        <f t="shared" si="72"/>
        <v/>
      </c>
    </row>
    <row r="814" spans="2:29" x14ac:dyDescent="0.15">
      <c r="B814">
        <v>129</v>
      </c>
      <c r="C814">
        <v>40022</v>
      </c>
      <c r="D814">
        <f t="shared" si="74"/>
        <v>2009</v>
      </c>
      <c r="E814" t="s">
        <v>1000</v>
      </c>
      <c r="F814" t="s">
        <v>1039</v>
      </c>
      <c r="G814" t="s">
        <v>998</v>
      </c>
      <c r="H814" t="s">
        <v>607</v>
      </c>
      <c r="J814" t="s">
        <v>4</v>
      </c>
      <c r="K814">
        <v>73.400000000000006</v>
      </c>
      <c r="M814">
        <v>53.2</v>
      </c>
      <c r="N814">
        <v>33.1</v>
      </c>
      <c r="P814" t="str">
        <f t="shared" si="75"/>
        <v/>
      </c>
      <c r="Q814">
        <v>4</v>
      </c>
      <c r="Y814">
        <f t="shared" si="68"/>
        <v>2009</v>
      </c>
      <c r="Z814" t="str">
        <f t="shared" si="69"/>
        <v>Herring</v>
      </c>
      <c r="AA814">
        <f t="shared" si="70"/>
        <v>73.400000000000006</v>
      </c>
      <c r="AB814">
        <f t="shared" si="71"/>
        <v>4</v>
      </c>
      <c r="AC814" t="str">
        <f t="shared" si="72"/>
        <v/>
      </c>
    </row>
    <row r="815" spans="2:29" x14ac:dyDescent="0.15">
      <c r="B815">
        <v>130</v>
      </c>
      <c r="C815">
        <v>40022</v>
      </c>
      <c r="D815">
        <f t="shared" si="74"/>
        <v>2009</v>
      </c>
      <c r="E815" t="s">
        <v>1000</v>
      </c>
      <c r="F815" t="s">
        <v>1039</v>
      </c>
      <c r="G815" t="s">
        <v>998</v>
      </c>
      <c r="H815" t="s">
        <v>611</v>
      </c>
      <c r="J815" t="s">
        <v>4</v>
      </c>
      <c r="K815">
        <v>85.3</v>
      </c>
      <c r="M815">
        <v>62.1</v>
      </c>
      <c r="N815">
        <v>36.9</v>
      </c>
      <c r="P815" t="str">
        <f t="shared" si="75"/>
        <v/>
      </c>
      <c r="Q815">
        <v>5.5</v>
      </c>
      <c r="Y815">
        <f t="shared" si="68"/>
        <v>2009</v>
      </c>
      <c r="Z815" t="str">
        <f t="shared" si="69"/>
        <v>Herring</v>
      </c>
      <c r="AA815">
        <f t="shared" si="70"/>
        <v>85.3</v>
      </c>
      <c r="AB815">
        <f t="shared" si="71"/>
        <v>5.5</v>
      </c>
      <c r="AC815" t="str">
        <f t="shared" si="72"/>
        <v/>
      </c>
    </row>
    <row r="816" spans="2:29" x14ac:dyDescent="0.15">
      <c r="B816" t="s">
        <v>1043</v>
      </c>
      <c r="C816">
        <v>40023</v>
      </c>
      <c r="D816">
        <f t="shared" si="74"/>
        <v>2009</v>
      </c>
      <c r="E816" t="s">
        <v>1000</v>
      </c>
      <c r="F816" t="s">
        <v>95</v>
      </c>
      <c r="G816" t="s">
        <v>43</v>
      </c>
      <c r="H816" t="s">
        <v>275</v>
      </c>
      <c r="J816" t="s">
        <v>4</v>
      </c>
      <c r="K816">
        <v>82.1</v>
      </c>
      <c r="P816" t="str">
        <f t="shared" si="75"/>
        <v/>
      </c>
      <c r="Q816">
        <v>6.2</v>
      </c>
      <c r="Y816">
        <f t="shared" si="68"/>
        <v>2009</v>
      </c>
      <c r="Z816" t="str">
        <f t="shared" si="69"/>
        <v>Herring</v>
      </c>
      <c r="AA816">
        <f t="shared" si="70"/>
        <v>82.1</v>
      </c>
      <c r="AB816">
        <f t="shared" si="71"/>
        <v>6.2</v>
      </c>
      <c r="AC816" t="str">
        <f t="shared" si="72"/>
        <v/>
      </c>
    </row>
    <row r="817" spans="2:29" x14ac:dyDescent="0.15">
      <c r="B817" t="s">
        <v>1044</v>
      </c>
      <c r="C817">
        <v>40024</v>
      </c>
      <c r="D817">
        <f t="shared" si="74"/>
        <v>2009</v>
      </c>
      <c r="E817" t="s">
        <v>996</v>
      </c>
      <c r="F817" t="s">
        <v>194</v>
      </c>
      <c r="G817" t="s">
        <v>43</v>
      </c>
      <c r="H817" t="s">
        <v>275</v>
      </c>
      <c r="J817" t="s">
        <v>4</v>
      </c>
      <c r="K817">
        <v>86.2</v>
      </c>
      <c r="M817">
        <v>68.599999999999994</v>
      </c>
      <c r="P817">
        <f t="shared" si="75"/>
        <v>9</v>
      </c>
      <c r="W817">
        <v>56</v>
      </c>
      <c r="X817">
        <v>65</v>
      </c>
      <c r="Y817">
        <f t="shared" si="68"/>
        <v>2009</v>
      </c>
      <c r="Z817" t="str">
        <f t="shared" si="69"/>
        <v>Herring</v>
      </c>
      <c r="AA817">
        <f t="shared" si="70"/>
        <v>86.2</v>
      </c>
      <c r="AB817">
        <f t="shared" si="71"/>
        <v>9</v>
      </c>
      <c r="AC817" t="str">
        <f t="shared" si="72"/>
        <v/>
      </c>
    </row>
    <row r="818" spans="2:29" x14ac:dyDescent="0.15">
      <c r="B818" t="s">
        <v>1045</v>
      </c>
      <c r="C818">
        <v>40025</v>
      </c>
      <c r="D818">
        <f t="shared" si="74"/>
        <v>2009</v>
      </c>
      <c r="E818" t="s">
        <v>996</v>
      </c>
      <c r="F818" t="s">
        <v>1014</v>
      </c>
      <c r="G818" t="s">
        <v>43</v>
      </c>
      <c r="H818" t="s">
        <v>275</v>
      </c>
      <c r="J818" t="s">
        <v>4</v>
      </c>
      <c r="K818">
        <v>82.5</v>
      </c>
      <c r="M818">
        <v>62.4</v>
      </c>
      <c r="N818">
        <v>35.6</v>
      </c>
      <c r="P818">
        <f t="shared" si="75"/>
        <v>7</v>
      </c>
      <c r="Q818">
        <v>6</v>
      </c>
      <c r="W818">
        <v>78</v>
      </c>
      <c r="X818">
        <v>85</v>
      </c>
      <c r="Y818">
        <f t="shared" si="68"/>
        <v>2009</v>
      </c>
      <c r="Z818" t="str">
        <f t="shared" si="69"/>
        <v>Herring</v>
      </c>
      <c r="AA818">
        <f t="shared" si="70"/>
        <v>82.5</v>
      </c>
      <c r="AB818">
        <f t="shared" si="71"/>
        <v>6</v>
      </c>
      <c r="AC818" t="str">
        <f t="shared" si="72"/>
        <v/>
      </c>
    </row>
    <row r="819" spans="2:29" x14ac:dyDescent="0.15">
      <c r="B819" t="s">
        <v>1046</v>
      </c>
      <c r="C819">
        <v>40025</v>
      </c>
      <c r="D819">
        <f t="shared" si="74"/>
        <v>2009</v>
      </c>
      <c r="E819" t="s">
        <v>996</v>
      </c>
      <c r="F819" t="s">
        <v>1014</v>
      </c>
      <c r="G819" t="s">
        <v>43</v>
      </c>
      <c r="H819" t="s">
        <v>275</v>
      </c>
      <c r="J819" t="s">
        <v>4</v>
      </c>
      <c r="K819">
        <v>82.6</v>
      </c>
      <c r="M819">
        <v>67.2</v>
      </c>
      <c r="N819">
        <v>36.700000000000003</v>
      </c>
      <c r="P819">
        <f t="shared" si="75"/>
        <v>7</v>
      </c>
      <c r="Q819">
        <v>7.9</v>
      </c>
      <c r="W819">
        <v>85</v>
      </c>
      <c r="X819">
        <v>92</v>
      </c>
      <c r="Y819">
        <f t="shared" si="68"/>
        <v>2009</v>
      </c>
      <c r="Z819" t="str">
        <f t="shared" si="69"/>
        <v>Herring</v>
      </c>
      <c r="AA819">
        <f t="shared" si="70"/>
        <v>82.6</v>
      </c>
      <c r="AB819">
        <f t="shared" si="71"/>
        <v>7.9</v>
      </c>
      <c r="AC819" t="str">
        <f t="shared" si="72"/>
        <v/>
      </c>
    </row>
    <row r="820" spans="2:29" x14ac:dyDescent="0.15">
      <c r="B820">
        <v>132</v>
      </c>
      <c r="C820">
        <v>40026</v>
      </c>
      <c r="D820">
        <f t="shared" si="74"/>
        <v>2009</v>
      </c>
      <c r="E820" t="s">
        <v>996</v>
      </c>
      <c r="F820" t="s">
        <v>997</v>
      </c>
      <c r="G820" t="s">
        <v>998</v>
      </c>
      <c r="H820" t="s">
        <v>275</v>
      </c>
      <c r="J820" t="s">
        <v>4</v>
      </c>
      <c r="K820">
        <v>92.4</v>
      </c>
      <c r="M820">
        <v>57.5</v>
      </c>
      <c r="N820">
        <v>38.799999999999997</v>
      </c>
      <c r="P820" t="str">
        <f t="shared" si="75"/>
        <v/>
      </c>
      <c r="Q820">
        <v>7.8</v>
      </c>
      <c r="Y820">
        <f t="shared" si="68"/>
        <v>2009</v>
      </c>
      <c r="Z820" t="str">
        <f t="shared" si="69"/>
        <v>Herring</v>
      </c>
      <c r="AA820">
        <f t="shared" si="70"/>
        <v>92.4</v>
      </c>
      <c r="AB820">
        <f t="shared" si="71"/>
        <v>7.8</v>
      </c>
      <c r="AC820" t="str">
        <f t="shared" si="72"/>
        <v/>
      </c>
    </row>
    <row r="821" spans="2:29" x14ac:dyDescent="0.15">
      <c r="B821" t="s">
        <v>1047</v>
      </c>
      <c r="C821">
        <v>40028</v>
      </c>
      <c r="D821">
        <f t="shared" si="74"/>
        <v>2009</v>
      </c>
      <c r="E821" t="s">
        <v>1000</v>
      </c>
      <c r="F821" t="s">
        <v>402</v>
      </c>
      <c r="G821" t="s">
        <v>1002</v>
      </c>
      <c r="H821" t="s">
        <v>275</v>
      </c>
      <c r="J821" t="s">
        <v>4</v>
      </c>
      <c r="K821">
        <v>92</v>
      </c>
      <c r="M821">
        <v>72.8</v>
      </c>
      <c r="N821">
        <v>42.2</v>
      </c>
      <c r="P821" t="str">
        <f t="shared" si="75"/>
        <v/>
      </c>
      <c r="Q821">
        <v>7.9</v>
      </c>
      <c r="Y821">
        <f t="shared" si="68"/>
        <v>2009</v>
      </c>
      <c r="Z821" t="str">
        <f t="shared" si="69"/>
        <v>Herring</v>
      </c>
      <c r="AA821">
        <f t="shared" si="70"/>
        <v>92</v>
      </c>
      <c r="AB821">
        <f t="shared" si="71"/>
        <v>7.9</v>
      </c>
      <c r="AC821" t="str">
        <f t="shared" si="72"/>
        <v/>
      </c>
    </row>
    <row r="822" spans="2:29" x14ac:dyDescent="0.15">
      <c r="B822" t="s">
        <v>1048</v>
      </c>
      <c r="C822">
        <v>40033</v>
      </c>
      <c r="D822">
        <f t="shared" si="74"/>
        <v>2009</v>
      </c>
      <c r="E822" t="s">
        <v>996</v>
      </c>
      <c r="F822" t="s">
        <v>194</v>
      </c>
      <c r="G822" t="s">
        <v>1002</v>
      </c>
      <c r="H822" t="s">
        <v>275</v>
      </c>
      <c r="J822" t="s">
        <v>4</v>
      </c>
      <c r="K822">
        <v>75.599999999999994</v>
      </c>
      <c r="M822">
        <v>56.3</v>
      </c>
      <c r="N822">
        <v>31.3</v>
      </c>
      <c r="O822">
        <v>8.6</v>
      </c>
      <c r="P822">
        <f t="shared" si="75"/>
        <v>4</v>
      </c>
      <c r="W822">
        <v>17.2</v>
      </c>
      <c r="X822">
        <v>21.2</v>
      </c>
      <c r="Y822">
        <f t="shared" si="68"/>
        <v>2009</v>
      </c>
      <c r="Z822" t="str">
        <f t="shared" si="69"/>
        <v>Herring</v>
      </c>
      <c r="AA822">
        <f t="shared" si="70"/>
        <v>75.599999999999994</v>
      </c>
      <c r="AB822">
        <f t="shared" si="71"/>
        <v>4</v>
      </c>
      <c r="AC822" t="str">
        <f t="shared" si="72"/>
        <v/>
      </c>
    </row>
    <row r="823" spans="2:29" x14ac:dyDescent="0.15">
      <c r="B823">
        <v>15</v>
      </c>
      <c r="C823">
        <v>39983</v>
      </c>
      <c r="D823">
        <f t="shared" si="74"/>
        <v>2009</v>
      </c>
      <c r="E823">
        <v>1200</v>
      </c>
      <c r="F823" t="s">
        <v>82</v>
      </c>
      <c r="G823" t="s">
        <v>1002</v>
      </c>
      <c r="H823">
        <v>1</v>
      </c>
      <c r="J823" t="s">
        <v>1049</v>
      </c>
      <c r="K823">
        <v>60.8</v>
      </c>
      <c r="P823" t="str">
        <f t="shared" si="75"/>
        <v/>
      </c>
      <c r="Y823">
        <f t="shared" si="68"/>
        <v>2009</v>
      </c>
      <c r="Z823" t="str">
        <f t="shared" si="69"/>
        <v>Red? Hake</v>
      </c>
      <c r="AA823">
        <f t="shared" si="70"/>
        <v>60.8</v>
      </c>
      <c r="AB823" t="str">
        <f t="shared" si="71"/>
        <v/>
      </c>
      <c r="AC823" t="str">
        <f t="shared" si="72"/>
        <v/>
      </c>
    </row>
    <row r="824" spans="2:29" x14ac:dyDescent="0.15">
      <c r="B824">
        <v>56</v>
      </c>
      <c r="C824">
        <v>39993</v>
      </c>
      <c r="D824">
        <f t="shared" si="74"/>
        <v>2009</v>
      </c>
      <c r="E824" t="s">
        <v>1000</v>
      </c>
      <c r="F824" t="s">
        <v>1004</v>
      </c>
      <c r="G824" t="s">
        <v>411</v>
      </c>
      <c r="H824" t="s">
        <v>275</v>
      </c>
      <c r="J824" t="s">
        <v>7</v>
      </c>
      <c r="K824">
        <v>144.19999999999999</v>
      </c>
      <c r="M824">
        <v>121.1</v>
      </c>
      <c r="O824">
        <v>7.5</v>
      </c>
      <c r="P824">
        <f t="shared" si="75"/>
        <v>8</v>
      </c>
      <c r="Q824">
        <v>8</v>
      </c>
      <c r="W824">
        <v>15</v>
      </c>
      <c r="X824">
        <v>23</v>
      </c>
      <c r="Y824">
        <f t="shared" si="68"/>
        <v>2009</v>
      </c>
      <c r="Z824" t="str">
        <f t="shared" si="69"/>
        <v>Sandlance</v>
      </c>
      <c r="AA824">
        <f t="shared" si="70"/>
        <v>144.19999999999999</v>
      </c>
      <c r="AB824">
        <f t="shared" si="71"/>
        <v>8</v>
      </c>
      <c r="AC824" t="str">
        <f t="shared" si="72"/>
        <v/>
      </c>
    </row>
    <row r="825" spans="2:29" x14ac:dyDescent="0.15">
      <c r="B825">
        <v>112</v>
      </c>
      <c r="C825">
        <v>40001</v>
      </c>
      <c r="D825">
        <f t="shared" si="74"/>
        <v>2009</v>
      </c>
      <c r="E825" t="s">
        <v>1000</v>
      </c>
      <c r="F825" t="s">
        <v>409</v>
      </c>
      <c r="G825" t="s">
        <v>1002</v>
      </c>
      <c r="H825" t="s">
        <v>275</v>
      </c>
      <c r="J825" t="s">
        <v>7</v>
      </c>
      <c r="K825">
        <v>93.7</v>
      </c>
      <c r="M825">
        <v>77.900000000000006</v>
      </c>
      <c r="O825">
        <v>5.2</v>
      </c>
      <c r="P825">
        <f t="shared" si="75"/>
        <v>2.5</v>
      </c>
      <c r="Q825">
        <v>2.8</v>
      </c>
      <c r="W825">
        <v>19</v>
      </c>
      <c r="X825">
        <v>21.5</v>
      </c>
      <c r="Y825">
        <f t="shared" si="68"/>
        <v>2009</v>
      </c>
      <c r="Z825" t="str">
        <f t="shared" si="69"/>
        <v>Sandlance</v>
      </c>
      <c r="AA825">
        <f t="shared" si="70"/>
        <v>93.7</v>
      </c>
      <c r="AB825">
        <f t="shared" si="71"/>
        <v>2.8</v>
      </c>
      <c r="AC825" t="str">
        <f t="shared" si="72"/>
        <v/>
      </c>
    </row>
    <row r="826" spans="2:29" x14ac:dyDescent="0.15">
      <c r="B826">
        <v>17</v>
      </c>
      <c r="C826">
        <v>39985</v>
      </c>
      <c r="D826">
        <f t="shared" si="74"/>
        <v>2009</v>
      </c>
      <c r="E826" t="s">
        <v>1000</v>
      </c>
      <c r="F826" t="s">
        <v>1050</v>
      </c>
      <c r="G826" t="s">
        <v>1051</v>
      </c>
      <c r="H826" t="s">
        <v>405</v>
      </c>
      <c r="J826" t="s">
        <v>1052</v>
      </c>
      <c r="K826">
        <v>31.3</v>
      </c>
      <c r="P826" t="str">
        <f t="shared" si="75"/>
        <v/>
      </c>
      <c r="Y826">
        <f t="shared" si="68"/>
        <v>2009</v>
      </c>
      <c r="Z826" t="str">
        <f t="shared" si="69"/>
        <v>Sculpin</v>
      </c>
      <c r="AA826">
        <f t="shared" si="70"/>
        <v>31.3</v>
      </c>
      <c r="AB826" t="str">
        <f t="shared" si="71"/>
        <v/>
      </c>
      <c r="AC826" t="str">
        <f t="shared" si="72"/>
        <v/>
      </c>
    </row>
    <row r="827" spans="2:29" x14ac:dyDescent="0.15">
      <c r="B827">
        <v>18</v>
      </c>
      <c r="C827">
        <v>39985</v>
      </c>
      <c r="D827">
        <f t="shared" si="74"/>
        <v>2009</v>
      </c>
      <c r="E827" t="s">
        <v>1000</v>
      </c>
      <c r="F827" t="s">
        <v>1050</v>
      </c>
      <c r="G827" t="s">
        <v>1051</v>
      </c>
      <c r="H827" t="s">
        <v>384</v>
      </c>
      <c r="J827" t="s">
        <v>1052</v>
      </c>
      <c r="K827">
        <v>31.6</v>
      </c>
      <c r="P827" t="str">
        <f t="shared" si="75"/>
        <v/>
      </c>
      <c r="Y827">
        <f t="shared" si="68"/>
        <v>2009</v>
      </c>
      <c r="Z827" t="str">
        <f t="shared" si="69"/>
        <v>Sculpin</v>
      </c>
      <c r="AA827">
        <f t="shared" si="70"/>
        <v>31.6</v>
      </c>
      <c r="AB827" t="str">
        <f t="shared" si="71"/>
        <v/>
      </c>
      <c r="AC827" t="str">
        <f t="shared" si="72"/>
        <v/>
      </c>
    </row>
    <row r="828" spans="2:29" x14ac:dyDescent="0.15">
      <c r="B828">
        <v>19</v>
      </c>
      <c r="C828">
        <v>39985</v>
      </c>
      <c r="D828">
        <f t="shared" si="74"/>
        <v>2009</v>
      </c>
      <c r="E828" t="s">
        <v>1000</v>
      </c>
      <c r="F828" t="s">
        <v>1050</v>
      </c>
      <c r="G828" t="s">
        <v>1051</v>
      </c>
      <c r="H828" t="s">
        <v>385</v>
      </c>
      <c r="J828" t="s">
        <v>1002</v>
      </c>
      <c r="K828">
        <v>28</v>
      </c>
      <c r="P828" t="str">
        <f t="shared" si="75"/>
        <v/>
      </c>
      <c r="Y828">
        <f t="shared" si="68"/>
        <v>2009</v>
      </c>
      <c r="Z828" t="str">
        <f t="shared" si="69"/>
        <v>Unk</v>
      </c>
      <c r="AA828">
        <f t="shared" si="70"/>
        <v>28</v>
      </c>
      <c r="AB828" t="str">
        <f t="shared" si="71"/>
        <v/>
      </c>
      <c r="AC828" t="str">
        <f t="shared" si="72"/>
        <v/>
      </c>
    </row>
    <row r="829" spans="2:29" x14ac:dyDescent="0.15">
      <c r="B829">
        <v>1</v>
      </c>
      <c r="D829">
        <v>2010</v>
      </c>
      <c r="F829" t="s">
        <v>83</v>
      </c>
      <c r="H829" t="s">
        <v>32</v>
      </c>
      <c r="J829" t="s">
        <v>4</v>
      </c>
      <c r="K829">
        <v>151</v>
      </c>
      <c r="P829" t="s">
        <v>1054</v>
      </c>
      <c r="Q829">
        <v>25.8</v>
      </c>
      <c r="Y829">
        <f t="shared" si="68"/>
        <v>2010</v>
      </c>
      <c r="Z829" t="str">
        <f t="shared" si="69"/>
        <v>Herring</v>
      </c>
      <c r="AA829">
        <f t="shared" si="70"/>
        <v>151</v>
      </c>
      <c r="AB829">
        <f t="shared" si="71"/>
        <v>25.8</v>
      </c>
      <c r="AC829" t="str">
        <f t="shared" si="72"/>
        <v/>
      </c>
    </row>
    <row r="830" spans="2:29" x14ac:dyDescent="0.15">
      <c r="B830">
        <v>2</v>
      </c>
      <c r="D830">
        <v>2010</v>
      </c>
      <c r="F830" t="s">
        <v>406</v>
      </c>
      <c r="H830" t="s">
        <v>32</v>
      </c>
      <c r="J830" t="s">
        <v>5</v>
      </c>
      <c r="K830">
        <v>71.900000000000006</v>
      </c>
      <c r="P830" t="s">
        <v>1055</v>
      </c>
      <c r="Q830">
        <v>2.4</v>
      </c>
      <c r="Y830">
        <f t="shared" si="68"/>
        <v>2010</v>
      </c>
      <c r="Z830" t="str">
        <f t="shared" si="69"/>
        <v>Hake</v>
      </c>
      <c r="AA830">
        <f t="shared" si="70"/>
        <v>71.900000000000006</v>
      </c>
      <c r="AB830">
        <f t="shared" si="71"/>
        <v>2.4</v>
      </c>
      <c r="AC830" t="str">
        <f t="shared" si="72"/>
        <v/>
      </c>
    </row>
    <row r="831" spans="2:29" x14ac:dyDescent="0.15">
      <c r="B831">
        <v>3</v>
      </c>
      <c r="C831">
        <v>40370</v>
      </c>
      <c r="D831">
        <v>2010</v>
      </c>
      <c r="F831" t="s">
        <v>1056</v>
      </c>
      <c r="G831" t="s">
        <v>411</v>
      </c>
      <c r="H831" t="s">
        <v>32</v>
      </c>
      <c r="J831" t="s">
        <v>1057</v>
      </c>
      <c r="K831">
        <v>46.9</v>
      </c>
      <c r="P831" t="s">
        <v>1058</v>
      </c>
      <c r="Q831">
        <v>1.1000000000000001</v>
      </c>
      <c r="W831">
        <v>21.4</v>
      </c>
      <c r="X831">
        <v>23.2</v>
      </c>
      <c r="Y831">
        <f t="shared" si="68"/>
        <v>2010</v>
      </c>
      <c r="Z831" t="str">
        <f t="shared" si="69"/>
        <v>Larval Herring</v>
      </c>
      <c r="AA831">
        <f t="shared" si="70"/>
        <v>46.9</v>
      </c>
      <c r="AB831">
        <f t="shared" si="71"/>
        <v>1.1000000000000001</v>
      </c>
      <c r="AC831" t="str">
        <f t="shared" si="72"/>
        <v/>
      </c>
    </row>
    <row r="832" spans="2:29" x14ac:dyDescent="0.15">
      <c r="B832">
        <v>4</v>
      </c>
      <c r="C832">
        <v>40371</v>
      </c>
      <c r="D832">
        <v>2010</v>
      </c>
      <c r="F832" t="s">
        <v>1059</v>
      </c>
      <c r="G832" t="s">
        <v>54</v>
      </c>
      <c r="H832" t="s">
        <v>1060</v>
      </c>
      <c r="J832" t="s">
        <v>11</v>
      </c>
      <c r="K832">
        <v>63.1</v>
      </c>
      <c r="P832" t="s">
        <v>1061</v>
      </c>
      <c r="Q832">
        <v>0.3</v>
      </c>
      <c r="W832">
        <v>21.1</v>
      </c>
      <c r="X832">
        <v>22.6</v>
      </c>
      <c r="Y832">
        <f t="shared" si="68"/>
        <v>2010</v>
      </c>
      <c r="Z832" t="str">
        <f t="shared" si="69"/>
        <v>Euphausiid</v>
      </c>
      <c r="AA832">
        <f t="shared" si="70"/>
        <v>63.1</v>
      </c>
      <c r="AB832">
        <f t="shared" si="71"/>
        <v>0.3</v>
      </c>
      <c r="AC832" t="str">
        <f t="shared" si="72"/>
        <v/>
      </c>
    </row>
    <row r="833" spans="2:29" x14ac:dyDescent="0.15">
      <c r="B833">
        <v>5</v>
      </c>
      <c r="C833">
        <v>40371</v>
      </c>
      <c r="D833">
        <v>2010</v>
      </c>
      <c r="F833" t="s">
        <v>1059</v>
      </c>
      <c r="G833" t="s">
        <v>54</v>
      </c>
      <c r="H833" t="s">
        <v>1062</v>
      </c>
      <c r="J833" t="s">
        <v>5</v>
      </c>
      <c r="K833">
        <v>64.400000000000006</v>
      </c>
      <c r="P833" t="s">
        <v>1055</v>
      </c>
      <c r="Q833">
        <v>2.1</v>
      </c>
      <c r="W833">
        <v>20.2</v>
      </c>
      <c r="X833">
        <v>22.2</v>
      </c>
      <c r="Y833">
        <f t="shared" si="68"/>
        <v>2010</v>
      </c>
      <c r="Z833" t="str">
        <f t="shared" si="69"/>
        <v>Hake</v>
      </c>
      <c r="AA833">
        <f t="shared" si="70"/>
        <v>64.400000000000006</v>
      </c>
      <c r="AB833">
        <f t="shared" si="71"/>
        <v>2.1</v>
      </c>
      <c r="AC833" t="str">
        <f t="shared" si="72"/>
        <v/>
      </c>
    </row>
    <row r="834" spans="2:29" x14ac:dyDescent="0.15">
      <c r="B834">
        <v>6</v>
      </c>
      <c r="C834">
        <v>40371</v>
      </c>
      <c r="D834">
        <v>2010</v>
      </c>
      <c r="F834" t="s">
        <v>1059</v>
      </c>
      <c r="G834" t="s">
        <v>54</v>
      </c>
      <c r="H834" t="s">
        <v>1063</v>
      </c>
      <c r="J834" t="s">
        <v>907</v>
      </c>
      <c r="K834">
        <v>47.3</v>
      </c>
      <c r="P834" t="s">
        <v>1064</v>
      </c>
      <c r="Q834">
        <v>0.6</v>
      </c>
      <c r="W834">
        <v>20</v>
      </c>
      <c r="X834">
        <v>20.6</v>
      </c>
      <c r="Y834">
        <f t="shared" si="68"/>
        <v>2010</v>
      </c>
      <c r="Z834" t="str">
        <f t="shared" si="69"/>
        <v>Polychaete</v>
      </c>
      <c r="AA834">
        <f t="shared" ref="AA834:AA897" si="76">IF(K834&lt;&gt;"",K834,"")</f>
        <v>47.3</v>
      </c>
      <c r="AB834">
        <f t="shared" ref="AB834:AB897" si="77">IF(Q834&lt;&gt;"",Q834,IF(P834&lt;&gt;"",P834,""))</f>
        <v>0.6</v>
      </c>
      <c r="AC834" t="str">
        <f t="shared" ref="AC834:AC897" si="78">IF(U834&lt;&gt;"",U834,"")</f>
        <v/>
      </c>
    </row>
    <row r="835" spans="2:29" x14ac:dyDescent="0.15">
      <c r="B835">
        <v>7</v>
      </c>
      <c r="C835">
        <v>40371</v>
      </c>
      <c r="D835">
        <v>2010</v>
      </c>
      <c r="F835" t="s">
        <v>1059</v>
      </c>
      <c r="G835" t="s">
        <v>54</v>
      </c>
      <c r="H835" t="s">
        <v>1065</v>
      </c>
      <c r="J835" t="s">
        <v>907</v>
      </c>
      <c r="K835">
        <v>33.299999999999997</v>
      </c>
      <c r="P835" t="s">
        <v>1066</v>
      </c>
      <c r="Q835">
        <v>0.2</v>
      </c>
      <c r="W835">
        <v>19.8</v>
      </c>
      <c r="X835">
        <v>19.850000000000001</v>
      </c>
      <c r="Y835">
        <f t="shared" ref="Y835:Y877" si="79">D835</f>
        <v>2010</v>
      </c>
      <c r="Z835" t="str">
        <f t="shared" ref="Z835:Z877" si="80">IF(J835&lt;&gt;"",J835,"")</f>
        <v>Polychaete</v>
      </c>
      <c r="AA835">
        <f t="shared" si="76"/>
        <v>33.299999999999997</v>
      </c>
      <c r="AB835">
        <f t="shared" si="77"/>
        <v>0.2</v>
      </c>
      <c r="AC835" t="str">
        <f t="shared" si="78"/>
        <v/>
      </c>
    </row>
    <row r="836" spans="2:29" x14ac:dyDescent="0.15">
      <c r="B836">
        <v>8</v>
      </c>
      <c r="C836">
        <v>40371</v>
      </c>
      <c r="D836">
        <v>2010</v>
      </c>
      <c r="F836" t="s">
        <v>1059</v>
      </c>
      <c r="G836" t="s">
        <v>54</v>
      </c>
      <c r="H836" t="s">
        <v>1067</v>
      </c>
      <c r="J836" t="s">
        <v>907</v>
      </c>
      <c r="K836">
        <v>36.799999999999997</v>
      </c>
      <c r="P836" t="s">
        <v>1068</v>
      </c>
      <c r="Q836">
        <v>0</v>
      </c>
      <c r="W836">
        <v>20.100000000000001</v>
      </c>
      <c r="X836">
        <v>20.100000000000001</v>
      </c>
      <c r="Y836">
        <f t="shared" si="79"/>
        <v>2010</v>
      </c>
      <c r="Z836" t="str">
        <f t="shared" si="80"/>
        <v>Polychaete</v>
      </c>
      <c r="AA836">
        <f t="shared" si="76"/>
        <v>36.799999999999997</v>
      </c>
      <c r="AB836">
        <f t="shared" si="77"/>
        <v>0</v>
      </c>
      <c r="AC836" t="str">
        <f t="shared" si="78"/>
        <v/>
      </c>
    </row>
    <row r="837" spans="2:29" x14ac:dyDescent="0.15">
      <c r="B837">
        <v>9</v>
      </c>
      <c r="C837">
        <v>40371</v>
      </c>
      <c r="D837">
        <v>2010</v>
      </c>
      <c r="F837" t="s">
        <v>1059</v>
      </c>
      <c r="G837" t="s">
        <v>54</v>
      </c>
      <c r="H837" t="s">
        <v>1069</v>
      </c>
      <c r="J837" t="s">
        <v>907</v>
      </c>
      <c r="K837">
        <v>32.799999999999997</v>
      </c>
      <c r="P837" t="s">
        <v>1070</v>
      </c>
      <c r="Q837">
        <v>0.2</v>
      </c>
      <c r="W837">
        <v>16</v>
      </c>
      <c r="X837">
        <v>16.2</v>
      </c>
      <c r="Y837">
        <f t="shared" si="79"/>
        <v>2010</v>
      </c>
      <c r="Z837" t="str">
        <f t="shared" si="80"/>
        <v>Polychaete</v>
      </c>
      <c r="AA837">
        <f t="shared" si="76"/>
        <v>32.799999999999997</v>
      </c>
      <c r="AB837">
        <f t="shared" si="77"/>
        <v>0.2</v>
      </c>
      <c r="AC837" t="str">
        <f t="shared" si="78"/>
        <v/>
      </c>
    </row>
    <row r="838" spans="2:29" x14ac:dyDescent="0.15">
      <c r="B838">
        <v>10</v>
      </c>
      <c r="C838">
        <v>40371</v>
      </c>
      <c r="D838">
        <v>2010</v>
      </c>
      <c r="F838" t="s">
        <v>1059</v>
      </c>
      <c r="G838" t="s">
        <v>54</v>
      </c>
      <c r="H838" t="s">
        <v>1071</v>
      </c>
      <c r="J838" t="s">
        <v>907</v>
      </c>
      <c r="K838">
        <v>34.6</v>
      </c>
      <c r="Q838">
        <v>0.2</v>
      </c>
      <c r="Y838">
        <f t="shared" si="79"/>
        <v>2010</v>
      </c>
      <c r="Z838" t="str">
        <f t="shared" si="80"/>
        <v>Polychaete</v>
      </c>
      <c r="AA838">
        <f t="shared" si="76"/>
        <v>34.6</v>
      </c>
      <c r="AB838">
        <f t="shared" si="77"/>
        <v>0.2</v>
      </c>
      <c r="AC838" t="str">
        <f t="shared" si="78"/>
        <v/>
      </c>
    </row>
    <row r="839" spans="2:29" x14ac:dyDescent="0.15">
      <c r="B839">
        <v>11</v>
      </c>
      <c r="C839">
        <v>40371</v>
      </c>
      <c r="D839">
        <v>2010</v>
      </c>
      <c r="F839" t="s">
        <v>1059</v>
      </c>
      <c r="G839" t="s">
        <v>54</v>
      </c>
      <c r="H839" t="s">
        <v>1072</v>
      </c>
      <c r="J839" t="s">
        <v>907</v>
      </c>
      <c r="K839">
        <v>34.200000000000003</v>
      </c>
      <c r="Q839">
        <v>0.2</v>
      </c>
      <c r="Y839">
        <f t="shared" si="79"/>
        <v>2010</v>
      </c>
      <c r="Z839" t="str">
        <f t="shared" si="80"/>
        <v>Polychaete</v>
      </c>
      <c r="AA839">
        <f t="shared" si="76"/>
        <v>34.200000000000003</v>
      </c>
      <c r="AB839">
        <f t="shared" si="77"/>
        <v>0.2</v>
      </c>
      <c r="AC839" t="str">
        <f t="shared" si="78"/>
        <v/>
      </c>
    </row>
    <row r="840" spans="2:29" x14ac:dyDescent="0.15">
      <c r="B840">
        <v>12</v>
      </c>
      <c r="C840">
        <v>40371</v>
      </c>
      <c r="D840">
        <v>2010</v>
      </c>
      <c r="F840" t="s">
        <v>1059</v>
      </c>
      <c r="G840" t="s">
        <v>54</v>
      </c>
      <c r="H840" t="s">
        <v>1073</v>
      </c>
      <c r="J840" t="s">
        <v>907</v>
      </c>
      <c r="K840">
        <v>53.9</v>
      </c>
      <c r="P840" t="s">
        <v>1074</v>
      </c>
      <c r="Q840">
        <v>0.4</v>
      </c>
      <c r="W840">
        <v>17.2</v>
      </c>
      <c r="X840">
        <v>17.600000000000001</v>
      </c>
      <c r="Y840">
        <f t="shared" si="79"/>
        <v>2010</v>
      </c>
      <c r="Z840" t="str">
        <f t="shared" si="80"/>
        <v>Polychaete</v>
      </c>
      <c r="AA840">
        <f t="shared" si="76"/>
        <v>53.9</v>
      </c>
      <c r="AB840">
        <f t="shared" si="77"/>
        <v>0.4</v>
      </c>
      <c r="AC840" t="str">
        <f t="shared" si="78"/>
        <v/>
      </c>
    </row>
    <row r="841" spans="2:29" x14ac:dyDescent="0.15">
      <c r="B841">
        <v>13</v>
      </c>
      <c r="C841">
        <v>40371</v>
      </c>
      <c r="D841">
        <v>2010</v>
      </c>
      <c r="F841" t="s">
        <v>1059</v>
      </c>
      <c r="G841" t="s">
        <v>54</v>
      </c>
      <c r="H841" t="s">
        <v>1075</v>
      </c>
      <c r="J841" t="s">
        <v>907</v>
      </c>
      <c r="K841">
        <v>45.1</v>
      </c>
      <c r="P841" t="s">
        <v>1074</v>
      </c>
      <c r="Q841">
        <v>0.4</v>
      </c>
      <c r="W841">
        <v>21</v>
      </c>
      <c r="X841">
        <v>21.4</v>
      </c>
      <c r="Y841">
        <f t="shared" si="79"/>
        <v>2010</v>
      </c>
      <c r="Z841" t="str">
        <f t="shared" si="80"/>
        <v>Polychaete</v>
      </c>
      <c r="AA841">
        <f t="shared" si="76"/>
        <v>45.1</v>
      </c>
      <c r="AB841">
        <f t="shared" si="77"/>
        <v>0.4</v>
      </c>
      <c r="AC841" t="str">
        <f t="shared" si="78"/>
        <v/>
      </c>
    </row>
    <row r="842" spans="2:29" x14ac:dyDescent="0.15">
      <c r="B842">
        <v>14</v>
      </c>
      <c r="C842">
        <v>40371</v>
      </c>
      <c r="D842">
        <v>2010</v>
      </c>
      <c r="F842" t="s">
        <v>1059</v>
      </c>
      <c r="G842" t="s">
        <v>54</v>
      </c>
      <c r="H842" t="s">
        <v>1076</v>
      </c>
      <c r="J842" t="s">
        <v>907</v>
      </c>
      <c r="K842">
        <v>43</v>
      </c>
      <c r="P842" t="s">
        <v>1064</v>
      </c>
      <c r="Q842">
        <v>0.4</v>
      </c>
      <c r="W842">
        <v>15.8</v>
      </c>
      <c r="X842">
        <v>16.399999999999999</v>
      </c>
      <c r="Y842">
        <f t="shared" si="79"/>
        <v>2010</v>
      </c>
      <c r="Z842" t="str">
        <f t="shared" si="80"/>
        <v>Polychaete</v>
      </c>
      <c r="AA842">
        <f t="shared" si="76"/>
        <v>43</v>
      </c>
      <c r="AB842">
        <f t="shared" si="77"/>
        <v>0.4</v>
      </c>
      <c r="AC842" t="str">
        <f t="shared" si="78"/>
        <v/>
      </c>
    </row>
    <row r="843" spans="2:29" x14ac:dyDescent="0.15">
      <c r="B843">
        <v>15</v>
      </c>
      <c r="C843">
        <v>40371</v>
      </c>
      <c r="D843">
        <v>2010</v>
      </c>
      <c r="F843" t="s">
        <v>1059</v>
      </c>
      <c r="G843" t="s">
        <v>54</v>
      </c>
      <c r="H843" t="s">
        <v>1077</v>
      </c>
      <c r="J843" t="s">
        <v>907</v>
      </c>
      <c r="K843">
        <v>41.7</v>
      </c>
      <c r="P843" t="s">
        <v>1074</v>
      </c>
      <c r="Q843">
        <v>0.3</v>
      </c>
      <c r="W843">
        <v>15</v>
      </c>
      <c r="X843">
        <v>15.4</v>
      </c>
      <c r="Y843">
        <f t="shared" si="79"/>
        <v>2010</v>
      </c>
      <c r="Z843" t="str">
        <f t="shared" si="80"/>
        <v>Polychaete</v>
      </c>
      <c r="AA843">
        <f t="shared" si="76"/>
        <v>41.7</v>
      </c>
      <c r="AB843">
        <f t="shared" si="77"/>
        <v>0.3</v>
      </c>
      <c r="AC843" t="str">
        <f t="shared" si="78"/>
        <v/>
      </c>
    </row>
    <row r="844" spans="2:29" x14ac:dyDescent="0.15">
      <c r="B844">
        <v>16</v>
      </c>
      <c r="C844">
        <v>40371</v>
      </c>
      <c r="D844">
        <v>2010</v>
      </c>
      <c r="F844" t="s">
        <v>1059</v>
      </c>
      <c r="G844" t="s">
        <v>54</v>
      </c>
      <c r="H844" t="s">
        <v>1078</v>
      </c>
      <c r="J844" t="s">
        <v>907</v>
      </c>
      <c r="K844">
        <v>31.4</v>
      </c>
      <c r="P844" t="s">
        <v>1079</v>
      </c>
      <c r="Q844">
        <v>0.1</v>
      </c>
      <c r="W844">
        <v>17.100000000000001</v>
      </c>
      <c r="X844">
        <v>17.2</v>
      </c>
      <c r="Y844">
        <f t="shared" si="79"/>
        <v>2010</v>
      </c>
      <c r="Z844" t="str">
        <f t="shared" si="80"/>
        <v>Polychaete</v>
      </c>
      <c r="AA844">
        <f t="shared" si="76"/>
        <v>31.4</v>
      </c>
      <c r="AB844">
        <f t="shared" si="77"/>
        <v>0.1</v>
      </c>
      <c r="AC844" t="str">
        <f t="shared" si="78"/>
        <v/>
      </c>
    </row>
    <row r="845" spans="2:29" x14ac:dyDescent="0.15">
      <c r="B845">
        <v>17</v>
      </c>
      <c r="C845">
        <v>40371</v>
      </c>
      <c r="D845">
        <v>2010</v>
      </c>
      <c r="F845" t="s">
        <v>1080</v>
      </c>
      <c r="H845" t="s">
        <v>32</v>
      </c>
      <c r="J845" t="s">
        <v>6</v>
      </c>
      <c r="K845">
        <v>82.3</v>
      </c>
      <c r="L845">
        <v>78.5</v>
      </c>
      <c r="M845">
        <v>53.4</v>
      </c>
      <c r="N845">
        <v>39</v>
      </c>
      <c r="O845">
        <v>8.8000000000000007</v>
      </c>
      <c r="Q845">
        <v>9.3000000000000007</v>
      </c>
      <c r="Y845">
        <f t="shared" si="79"/>
        <v>2010</v>
      </c>
      <c r="Z845" t="str">
        <f t="shared" si="80"/>
        <v>Butterfish</v>
      </c>
      <c r="AA845">
        <f t="shared" si="76"/>
        <v>82.3</v>
      </c>
      <c r="AB845">
        <f t="shared" si="77"/>
        <v>9.3000000000000007</v>
      </c>
      <c r="AC845" t="str">
        <f t="shared" si="78"/>
        <v/>
      </c>
    </row>
    <row r="846" spans="2:29" x14ac:dyDescent="0.15">
      <c r="B846">
        <v>18</v>
      </c>
      <c r="C846">
        <v>40374</v>
      </c>
      <c r="D846">
        <v>2010</v>
      </c>
      <c r="F846" t="s">
        <v>1080</v>
      </c>
      <c r="H846" t="s">
        <v>32</v>
      </c>
      <c r="J846" t="s">
        <v>6</v>
      </c>
      <c r="K846">
        <v>82.7</v>
      </c>
      <c r="L846">
        <v>74</v>
      </c>
      <c r="M846">
        <v>48.3</v>
      </c>
      <c r="N846">
        <v>35.6</v>
      </c>
      <c r="O846">
        <v>6.8</v>
      </c>
      <c r="Q846">
        <v>6.8</v>
      </c>
      <c r="Y846">
        <f t="shared" si="79"/>
        <v>2010</v>
      </c>
      <c r="Z846" t="str">
        <f t="shared" si="80"/>
        <v>Butterfish</v>
      </c>
      <c r="AA846">
        <f t="shared" si="76"/>
        <v>82.7</v>
      </c>
      <c r="AB846">
        <f t="shared" si="77"/>
        <v>6.8</v>
      </c>
      <c r="AC846" t="str">
        <f t="shared" si="78"/>
        <v/>
      </c>
    </row>
    <row r="847" spans="2:29" x14ac:dyDescent="0.15">
      <c r="B847">
        <v>19</v>
      </c>
      <c r="C847">
        <v>40374</v>
      </c>
      <c r="D847">
        <v>2010</v>
      </c>
      <c r="F847" t="s">
        <v>1081</v>
      </c>
      <c r="H847" t="s">
        <v>32</v>
      </c>
      <c r="J847" t="s">
        <v>7</v>
      </c>
      <c r="L847">
        <v>92</v>
      </c>
      <c r="M847">
        <v>68.7</v>
      </c>
      <c r="N847">
        <v>13.8</v>
      </c>
      <c r="O847">
        <v>0.7</v>
      </c>
      <c r="Q847">
        <v>2.1</v>
      </c>
      <c r="Y847">
        <f t="shared" si="79"/>
        <v>2010</v>
      </c>
      <c r="Z847" t="str">
        <f t="shared" si="80"/>
        <v>Sandlance</v>
      </c>
      <c r="AA847" t="str">
        <f t="shared" si="76"/>
        <v/>
      </c>
      <c r="AB847">
        <f t="shared" si="77"/>
        <v>2.1</v>
      </c>
      <c r="AC847" t="str">
        <f t="shared" si="78"/>
        <v/>
      </c>
    </row>
    <row r="848" spans="2:29" x14ac:dyDescent="0.15">
      <c r="B848">
        <v>20</v>
      </c>
      <c r="D848">
        <v>2010</v>
      </c>
      <c r="H848" t="s">
        <v>32</v>
      </c>
      <c r="J848" t="s">
        <v>5</v>
      </c>
      <c r="K848">
        <v>52.7</v>
      </c>
      <c r="L848" t="s">
        <v>1082</v>
      </c>
      <c r="M848">
        <v>34.299999999999997</v>
      </c>
      <c r="N848" t="s">
        <v>1082</v>
      </c>
      <c r="O848">
        <v>2.6</v>
      </c>
      <c r="Y848">
        <f t="shared" si="79"/>
        <v>2010</v>
      </c>
      <c r="Z848" t="str">
        <f t="shared" si="80"/>
        <v>Hake</v>
      </c>
      <c r="AA848">
        <f t="shared" si="76"/>
        <v>52.7</v>
      </c>
      <c r="AB848" t="str">
        <f t="shared" si="77"/>
        <v/>
      </c>
      <c r="AC848" t="str">
        <f t="shared" si="78"/>
        <v/>
      </c>
    </row>
    <row r="849" spans="2:29" x14ac:dyDescent="0.15">
      <c r="B849">
        <v>21</v>
      </c>
      <c r="C849">
        <v>40376</v>
      </c>
      <c r="D849">
        <v>2010</v>
      </c>
      <c r="E849" t="s">
        <v>1083</v>
      </c>
      <c r="F849" t="s">
        <v>1084</v>
      </c>
      <c r="H849" t="s">
        <v>93</v>
      </c>
      <c r="J849" t="s">
        <v>4</v>
      </c>
      <c r="K849">
        <v>49.9</v>
      </c>
      <c r="L849">
        <v>45</v>
      </c>
      <c r="M849">
        <v>30.9</v>
      </c>
      <c r="N849">
        <v>18.2</v>
      </c>
      <c r="O849">
        <v>4.8</v>
      </c>
      <c r="Q849">
        <v>1.3</v>
      </c>
      <c r="Y849">
        <f t="shared" si="79"/>
        <v>2010</v>
      </c>
      <c r="Z849" t="str">
        <f t="shared" si="80"/>
        <v>Herring</v>
      </c>
      <c r="AA849">
        <f t="shared" si="76"/>
        <v>49.9</v>
      </c>
      <c r="AB849">
        <f t="shared" si="77"/>
        <v>1.3</v>
      </c>
      <c r="AC849" t="str">
        <f t="shared" si="78"/>
        <v/>
      </c>
    </row>
    <row r="850" spans="2:29" x14ac:dyDescent="0.15">
      <c r="B850">
        <v>22</v>
      </c>
      <c r="C850">
        <v>40376</v>
      </c>
      <c r="D850">
        <v>2010</v>
      </c>
      <c r="E850" t="s">
        <v>1083</v>
      </c>
      <c r="F850" t="s">
        <v>1084</v>
      </c>
      <c r="H850" t="s">
        <v>604</v>
      </c>
      <c r="J850" t="s">
        <v>7</v>
      </c>
      <c r="K850">
        <v>65.7</v>
      </c>
      <c r="L850">
        <v>59.9</v>
      </c>
      <c r="M850">
        <v>49.9</v>
      </c>
      <c r="N850" t="s">
        <v>1085</v>
      </c>
      <c r="O850">
        <v>2.7</v>
      </c>
      <c r="Q850">
        <v>0.6</v>
      </c>
      <c r="Y850">
        <f t="shared" si="79"/>
        <v>2010</v>
      </c>
      <c r="Z850" t="str">
        <f t="shared" si="80"/>
        <v>Sandlance</v>
      </c>
      <c r="AA850">
        <f t="shared" si="76"/>
        <v>65.7</v>
      </c>
      <c r="AB850">
        <f t="shared" si="77"/>
        <v>0.6</v>
      </c>
      <c r="AC850" t="str">
        <f t="shared" si="78"/>
        <v/>
      </c>
    </row>
    <row r="851" spans="2:29" x14ac:dyDescent="0.15">
      <c r="B851">
        <v>23</v>
      </c>
      <c r="C851">
        <v>40381</v>
      </c>
      <c r="D851">
        <v>2010</v>
      </c>
      <c r="E851" t="s">
        <v>1083</v>
      </c>
      <c r="F851" t="s">
        <v>82</v>
      </c>
      <c r="H851" t="s">
        <v>181</v>
      </c>
      <c r="J851" t="s">
        <v>936</v>
      </c>
      <c r="K851">
        <v>198</v>
      </c>
      <c r="P851" t="s">
        <v>1086</v>
      </c>
      <c r="Q851">
        <v>19.3</v>
      </c>
      <c r="W851">
        <v>65</v>
      </c>
      <c r="X851">
        <v>84</v>
      </c>
      <c r="Y851">
        <f t="shared" si="79"/>
        <v>2010</v>
      </c>
      <c r="Z851" t="str">
        <f t="shared" si="80"/>
        <v>Squid</v>
      </c>
      <c r="AA851">
        <f t="shared" si="76"/>
        <v>198</v>
      </c>
      <c r="AB851">
        <f t="shared" si="77"/>
        <v>19.3</v>
      </c>
      <c r="AC851" t="str">
        <f t="shared" si="78"/>
        <v/>
      </c>
    </row>
    <row r="852" spans="2:29" x14ac:dyDescent="0.15">
      <c r="B852">
        <v>24</v>
      </c>
      <c r="C852">
        <v>40381</v>
      </c>
      <c r="D852">
        <v>2010</v>
      </c>
      <c r="E852" t="s">
        <v>1083</v>
      </c>
      <c r="F852" t="s">
        <v>82</v>
      </c>
      <c r="H852" t="s">
        <v>231</v>
      </c>
      <c r="J852" t="s">
        <v>5</v>
      </c>
      <c r="K852">
        <v>79.099999999999994</v>
      </c>
      <c r="L852">
        <v>76.5</v>
      </c>
      <c r="M852">
        <v>50.9</v>
      </c>
      <c r="N852" t="s">
        <v>1082</v>
      </c>
      <c r="O852">
        <v>8.8000000000000007</v>
      </c>
      <c r="Q852">
        <v>1.2</v>
      </c>
      <c r="Y852">
        <f t="shared" si="79"/>
        <v>2010</v>
      </c>
      <c r="Z852" t="str">
        <f t="shared" si="80"/>
        <v>Hake</v>
      </c>
      <c r="AA852">
        <f t="shared" si="76"/>
        <v>79.099999999999994</v>
      </c>
      <c r="AB852">
        <f t="shared" si="77"/>
        <v>1.2</v>
      </c>
      <c r="AC852" t="str">
        <f t="shared" si="78"/>
        <v/>
      </c>
    </row>
    <row r="853" spans="2:29" x14ac:dyDescent="0.15">
      <c r="B853">
        <v>25</v>
      </c>
      <c r="C853">
        <v>40382</v>
      </c>
      <c r="D853">
        <v>2010</v>
      </c>
      <c r="E853">
        <v>0.39583333333333331</v>
      </c>
      <c r="F853" t="s">
        <v>1087</v>
      </c>
      <c r="H853" t="s">
        <v>32</v>
      </c>
      <c r="J853" t="s">
        <v>7</v>
      </c>
      <c r="K853">
        <v>82.3</v>
      </c>
      <c r="L853">
        <v>79.2</v>
      </c>
      <c r="M853">
        <v>61.2</v>
      </c>
      <c r="N853" t="s">
        <v>1085</v>
      </c>
      <c r="O853">
        <v>2.9</v>
      </c>
      <c r="Q853">
        <v>0.9</v>
      </c>
      <c r="Y853">
        <f t="shared" si="79"/>
        <v>2010</v>
      </c>
      <c r="Z853" t="str">
        <f t="shared" si="80"/>
        <v>Sandlance</v>
      </c>
      <c r="AA853">
        <f t="shared" si="76"/>
        <v>82.3</v>
      </c>
      <c r="AB853">
        <f t="shared" si="77"/>
        <v>0.9</v>
      </c>
      <c r="AC853" t="str">
        <f t="shared" si="78"/>
        <v/>
      </c>
    </row>
    <row r="854" spans="2:29" x14ac:dyDescent="0.15">
      <c r="B854">
        <v>26</v>
      </c>
      <c r="C854">
        <v>40383</v>
      </c>
      <c r="D854">
        <v>2010</v>
      </c>
      <c r="E854" t="s">
        <v>1088</v>
      </c>
      <c r="F854" t="s">
        <v>406</v>
      </c>
      <c r="H854" t="s">
        <v>32</v>
      </c>
      <c r="J854" t="s">
        <v>7</v>
      </c>
      <c r="K854">
        <v>85.2</v>
      </c>
      <c r="L854">
        <v>83.2</v>
      </c>
      <c r="M854" t="s">
        <v>1085</v>
      </c>
      <c r="N854" t="s">
        <v>1085</v>
      </c>
      <c r="O854">
        <v>3</v>
      </c>
      <c r="Q854">
        <v>1.1000000000000001</v>
      </c>
      <c r="Y854">
        <f t="shared" si="79"/>
        <v>2010</v>
      </c>
      <c r="Z854" t="str">
        <f t="shared" si="80"/>
        <v>Sandlance</v>
      </c>
      <c r="AA854">
        <f t="shared" si="76"/>
        <v>85.2</v>
      </c>
      <c r="AB854">
        <f t="shared" si="77"/>
        <v>1.1000000000000001</v>
      </c>
      <c r="AC854" t="str">
        <f t="shared" si="78"/>
        <v/>
      </c>
    </row>
    <row r="855" spans="2:29" x14ac:dyDescent="0.15">
      <c r="B855">
        <v>27</v>
      </c>
      <c r="C855">
        <v>40384</v>
      </c>
      <c r="D855">
        <v>2010</v>
      </c>
      <c r="E855" t="s">
        <v>1088</v>
      </c>
      <c r="F855" t="s">
        <v>1087</v>
      </c>
      <c r="G855" t="s">
        <v>54</v>
      </c>
      <c r="H855" t="s">
        <v>405</v>
      </c>
      <c r="J855" t="s">
        <v>7</v>
      </c>
      <c r="K855">
        <v>84.3</v>
      </c>
      <c r="L855">
        <v>81.8</v>
      </c>
      <c r="M855">
        <v>63.7</v>
      </c>
      <c r="N855" t="s">
        <v>1085</v>
      </c>
      <c r="O855">
        <v>4</v>
      </c>
      <c r="Q855">
        <v>1.2</v>
      </c>
      <c r="Y855">
        <f t="shared" si="79"/>
        <v>2010</v>
      </c>
      <c r="Z855" t="str">
        <f t="shared" si="80"/>
        <v>Sandlance</v>
      </c>
      <c r="AA855">
        <f t="shared" si="76"/>
        <v>84.3</v>
      </c>
      <c r="AB855">
        <f t="shared" si="77"/>
        <v>1.2</v>
      </c>
      <c r="AC855" t="str">
        <f t="shared" si="78"/>
        <v/>
      </c>
    </row>
    <row r="856" spans="2:29" x14ac:dyDescent="0.15">
      <c r="B856">
        <v>28</v>
      </c>
      <c r="C856">
        <v>40384</v>
      </c>
      <c r="D856">
        <v>2010</v>
      </c>
      <c r="E856" t="s">
        <v>1088</v>
      </c>
      <c r="F856" t="s">
        <v>1087</v>
      </c>
      <c r="G856" t="s">
        <v>54</v>
      </c>
      <c r="H856" t="s">
        <v>384</v>
      </c>
      <c r="J856" t="s">
        <v>7</v>
      </c>
      <c r="K856">
        <v>91.5</v>
      </c>
      <c r="L856">
        <v>87.2</v>
      </c>
      <c r="M856">
        <v>67.2</v>
      </c>
      <c r="N856" t="s">
        <v>1085</v>
      </c>
      <c r="O856">
        <v>4.7</v>
      </c>
      <c r="Q856">
        <v>1.6</v>
      </c>
      <c r="Y856">
        <f t="shared" si="79"/>
        <v>2010</v>
      </c>
      <c r="Z856" t="str">
        <f t="shared" si="80"/>
        <v>Sandlance</v>
      </c>
      <c r="AA856">
        <f t="shared" si="76"/>
        <v>91.5</v>
      </c>
      <c r="AB856">
        <f t="shared" si="77"/>
        <v>1.6</v>
      </c>
      <c r="AC856" t="str">
        <f t="shared" si="78"/>
        <v/>
      </c>
    </row>
    <row r="857" spans="2:29" x14ac:dyDescent="0.15">
      <c r="B857">
        <v>29</v>
      </c>
      <c r="C857">
        <v>40384</v>
      </c>
      <c r="D857">
        <v>2010</v>
      </c>
      <c r="E857" t="s">
        <v>1088</v>
      </c>
      <c r="F857" t="s">
        <v>1087</v>
      </c>
      <c r="G857" t="s">
        <v>54</v>
      </c>
      <c r="H857" t="s">
        <v>385</v>
      </c>
      <c r="J857" t="s">
        <v>7</v>
      </c>
      <c r="K857">
        <v>85.3</v>
      </c>
      <c r="L857">
        <v>80.7</v>
      </c>
      <c r="M857">
        <v>61.1</v>
      </c>
      <c r="N857" t="s">
        <v>1085</v>
      </c>
      <c r="O857">
        <v>4.7</v>
      </c>
      <c r="Q857">
        <v>1.3</v>
      </c>
      <c r="Y857">
        <f t="shared" si="79"/>
        <v>2010</v>
      </c>
      <c r="Z857" t="str">
        <f t="shared" si="80"/>
        <v>Sandlance</v>
      </c>
      <c r="AA857">
        <f t="shared" si="76"/>
        <v>85.3</v>
      </c>
      <c r="AB857">
        <f t="shared" si="77"/>
        <v>1.3</v>
      </c>
      <c r="AC857" t="str">
        <f t="shared" si="78"/>
        <v/>
      </c>
    </row>
    <row r="858" spans="2:29" x14ac:dyDescent="0.15">
      <c r="B858">
        <v>31</v>
      </c>
      <c r="C858">
        <v>40384</v>
      </c>
      <c r="D858">
        <v>2010</v>
      </c>
      <c r="E858" t="s">
        <v>1088</v>
      </c>
      <c r="F858" t="s">
        <v>83</v>
      </c>
      <c r="H858" t="s">
        <v>32</v>
      </c>
      <c r="J858" t="s">
        <v>6</v>
      </c>
      <c r="K858">
        <v>74.099999999999994</v>
      </c>
      <c r="L858">
        <v>61.2</v>
      </c>
      <c r="M858">
        <v>39</v>
      </c>
      <c r="N858">
        <v>34.200000000000003</v>
      </c>
      <c r="O858">
        <v>6.2</v>
      </c>
      <c r="Q858">
        <v>4.5</v>
      </c>
      <c r="Y858">
        <f t="shared" si="79"/>
        <v>2010</v>
      </c>
      <c r="Z858" t="str">
        <f t="shared" si="80"/>
        <v>Butterfish</v>
      </c>
      <c r="AA858">
        <f t="shared" si="76"/>
        <v>74.099999999999994</v>
      </c>
      <c r="AB858">
        <f t="shared" si="77"/>
        <v>4.5</v>
      </c>
      <c r="AC858" t="str">
        <f t="shared" si="78"/>
        <v/>
      </c>
    </row>
    <row r="859" spans="2:29" x14ac:dyDescent="0.15">
      <c r="B859">
        <v>32</v>
      </c>
      <c r="C859">
        <v>40385</v>
      </c>
      <c r="D859">
        <v>2010</v>
      </c>
      <c r="F859" t="s">
        <v>95</v>
      </c>
      <c r="H859" t="s">
        <v>32</v>
      </c>
      <c r="J859" t="s">
        <v>6</v>
      </c>
      <c r="K859">
        <v>73.3</v>
      </c>
      <c r="L859">
        <v>70.5</v>
      </c>
      <c r="M859">
        <v>43.1</v>
      </c>
      <c r="N859">
        <v>34.200000000000003</v>
      </c>
      <c r="O859">
        <v>6.4</v>
      </c>
      <c r="Q859">
        <v>4.5</v>
      </c>
      <c r="Y859">
        <f t="shared" si="79"/>
        <v>2010</v>
      </c>
      <c r="Z859" t="str">
        <f t="shared" si="80"/>
        <v>Butterfish</v>
      </c>
      <c r="AA859">
        <f t="shared" si="76"/>
        <v>73.3</v>
      </c>
      <c r="AB859">
        <f t="shared" si="77"/>
        <v>4.5</v>
      </c>
      <c r="AC859" t="str">
        <f t="shared" si="78"/>
        <v/>
      </c>
    </row>
    <row r="860" spans="2:29" x14ac:dyDescent="0.15">
      <c r="B860">
        <v>33</v>
      </c>
      <c r="C860">
        <v>40386</v>
      </c>
      <c r="D860">
        <v>2010</v>
      </c>
      <c r="E860" t="s">
        <v>1088</v>
      </c>
      <c r="F860" t="s">
        <v>409</v>
      </c>
      <c r="H860" t="s">
        <v>32</v>
      </c>
      <c r="J860" t="s">
        <v>6</v>
      </c>
      <c r="K860">
        <v>86.5</v>
      </c>
      <c r="L860">
        <v>77</v>
      </c>
      <c r="M860">
        <v>48.1</v>
      </c>
      <c r="N860">
        <v>37.6</v>
      </c>
      <c r="O860">
        <v>7.8</v>
      </c>
      <c r="Q860">
        <v>7.4</v>
      </c>
      <c r="Y860">
        <f t="shared" si="79"/>
        <v>2010</v>
      </c>
      <c r="Z860" t="str">
        <f t="shared" si="80"/>
        <v>Butterfish</v>
      </c>
      <c r="AA860">
        <f t="shared" si="76"/>
        <v>86.5</v>
      </c>
      <c r="AB860">
        <f t="shared" si="77"/>
        <v>7.4</v>
      </c>
      <c r="AC860" t="str">
        <f t="shared" si="78"/>
        <v/>
      </c>
    </row>
    <row r="861" spans="2:29" x14ac:dyDescent="0.15">
      <c r="B861">
        <v>34</v>
      </c>
      <c r="C861">
        <v>40387</v>
      </c>
      <c r="D861">
        <v>2010</v>
      </c>
      <c r="E861" t="s">
        <v>1083</v>
      </c>
      <c r="F861" t="s">
        <v>969</v>
      </c>
      <c r="G861" t="s">
        <v>54</v>
      </c>
      <c r="H861" t="s">
        <v>405</v>
      </c>
      <c r="J861" t="s">
        <v>6</v>
      </c>
      <c r="K861">
        <v>98.3</v>
      </c>
      <c r="L861">
        <v>87.9</v>
      </c>
      <c r="M861">
        <v>55.3</v>
      </c>
      <c r="N861">
        <v>46.4</v>
      </c>
      <c r="O861">
        <v>9.3000000000000007</v>
      </c>
      <c r="Q861">
        <v>10.6</v>
      </c>
      <c r="Y861">
        <f t="shared" si="79"/>
        <v>2010</v>
      </c>
      <c r="Z861" t="str">
        <f t="shared" si="80"/>
        <v>Butterfish</v>
      </c>
      <c r="AA861">
        <f t="shared" si="76"/>
        <v>98.3</v>
      </c>
      <c r="AB861">
        <f t="shared" si="77"/>
        <v>10.6</v>
      </c>
      <c r="AC861" t="str">
        <f t="shared" si="78"/>
        <v/>
      </c>
    </row>
    <row r="862" spans="2:29" x14ac:dyDescent="0.15">
      <c r="B862">
        <v>35</v>
      </c>
      <c r="C862">
        <v>40387</v>
      </c>
      <c r="D862">
        <v>2010</v>
      </c>
      <c r="E862" t="s">
        <v>1083</v>
      </c>
      <c r="F862" t="s">
        <v>969</v>
      </c>
      <c r="G862" t="s">
        <v>54</v>
      </c>
      <c r="H862" t="s">
        <v>384</v>
      </c>
      <c r="J862" t="s">
        <v>999</v>
      </c>
      <c r="K862">
        <v>73.5</v>
      </c>
      <c r="L862">
        <v>67.400000000000006</v>
      </c>
      <c r="M862">
        <v>43.8</v>
      </c>
      <c r="N862">
        <v>29.3</v>
      </c>
      <c r="O862">
        <v>6.9</v>
      </c>
      <c r="Q862">
        <v>3.1</v>
      </c>
      <c r="Y862">
        <f t="shared" si="79"/>
        <v>2010</v>
      </c>
      <c r="Z862" t="str">
        <f t="shared" si="80"/>
        <v>Bluefish</v>
      </c>
      <c r="AA862">
        <f t="shared" si="76"/>
        <v>73.5</v>
      </c>
      <c r="AB862">
        <f t="shared" si="77"/>
        <v>3.1</v>
      </c>
      <c r="AC862" t="str">
        <f t="shared" si="78"/>
        <v/>
      </c>
    </row>
    <row r="863" spans="2:29" x14ac:dyDescent="0.15">
      <c r="B863">
        <v>36</v>
      </c>
      <c r="C863">
        <v>40387</v>
      </c>
      <c r="D863">
        <v>2010</v>
      </c>
      <c r="E863" t="s">
        <v>1083</v>
      </c>
      <c r="F863" t="s">
        <v>969</v>
      </c>
      <c r="G863" t="s">
        <v>54</v>
      </c>
      <c r="H863" t="s">
        <v>385</v>
      </c>
      <c r="J863" t="s">
        <v>936</v>
      </c>
      <c r="K863">
        <v>105.8</v>
      </c>
      <c r="P863" t="s">
        <v>1089</v>
      </c>
      <c r="Q863">
        <v>4.7</v>
      </c>
      <c r="W863">
        <v>11.6</v>
      </c>
      <c r="X863">
        <v>16.2</v>
      </c>
      <c r="Y863">
        <f t="shared" si="79"/>
        <v>2010</v>
      </c>
      <c r="Z863" t="str">
        <f t="shared" si="80"/>
        <v>Squid</v>
      </c>
      <c r="AA863">
        <f t="shared" si="76"/>
        <v>105.8</v>
      </c>
      <c r="AB863">
        <f t="shared" si="77"/>
        <v>4.7</v>
      </c>
      <c r="AC863" t="str">
        <f t="shared" si="78"/>
        <v/>
      </c>
    </row>
    <row r="864" spans="2:29" x14ac:dyDescent="0.15">
      <c r="B864">
        <v>37</v>
      </c>
      <c r="C864">
        <v>40389</v>
      </c>
      <c r="D864">
        <v>2010</v>
      </c>
      <c r="F864" t="s">
        <v>1081</v>
      </c>
      <c r="G864" t="s">
        <v>411</v>
      </c>
      <c r="H864" t="s">
        <v>32</v>
      </c>
      <c r="J864" t="s">
        <v>4</v>
      </c>
      <c r="L864">
        <v>150.6</v>
      </c>
      <c r="M864">
        <v>101.5</v>
      </c>
      <c r="N864">
        <v>57.3</v>
      </c>
      <c r="O864">
        <v>12.3</v>
      </c>
      <c r="Q864">
        <v>18.600000000000001</v>
      </c>
      <c r="Y864">
        <f t="shared" si="79"/>
        <v>2010</v>
      </c>
      <c r="Z864" t="str">
        <f t="shared" si="80"/>
        <v>Herring</v>
      </c>
      <c r="AA864" t="str">
        <f t="shared" si="76"/>
        <v/>
      </c>
      <c r="AB864">
        <f t="shared" si="77"/>
        <v>18.600000000000001</v>
      </c>
      <c r="AC864" t="str">
        <f t="shared" si="78"/>
        <v/>
      </c>
    </row>
    <row r="865" spans="2:29" x14ac:dyDescent="0.15">
      <c r="B865">
        <v>38</v>
      </c>
      <c r="C865">
        <v>40389</v>
      </c>
      <c r="D865">
        <v>2010</v>
      </c>
      <c r="F865" t="s">
        <v>1081</v>
      </c>
      <c r="G865" t="s">
        <v>411</v>
      </c>
      <c r="H865" t="s">
        <v>32</v>
      </c>
      <c r="J865" t="s">
        <v>4</v>
      </c>
      <c r="K865">
        <v>153.4</v>
      </c>
      <c r="L865">
        <v>137.6</v>
      </c>
      <c r="M865">
        <v>98.9</v>
      </c>
      <c r="N865">
        <v>57</v>
      </c>
      <c r="O865">
        <v>10.7</v>
      </c>
      <c r="Q865">
        <v>19.899999999999999</v>
      </c>
      <c r="Y865">
        <f t="shared" si="79"/>
        <v>2010</v>
      </c>
      <c r="Z865" t="str">
        <f t="shared" si="80"/>
        <v>Herring</v>
      </c>
      <c r="AA865">
        <f t="shared" si="76"/>
        <v>153.4</v>
      </c>
      <c r="AB865">
        <f t="shared" si="77"/>
        <v>19.899999999999999</v>
      </c>
      <c r="AC865" t="str">
        <f t="shared" si="78"/>
        <v/>
      </c>
    </row>
    <row r="866" spans="2:29" x14ac:dyDescent="0.15">
      <c r="B866">
        <v>39</v>
      </c>
      <c r="C866">
        <v>40392</v>
      </c>
      <c r="D866">
        <v>2010</v>
      </c>
      <c r="F866" t="s">
        <v>406</v>
      </c>
      <c r="G866" t="s">
        <v>54</v>
      </c>
      <c r="H866" t="s">
        <v>1090</v>
      </c>
      <c r="J866" t="s">
        <v>1091</v>
      </c>
      <c r="O866">
        <v>0.9</v>
      </c>
      <c r="Q866" t="s">
        <v>1092</v>
      </c>
      <c r="Y866">
        <f t="shared" si="79"/>
        <v>2010</v>
      </c>
      <c r="Z866" t="str">
        <f t="shared" si="80"/>
        <v>Larval Fish</v>
      </c>
      <c r="AA866" t="str">
        <f t="shared" si="76"/>
        <v/>
      </c>
      <c r="AB866" t="str">
        <f t="shared" si="77"/>
        <v>&gt;0.1</v>
      </c>
      <c r="AC866" t="str">
        <f t="shared" si="78"/>
        <v/>
      </c>
    </row>
    <row r="867" spans="2:29" x14ac:dyDescent="0.15">
      <c r="B867">
        <v>40</v>
      </c>
      <c r="C867">
        <v>40392</v>
      </c>
      <c r="D867">
        <v>2010</v>
      </c>
      <c r="F867" t="s">
        <v>406</v>
      </c>
      <c r="G867" t="s">
        <v>54</v>
      </c>
      <c r="H867" t="s">
        <v>1093</v>
      </c>
      <c r="J867" t="s">
        <v>1091</v>
      </c>
      <c r="K867">
        <v>27</v>
      </c>
      <c r="L867">
        <v>24.9</v>
      </c>
      <c r="O867">
        <v>1.5</v>
      </c>
      <c r="Q867" t="s">
        <v>1092</v>
      </c>
      <c r="Y867">
        <f t="shared" si="79"/>
        <v>2010</v>
      </c>
      <c r="Z867" t="str">
        <f t="shared" si="80"/>
        <v>Larval Fish</v>
      </c>
      <c r="AA867">
        <f t="shared" si="76"/>
        <v>27</v>
      </c>
      <c r="AB867" t="str">
        <f t="shared" si="77"/>
        <v>&gt;0.1</v>
      </c>
      <c r="AC867" t="str">
        <f t="shared" si="78"/>
        <v/>
      </c>
    </row>
    <row r="868" spans="2:29" x14ac:dyDescent="0.15">
      <c r="B868">
        <v>41</v>
      </c>
      <c r="C868">
        <v>40392</v>
      </c>
      <c r="D868">
        <v>2010</v>
      </c>
      <c r="F868" t="s">
        <v>406</v>
      </c>
      <c r="G868" t="s">
        <v>54</v>
      </c>
      <c r="H868" t="s">
        <v>1094</v>
      </c>
      <c r="J868" t="s">
        <v>1091</v>
      </c>
      <c r="K868">
        <v>27.4</v>
      </c>
      <c r="L868">
        <v>26.8</v>
      </c>
      <c r="O868">
        <v>0.9</v>
      </c>
      <c r="Q868" t="s">
        <v>1092</v>
      </c>
      <c r="Y868">
        <f t="shared" si="79"/>
        <v>2010</v>
      </c>
      <c r="Z868" t="str">
        <f t="shared" si="80"/>
        <v>Larval Fish</v>
      </c>
      <c r="AA868">
        <f t="shared" si="76"/>
        <v>27.4</v>
      </c>
      <c r="AB868" t="str">
        <f t="shared" si="77"/>
        <v>&gt;0.1</v>
      </c>
      <c r="AC868" t="str">
        <f t="shared" si="78"/>
        <v/>
      </c>
    </row>
    <row r="869" spans="2:29" x14ac:dyDescent="0.15">
      <c r="B869">
        <v>42</v>
      </c>
      <c r="C869">
        <v>40392</v>
      </c>
      <c r="D869">
        <v>2010</v>
      </c>
      <c r="F869" t="s">
        <v>406</v>
      </c>
      <c r="G869" t="s">
        <v>54</v>
      </c>
      <c r="H869" t="s">
        <v>1095</v>
      </c>
      <c r="J869" t="s">
        <v>7</v>
      </c>
      <c r="K869">
        <v>74.5</v>
      </c>
      <c r="L869">
        <v>71.5</v>
      </c>
      <c r="M869">
        <v>55</v>
      </c>
      <c r="N869" t="s">
        <v>1085</v>
      </c>
      <c r="O869">
        <v>3.3</v>
      </c>
      <c r="Q869">
        <v>0.9</v>
      </c>
      <c r="Y869">
        <f t="shared" si="79"/>
        <v>2010</v>
      </c>
      <c r="Z869" t="str">
        <f t="shared" si="80"/>
        <v>Sandlance</v>
      </c>
      <c r="AA869">
        <f t="shared" si="76"/>
        <v>74.5</v>
      </c>
      <c r="AB869">
        <f t="shared" si="77"/>
        <v>0.9</v>
      </c>
      <c r="AC869" t="str">
        <f t="shared" si="78"/>
        <v/>
      </c>
    </row>
    <row r="870" spans="2:29" x14ac:dyDescent="0.15">
      <c r="B870">
        <v>43</v>
      </c>
      <c r="C870">
        <v>40392</v>
      </c>
      <c r="D870">
        <v>2010</v>
      </c>
      <c r="F870" t="s">
        <v>406</v>
      </c>
      <c r="G870" t="s">
        <v>54</v>
      </c>
      <c r="H870" t="s">
        <v>1096</v>
      </c>
      <c r="J870" t="s">
        <v>7</v>
      </c>
      <c r="K870">
        <v>72.400000000000006</v>
      </c>
      <c r="L870">
        <v>69.5</v>
      </c>
      <c r="M870">
        <v>56.6</v>
      </c>
      <c r="N870" t="s">
        <v>1085</v>
      </c>
      <c r="O870">
        <v>3.2</v>
      </c>
      <c r="Q870">
        <v>0.8</v>
      </c>
      <c r="Y870">
        <f t="shared" si="79"/>
        <v>2010</v>
      </c>
      <c r="Z870" t="str">
        <f t="shared" si="80"/>
        <v>Sandlance</v>
      </c>
      <c r="AA870">
        <f t="shared" si="76"/>
        <v>72.400000000000006</v>
      </c>
      <c r="AB870">
        <f t="shared" si="77"/>
        <v>0.8</v>
      </c>
      <c r="AC870" t="str">
        <f t="shared" si="78"/>
        <v/>
      </c>
    </row>
    <row r="871" spans="2:29" x14ac:dyDescent="0.15">
      <c r="B871">
        <v>44</v>
      </c>
      <c r="C871">
        <v>40392</v>
      </c>
      <c r="D871">
        <v>2010</v>
      </c>
      <c r="F871" t="s">
        <v>406</v>
      </c>
      <c r="G871" t="s">
        <v>54</v>
      </c>
      <c r="H871" t="s">
        <v>1097</v>
      </c>
      <c r="J871" t="s">
        <v>11</v>
      </c>
      <c r="K871">
        <v>34.6</v>
      </c>
      <c r="Q871">
        <v>0.2</v>
      </c>
      <c r="Y871">
        <f t="shared" si="79"/>
        <v>2010</v>
      </c>
      <c r="Z871" t="str">
        <f t="shared" si="80"/>
        <v>Euphausiid</v>
      </c>
      <c r="AA871">
        <f t="shared" si="76"/>
        <v>34.6</v>
      </c>
      <c r="AB871">
        <f t="shared" si="77"/>
        <v>0.2</v>
      </c>
      <c r="AC871" t="str">
        <f t="shared" si="78"/>
        <v/>
      </c>
    </row>
    <row r="872" spans="2:29" x14ac:dyDescent="0.15">
      <c r="B872">
        <v>45</v>
      </c>
      <c r="C872">
        <v>40392</v>
      </c>
      <c r="D872">
        <v>2010</v>
      </c>
      <c r="F872" t="s">
        <v>406</v>
      </c>
      <c r="G872" t="s">
        <v>54</v>
      </c>
      <c r="H872" t="s">
        <v>1098</v>
      </c>
      <c r="J872" t="s">
        <v>11</v>
      </c>
      <c r="K872">
        <v>32.700000000000003</v>
      </c>
      <c r="Q872">
        <v>0.2</v>
      </c>
      <c r="Y872">
        <f t="shared" si="79"/>
        <v>2010</v>
      </c>
      <c r="Z872" t="str">
        <f t="shared" si="80"/>
        <v>Euphausiid</v>
      </c>
      <c r="AA872">
        <f t="shared" si="76"/>
        <v>32.700000000000003</v>
      </c>
      <c r="AB872">
        <f t="shared" si="77"/>
        <v>0.2</v>
      </c>
      <c r="AC872" t="str">
        <f t="shared" si="78"/>
        <v/>
      </c>
    </row>
    <row r="873" spans="2:29" x14ac:dyDescent="0.15">
      <c r="B873">
        <v>46</v>
      </c>
      <c r="C873">
        <v>40392</v>
      </c>
      <c r="D873">
        <v>2010</v>
      </c>
      <c r="F873" t="s">
        <v>406</v>
      </c>
      <c r="G873" t="s">
        <v>54</v>
      </c>
      <c r="H873" t="s">
        <v>1099</v>
      </c>
      <c r="J873" t="s">
        <v>11</v>
      </c>
      <c r="Q873">
        <v>0.2</v>
      </c>
      <c r="Y873">
        <f t="shared" si="79"/>
        <v>2010</v>
      </c>
      <c r="Z873" t="str">
        <f t="shared" si="80"/>
        <v>Euphausiid</v>
      </c>
      <c r="AA873" t="str">
        <f t="shared" si="76"/>
        <v/>
      </c>
      <c r="AB873">
        <f t="shared" si="77"/>
        <v>0.2</v>
      </c>
      <c r="AC873" t="str">
        <f t="shared" si="78"/>
        <v/>
      </c>
    </row>
    <row r="874" spans="2:29" x14ac:dyDescent="0.15">
      <c r="B874">
        <v>47</v>
      </c>
      <c r="C874">
        <v>40392</v>
      </c>
      <c r="D874">
        <v>2010</v>
      </c>
      <c r="F874" t="s">
        <v>406</v>
      </c>
      <c r="G874" t="s">
        <v>54</v>
      </c>
      <c r="H874" t="s">
        <v>1100</v>
      </c>
      <c r="J874" t="s">
        <v>11</v>
      </c>
      <c r="Q874">
        <v>0.2</v>
      </c>
      <c r="Y874">
        <f t="shared" si="79"/>
        <v>2010</v>
      </c>
      <c r="Z874" t="str">
        <f t="shared" si="80"/>
        <v>Euphausiid</v>
      </c>
      <c r="AA874" t="str">
        <f t="shared" si="76"/>
        <v/>
      </c>
      <c r="AB874">
        <f t="shared" si="77"/>
        <v>0.2</v>
      </c>
      <c r="AC874" t="str">
        <f t="shared" si="78"/>
        <v/>
      </c>
    </row>
    <row r="875" spans="2:29" x14ac:dyDescent="0.15">
      <c r="B875">
        <v>48</v>
      </c>
      <c r="C875">
        <v>40392</v>
      </c>
      <c r="D875">
        <v>2010</v>
      </c>
      <c r="F875" t="s">
        <v>406</v>
      </c>
      <c r="G875" t="s">
        <v>54</v>
      </c>
      <c r="H875" t="s">
        <v>1101</v>
      </c>
      <c r="J875" t="s">
        <v>11</v>
      </c>
      <c r="Q875">
        <v>0.2</v>
      </c>
      <c r="Y875">
        <f t="shared" si="79"/>
        <v>2010</v>
      </c>
      <c r="Z875" t="str">
        <f t="shared" si="80"/>
        <v>Euphausiid</v>
      </c>
      <c r="AA875" t="str">
        <f t="shared" si="76"/>
        <v/>
      </c>
      <c r="AB875">
        <f t="shared" si="77"/>
        <v>0.2</v>
      </c>
      <c r="AC875" t="str">
        <f t="shared" si="78"/>
        <v/>
      </c>
    </row>
    <row r="876" spans="2:29" x14ac:dyDescent="0.15">
      <c r="B876">
        <v>49</v>
      </c>
      <c r="C876">
        <v>40392</v>
      </c>
      <c r="D876">
        <v>2010</v>
      </c>
      <c r="F876" t="s">
        <v>406</v>
      </c>
      <c r="G876" t="s">
        <v>54</v>
      </c>
      <c r="H876" t="s">
        <v>1102</v>
      </c>
      <c r="J876" t="s">
        <v>4</v>
      </c>
      <c r="K876">
        <v>52.5</v>
      </c>
      <c r="L876">
        <v>49.2</v>
      </c>
      <c r="M876">
        <v>34</v>
      </c>
      <c r="N876">
        <v>19.3</v>
      </c>
      <c r="O876">
        <v>9.8000000000000007</v>
      </c>
      <c r="Q876">
        <v>1.2</v>
      </c>
      <c r="Y876">
        <f t="shared" si="79"/>
        <v>2010</v>
      </c>
      <c r="Z876" t="str">
        <f t="shared" si="80"/>
        <v>Herring</v>
      </c>
      <c r="AA876">
        <f t="shared" si="76"/>
        <v>52.5</v>
      </c>
      <c r="AB876">
        <f t="shared" si="77"/>
        <v>1.2</v>
      </c>
      <c r="AC876" t="str">
        <f t="shared" si="78"/>
        <v/>
      </c>
    </row>
    <row r="877" spans="2:29" x14ac:dyDescent="0.15">
      <c r="B877">
        <v>50</v>
      </c>
      <c r="C877">
        <v>40401</v>
      </c>
      <c r="D877">
        <v>2010</v>
      </c>
      <c r="F877" t="s">
        <v>1103</v>
      </c>
      <c r="G877" t="s">
        <v>54</v>
      </c>
      <c r="H877" t="s">
        <v>32</v>
      </c>
      <c r="J877" t="s">
        <v>6</v>
      </c>
      <c r="K877">
        <v>98.2</v>
      </c>
      <c r="L877">
        <v>89.5</v>
      </c>
      <c r="M877">
        <v>56.6</v>
      </c>
      <c r="N877">
        <v>46.9</v>
      </c>
      <c r="O877">
        <v>8.1</v>
      </c>
      <c r="Q877">
        <v>12.2</v>
      </c>
      <c r="Y877">
        <f t="shared" si="79"/>
        <v>2010</v>
      </c>
      <c r="Z877" t="str">
        <f t="shared" si="80"/>
        <v>Butterfish</v>
      </c>
      <c r="AA877">
        <f t="shared" si="76"/>
        <v>98.2</v>
      </c>
      <c r="AB877">
        <f t="shared" si="77"/>
        <v>12.2</v>
      </c>
      <c r="AC877" t="str">
        <f t="shared" si="78"/>
        <v/>
      </c>
    </row>
    <row r="878" spans="2:29" x14ac:dyDescent="0.15">
      <c r="AA878" t="str">
        <f t="shared" si="76"/>
        <v/>
      </c>
      <c r="AB878" t="str">
        <f t="shared" si="77"/>
        <v/>
      </c>
      <c r="AC878" t="str">
        <f t="shared" si="78"/>
        <v/>
      </c>
    </row>
    <row r="879" spans="2:29" x14ac:dyDescent="0.15">
      <c r="AA879" t="str">
        <f t="shared" si="76"/>
        <v/>
      </c>
      <c r="AB879" t="str">
        <f t="shared" si="77"/>
        <v/>
      </c>
      <c r="AC879" t="str">
        <f t="shared" si="78"/>
        <v/>
      </c>
    </row>
    <row r="880" spans="2:29" x14ac:dyDescent="0.15">
      <c r="AA880" t="str">
        <f t="shared" si="76"/>
        <v/>
      </c>
      <c r="AB880" t="str">
        <f t="shared" si="77"/>
        <v/>
      </c>
      <c r="AC880" t="str">
        <f t="shared" si="78"/>
        <v/>
      </c>
    </row>
    <row r="881" spans="27:29" x14ac:dyDescent="0.15">
      <c r="AA881" t="str">
        <f t="shared" si="76"/>
        <v/>
      </c>
      <c r="AB881" t="str">
        <f t="shared" si="77"/>
        <v/>
      </c>
      <c r="AC881" t="str">
        <f t="shared" si="78"/>
        <v/>
      </c>
    </row>
    <row r="882" spans="27:29" x14ac:dyDescent="0.15">
      <c r="AA882" t="str">
        <f t="shared" si="76"/>
        <v/>
      </c>
      <c r="AB882" t="str">
        <f t="shared" si="77"/>
        <v/>
      </c>
      <c r="AC882" t="str">
        <f t="shared" si="78"/>
        <v/>
      </c>
    </row>
    <row r="883" spans="27:29" x14ac:dyDescent="0.15">
      <c r="AA883" t="str">
        <f t="shared" si="76"/>
        <v/>
      </c>
      <c r="AB883" t="str">
        <f t="shared" si="77"/>
        <v/>
      </c>
      <c r="AC883" t="str">
        <f t="shared" si="78"/>
        <v/>
      </c>
    </row>
    <row r="884" spans="27:29" x14ac:dyDescent="0.15">
      <c r="AA884" t="str">
        <f t="shared" si="76"/>
        <v/>
      </c>
      <c r="AB884" t="str">
        <f t="shared" si="77"/>
        <v/>
      </c>
      <c r="AC884" t="str">
        <f t="shared" si="78"/>
        <v/>
      </c>
    </row>
    <row r="885" spans="27:29" x14ac:dyDescent="0.15">
      <c r="AA885" t="str">
        <f t="shared" si="76"/>
        <v/>
      </c>
      <c r="AB885" t="str">
        <f t="shared" si="77"/>
        <v/>
      </c>
      <c r="AC885" t="str">
        <f t="shared" si="78"/>
        <v/>
      </c>
    </row>
    <row r="886" spans="27:29" x14ac:dyDescent="0.15">
      <c r="AA886" t="str">
        <f t="shared" si="76"/>
        <v/>
      </c>
      <c r="AB886" t="str">
        <f t="shared" si="77"/>
        <v/>
      </c>
      <c r="AC886" t="str">
        <f t="shared" si="78"/>
        <v/>
      </c>
    </row>
    <row r="887" spans="27:29" x14ac:dyDescent="0.15">
      <c r="AA887" t="str">
        <f t="shared" si="76"/>
        <v/>
      </c>
      <c r="AB887" t="str">
        <f t="shared" si="77"/>
        <v/>
      </c>
      <c r="AC887" t="str">
        <f t="shared" si="78"/>
        <v/>
      </c>
    </row>
    <row r="888" spans="27:29" x14ac:dyDescent="0.15">
      <c r="AA888" t="str">
        <f t="shared" si="76"/>
        <v/>
      </c>
      <c r="AB888" t="str">
        <f t="shared" si="77"/>
        <v/>
      </c>
      <c r="AC888" t="str">
        <f t="shared" si="78"/>
        <v/>
      </c>
    </row>
    <row r="889" spans="27:29" x14ac:dyDescent="0.15">
      <c r="AA889" t="str">
        <f t="shared" si="76"/>
        <v/>
      </c>
      <c r="AB889" t="str">
        <f t="shared" si="77"/>
        <v/>
      </c>
      <c r="AC889" t="str">
        <f t="shared" si="78"/>
        <v/>
      </c>
    </row>
    <row r="890" spans="27:29" x14ac:dyDescent="0.15">
      <c r="AA890" t="str">
        <f t="shared" si="76"/>
        <v/>
      </c>
      <c r="AB890" t="str">
        <f t="shared" si="77"/>
        <v/>
      </c>
      <c r="AC890" t="str">
        <f t="shared" si="78"/>
        <v/>
      </c>
    </row>
    <row r="891" spans="27:29" x14ac:dyDescent="0.15">
      <c r="AA891" t="str">
        <f t="shared" si="76"/>
        <v/>
      </c>
      <c r="AB891" t="str">
        <f t="shared" si="77"/>
        <v/>
      </c>
      <c r="AC891" t="str">
        <f t="shared" si="78"/>
        <v/>
      </c>
    </row>
    <row r="892" spans="27:29" x14ac:dyDescent="0.15">
      <c r="AA892" t="str">
        <f t="shared" si="76"/>
        <v/>
      </c>
      <c r="AB892" t="str">
        <f t="shared" si="77"/>
        <v/>
      </c>
      <c r="AC892" t="str">
        <f t="shared" si="78"/>
        <v/>
      </c>
    </row>
    <row r="893" spans="27:29" x14ac:dyDescent="0.15">
      <c r="AA893" t="str">
        <f t="shared" si="76"/>
        <v/>
      </c>
      <c r="AB893" t="str">
        <f t="shared" si="77"/>
        <v/>
      </c>
      <c r="AC893" t="str">
        <f t="shared" si="78"/>
        <v/>
      </c>
    </row>
    <row r="894" spans="27:29" x14ac:dyDescent="0.15">
      <c r="AA894" t="str">
        <f t="shared" si="76"/>
        <v/>
      </c>
      <c r="AB894" t="str">
        <f t="shared" si="77"/>
        <v/>
      </c>
      <c r="AC894" t="str">
        <f t="shared" si="78"/>
        <v/>
      </c>
    </row>
    <row r="895" spans="27:29" x14ac:dyDescent="0.15">
      <c r="AA895" t="str">
        <f t="shared" si="76"/>
        <v/>
      </c>
      <c r="AB895" t="str">
        <f t="shared" si="77"/>
        <v/>
      </c>
      <c r="AC895" t="str">
        <f t="shared" si="78"/>
        <v/>
      </c>
    </row>
    <row r="896" spans="27:29" x14ac:dyDescent="0.15">
      <c r="AA896" t="str">
        <f t="shared" si="76"/>
        <v/>
      </c>
      <c r="AB896" t="str">
        <f t="shared" si="77"/>
        <v/>
      </c>
      <c r="AC896" t="str">
        <f t="shared" si="78"/>
        <v/>
      </c>
    </row>
    <row r="897" spans="27:29" x14ac:dyDescent="0.15">
      <c r="AA897" t="str">
        <f t="shared" si="76"/>
        <v/>
      </c>
      <c r="AB897" t="str">
        <f t="shared" si="77"/>
        <v/>
      </c>
      <c r="AC897" t="str">
        <f t="shared" si="78"/>
        <v/>
      </c>
    </row>
    <row r="898" spans="27:29" x14ac:dyDescent="0.15">
      <c r="AA898" t="str">
        <f t="shared" ref="AA898:AA961" si="81">IF(K898&lt;&gt;"",K898,"")</f>
        <v/>
      </c>
      <c r="AB898" t="str">
        <f t="shared" ref="AB898:AB961" si="82">IF(Q898&lt;&gt;"",Q898,IF(P898&lt;&gt;"",P898,""))</f>
        <v/>
      </c>
      <c r="AC898" t="str">
        <f t="shared" ref="AC898:AC961" si="83">IF(U898&lt;&gt;"",U898,"")</f>
        <v/>
      </c>
    </row>
    <row r="899" spans="27:29" x14ac:dyDescent="0.15">
      <c r="AA899" t="str">
        <f t="shared" si="81"/>
        <v/>
      </c>
      <c r="AB899" t="str">
        <f t="shared" si="82"/>
        <v/>
      </c>
      <c r="AC899" t="str">
        <f t="shared" si="83"/>
        <v/>
      </c>
    </row>
    <row r="900" spans="27:29" x14ac:dyDescent="0.15">
      <c r="AA900" t="str">
        <f t="shared" si="81"/>
        <v/>
      </c>
      <c r="AB900" t="str">
        <f t="shared" si="82"/>
        <v/>
      </c>
      <c r="AC900" t="str">
        <f t="shared" si="83"/>
        <v/>
      </c>
    </row>
    <row r="901" spans="27:29" x14ac:dyDescent="0.15">
      <c r="AA901" t="str">
        <f t="shared" si="81"/>
        <v/>
      </c>
      <c r="AB901" t="str">
        <f t="shared" si="82"/>
        <v/>
      </c>
      <c r="AC901" t="str">
        <f t="shared" si="83"/>
        <v/>
      </c>
    </row>
    <row r="902" spans="27:29" x14ac:dyDescent="0.15">
      <c r="AA902" t="str">
        <f t="shared" si="81"/>
        <v/>
      </c>
      <c r="AB902" t="str">
        <f t="shared" si="82"/>
        <v/>
      </c>
      <c r="AC902" t="str">
        <f t="shared" si="83"/>
        <v/>
      </c>
    </row>
    <row r="903" spans="27:29" x14ac:dyDescent="0.15">
      <c r="AA903" t="str">
        <f t="shared" si="81"/>
        <v/>
      </c>
      <c r="AB903" t="str">
        <f t="shared" si="82"/>
        <v/>
      </c>
      <c r="AC903" t="str">
        <f t="shared" si="83"/>
        <v/>
      </c>
    </row>
    <row r="904" spans="27:29" x14ac:dyDescent="0.15">
      <c r="AA904" t="str">
        <f t="shared" si="81"/>
        <v/>
      </c>
      <c r="AB904" t="str">
        <f t="shared" si="82"/>
        <v/>
      </c>
      <c r="AC904" t="str">
        <f t="shared" si="83"/>
        <v/>
      </c>
    </row>
    <row r="905" spans="27:29" x14ac:dyDescent="0.15">
      <c r="AA905" t="str">
        <f t="shared" si="81"/>
        <v/>
      </c>
      <c r="AB905" t="str">
        <f t="shared" si="82"/>
        <v/>
      </c>
      <c r="AC905" t="str">
        <f t="shared" si="83"/>
        <v/>
      </c>
    </row>
    <row r="906" spans="27:29" x14ac:dyDescent="0.15">
      <c r="AA906" t="str">
        <f t="shared" si="81"/>
        <v/>
      </c>
      <c r="AB906" t="str">
        <f t="shared" si="82"/>
        <v/>
      </c>
      <c r="AC906" t="str">
        <f t="shared" si="83"/>
        <v/>
      </c>
    </row>
    <row r="907" spans="27:29" x14ac:dyDescent="0.15">
      <c r="AA907" t="str">
        <f t="shared" si="81"/>
        <v/>
      </c>
      <c r="AB907" t="str">
        <f t="shared" si="82"/>
        <v/>
      </c>
      <c r="AC907" t="str">
        <f t="shared" si="83"/>
        <v/>
      </c>
    </row>
    <row r="908" spans="27:29" x14ac:dyDescent="0.15">
      <c r="AA908" t="str">
        <f t="shared" si="81"/>
        <v/>
      </c>
      <c r="AB908" t="str">
        <f t="shared" si="82"/>
        <v/>
      </c>
      <c r="AC908" t="str">
        <f t="shared" si="83"/>
        <v/>
      </c>
    </row>
    <row r="909" spans="27:29" x14ac:dyDescent="0.15">
      <c r="AA909" t="str">
        <f t="shared" si="81"/>
        <v/>
      </c>
      <c r="AB909" t="str">
        <f t="shared" si="82"/>
        <v/>
      </c>
      <c r="AC909" t="str">
        <f t="shared" si="83"/>
        <v/>
      </c>
    </row>
    <row r="910" spans="27:29" x14ac:dyDescent="0.15">
      <c r="AA910" t="str">
        <f t="shared" si="81"/>
        <v/>
      </c>
      <c r="AB910" t="str">
        <f t="shared" si="82"/>
        <v/>
      </c>
      <c r="AC910" t="str">
        <f t="shared" si="83"/>
        <v/>
      </c>
    </row>
    <row r="911" spans="27:29" x14ac:dyDescent="0.15">
      <c r="AA911" t="str">
        <f t="shared" si="81"/>
        <v/>
      </c>
      <c r="AB911" t="str">
        <f t="shared" si="82"/>
        <v/>
      </c>
      <c r="AC911" t="str">
        <f t="shared" si="83"/>
        <v/>
      </c>
    </row>
    <row r="912" spans="27:29" x14ac:dyDescent="0.15">
      <c r="AA912" t="str">
        <f t="shared" si="81"/>
        <v/>
      </c>
      <c r="AB912" t="str">
        <f t="shared" si="82"/>
        <v/>
      </c>
      <c r="AC912" t="str">
        <f t="shared" si="83"/>
        <v/>
      </c>
    </row>
    <row r="913" spans="27:29" x14ac:dyDescent="0.15">
      <c r="AA913" t="str">
        <f t="shared" si="81"/>
        <v/>
      </c>
      <c r="AB913" t="str">
        <f t="shared" si="82"/>
        <v/>
      </c>
      <c r="AC913" t="str">
        <f t="shared" si="83"/>
        <v/>
      </c>
    </row>
    <row r="914" spans="27:29" x14ac:dyDescent="0.15">
      <c r="AA914" t="str">
        <f t="shared" si="81"/>
        <v/>
      </c>
      <c r="AB914" t="str">
        <f t="shared" si="82"/>
        <v/>
      </c>
      <c r="AC914" t="str">
        <f t="shared" si="83"/>
        <v/>
      </c>
    </row>
    <row r="915" spans="27:29" x14ac:dyDescent="0.15">
      <c r="AA915" t="str">
        <f t="shared" si="81"/>
        <v/>
      </c>
      <c r="AB915" t="str">
        <f t="shared" si="82"/>
        <v/>
      </c>
      <c r="AC915" t="str">
        <f t="shared" si="83"/>
        <v/>
      </c>
    </row>
    <row r="916" spans="27:29" x14ac:dyDescent="0.15">
      <c r="AA916" t="str">
        <f t="shared" si="81"/>
        <v/>
      </c>
      <c r="AB916" t="str">
        <f t="shared" si="82"/>
        <v/>
      </c>
      <c r="AC916" t="str">
        <f t="shared" si="83"/>
        <v/>
      </c>
    </row>
    <row r="917" spans="27:29" x14ac:dyDescent="0.15">
      <c r="AA917" t="str">
        <f t="shared" si="81"/>
        <v/>
      </c>
      <c r="AB917" t="str">
        <f t="shared" si="82"/>
        <v/>
      </c>
      <c r="AC917" t="str">
        <f t="shared" si="83"/>
        <v/>
      </c>
    </row>
    <row r="918" spans="27:29" x14ac:dyDescent="0.15">
      <c r="AA918" t="str">
        <f t="shared" si="81"/>
        <v/>
      </c>
      <c r="AB918" t="str">
        <f t="shared" si="82"/>
        <v/>
      </c>
      <c r="AC918" t="str">
        <f t="shared" si="83"/>
        <v/>
      </c>
    </row>
    <row r="919" spans="27:29" x14ac:dyDescent="0.15">
      <c r="AA919" t="str">
        <f t="shared" si="81"/>
        <v/>
      </c>
      <c r="AB919" t="str">
        <f t="shared" si="82"/>
        <v/>
      </c>
      <c r="AC919" t="str">
        <f t="shared" si="83"/>
        <v/>
      </c>
    </row>
    <row r="920" spans="27:29" x14ac:dyDescent="0.15">
      <c r="AA920" t="str">
        <f t="shared" si="81"/>
        <v/>
      </c>
      <c r="AB920" t="str">
        <f t="shared" si="82"/>
        <v/>
      </c>
      <c r="AC920" t="str">
        <f t="shared" si="83"/>
        <v/>
      </c>
    </row>
    <row r="921" spans="27:29" x14ac:dyDescent="0.15">
      <c r="AA921" t="str">
        <f t="shared" si="81"/>
        <v/>
      </c>
      <c r="AB921" t="str">
        <f t="shared" si="82"/>
        <v/>
      </c>
      <c r="AC921" t="str">
        <f t="shared" si="83"/>
        <v/>
      </c>
    </row>
    <row r="922" spans="27:29" x14ac:dyDescent="0.15">
      <c r="AA922" t="str">
        <f t="shared" si="81"/>
        <v/>
      </c>
      <c r="AB922" t="str">
        <f t="shared" si="82"/>
        <v/>
      </c>
      <c r="AC922" t="str">
        <f t="shared" si="83"/>
        <v/>
      </c>
    </row>
    <row r="923" spans="27:29" x14ac:dyDescent="0.15">
      <c r="AA923" t="str">
        <f t="shared" si="81"/>
        <v/>
      </c>
      <c r="AB923" t="str">
        <f t="shared" si="82"/>
        <v/>
      </c>
      <c r="AC923" t="str">
        <f t="shared" si="83"/>
        <v/>
      </c>
    </row>
    <row r="924" spans="27:29" x14ac:dyDescent="0.15">
      <c r="AA924" t="str">
        <f t="shared" si="81"/>
        <v/>
      </c>
      <c r="AB924" t="str">
        <f t="shared" si="82"/>
        <v/>
      </c>
      <c r="AC924" t="str">
        <f t="shared" si="83"/>
        <v/>
      </c>
    </row>
    <row r="925" spans="27:29" x14ac:dyDescent="0.15">
      <c r="AA925" t="str">
        <f t="shared" si="81"/>
        <v/>
      </c>
      <c r="AB925" t="str">
        <f t="shared" si="82"/>
        <v/>
      </c>
      <c r="AC925" t="str">
        <f t="shared" si="83"/>
        <v/>
      </c>
    </row>
    <row r="926" spans="27:29" x14ac:dyDescent="0.15">
      <c r="AA926" t="str">
        <f t="shared" si="81"/>
        <v/>
      </c>
      <c r="AB926" t="str">
        <f t="shared" si="82"/>
        <v/>
      </c>
      <c r="AC926" t="str">
        <f t="shared" si="83"/>
        <v/>
      </c>
    </row>
    <row r="927" spans="27:29" x14ac:dyDescent="0.15">
      <c r="AA927" t="str">
        <f t="shared" si="81"/>
        <v/>
      </c>
      <c r="AB927" t="str">
        <f t="shared" si="82"/>
        <v/>
      </c>
      <c r="AC927" t="str">
        <f t="shared" si="83"/>
        <v/>
      </c>
    </row>
    <row r="928" spans="27:29" x14ac:dyDescent="0.15">
      <c r="AA928" t="str">
        <f t="shared" si="81"/>
        <v/>
      </c>
      <c r="AB928" t="str">
        <f t="shared" si="82"/>
        <v/>
      </c>
      <c r="AC928" t="str">
        <f t="shared" si="83"/>
        <v/>
      </c>
    </row>
    <row r="929" spans="27:29" x14ac:dyDescent="0.15">
      <c r="AA929" t="str">
        <f t="shared" si="81"/>
        <v/>
      </c>
      <c r="AB929" t="str">
        <f t="shared" si="82"/>
        <v/>
      </c>
      <c r="AC929" t="str">
        <f t="shared" si="83"/>
        <v/>
      </c>
    </row>
    <row r="930" spans="27:29" x14ac:dyDescent="0.15">
      <c r="AA930" t="str">
        <f t="shared" si="81"/>
        <v/>
      </c>
      <c r="AB930" t="str">
        <f t="shared" si="82"/>
        <v/>
      </c>
      <c r="AC930" t="str">
        <f t="shared" si="83"/>
        <v/>
      </c>
    </row>
    <row r="931" spans="27:29" x14ac:dyDescent="0.15">
      <c r="AA931" t="str">
        <f t="shared" si="81"/>
        <v/>
      </c>
      <c r="AB931" t="str">
        <f t="shared" si="82"/>
        <v/>
      </c>
      <c r="AC931" t="str">
        <f t="shared" si="83"/>
        <v/>
      </c>
    </row>
    <row r="932" spans="27:29" x14ac:dyDescent="0.15">
      <c r="AA932" t="str">
        <f t="shared" si="81"/>
        <v/>
      </c>
      <c r="AB932" t="str">
        <f t="shared" si="82"/>
        <v/>
      </c>
      <c r="AC932" t="str">
        <f t="shared" si="83"/>
        <v/>
      </c>
    </row>
    <row r="933" spans="27:29" x14ac:dyDescent="0.15">
      <c r="AA933" t="str">
        <f t="shared" si="81"/>
        <v/>
      </c>
      <c r="AB933" t="str">
        <f t="shared" si="82"/>
        <v/>
      </c>
      <c r="AC933" t="str">
        <f t="shared" si="83"/>
        <v/>
      </c>
    </row>
    <row r="934" spans="27:29" x14ac:dyDescent="0.15">
      <c r="AA934" t="str">
        <f t="shared" si="81"/>
        <v/>
      </c>
      <c r="AB934" t="str">
        <f t="shared" si="82"/>
        <v/>
      </c>
      <c r="AC934" t="str">
        <f t="shared" si="83"/>
        <v/>
      </c>
    </row>
    <row r="935" spans="27:29" x14ac:dyDescent="0.15">
      <c r="AA935" t="str">
        <f t="shared" si="81"/>
        <v/>
      </c>
      <c r="AB935" t="str">
        <f t="shared" si="82"/>
        <v/>
      </c>
      <c r="AC935" t="str">
        <f t="shared" si="83"/>
        <v/>
      </c>
    </row>
    <row r="936" spans="27:29" x14ac:dyDescent="0.15">
      <c r="AA936" t="str">
        <f t="shared" si="81"/>
        <v/>
      </c>
      <c r="AB936" t="str">
        <f t="shared" si="82"/>
        <v/>
      </c>
      <c r="AC936" t="str">
        <f t="shared" si="83"/>
        <v/>
      </c>
    </row>
    <row r="937" spans="27:29" x14ac:dyDescent="0.15">
      <c r="AA937" t="str">
        <f t="shared" si="81"/>
        <v/>
      </c>
      <c r="AB937" t="str">
        <f t="shared" si="82"/>
        <v/>
      </c>
      <c r="AC937" t="str">
        <f t="shared" si="83"/>
        <v/>
      </c>
    </row>
    <row r="938" spans="27:29" x14ac:dyDescent="0.15">
      <c r="AA938" t="str">
        <f t="shared" si="81"/>
        <v/>
      </c>
      <c r="AB938" t="str">
        <f t="shared" si="82"/>
        <v/>
      </c>
      <c r="AC938" t="str">
        <f t="shared" si="83"/>
        <v/>
      </c>
    </row>
    <row r="939" spans="27:29" x14ac:dyDescent="0.15">
      <c r="AA939" t="str">
        <f t="shared" si="81"/>
        <v/>
      </c>
      <c r="AB939" t="str">
        <f t="shared" si="82"/>
        <v/>
      </c>
      <c r="AC939" t="str">
        <f t="shared" si="83"/>
        <v/>
      </c>
    </row>
    <row r="940" spans="27:29" x14ac:dyDescent="0.15">
      <c r="AA940" t="str">
        <f t="shared" si="81"/>
        <v/>
      </c>
      <c r="AB940" t="str">
        <f t="shared" si="82"/>
        <v/>
      </c>
      <c r="AC940" t="str">
        <f t="shared" si="83"/>
        <v/>
      </c>
    </row>
    <row r="941" spans="27:29" x14ac:dyDescent="0.15">
      <c r="AA941" t="str">
        <f t="shared" si="81"/>
        <v/>
      </c>
      <c r="AB941" t="str">
        <f t="shared" si="82"/>
        <v/>
      </c>
      <c r="AC941" t="str">
        <f t="shared" si="83"/>
        <v/>
      </c>
    </row>
    <row r="942" spans="27:29" x14ac:dyDescent="0.15">
      <c r="AA942" t="str">
        <f t="shared" si="81"/>
        <v/>
      </c>
      <c r="AB942" t="str">
        <f t="shared" si="82"/>
        <v/>
      </c>
      <c r="AC942" t="str">
        <f t="shared" si="83"/>
        <v/>
      </c>
    </row>
    <row r="943" spans="27:29" x14ac:dyDescent="0.15">
      <c r="AA943" t="str">
        <f t="shared" si="81"/>
        <v/>
      </c>
      <c r="AB943" t="str">
        <f t="shared" si="82"/>
        <v/>
      </c>
      <c r="AC943" t="str">
        <f t="shared" si="83"/>
        <v/>
      </c>
    </row>
    <row r="944" spans="27:29" x14ac:dyDescent="0.15">
      <c r="AA944" t="str">
        <f t="shared" si="81"/>
        <v/>
      </c>
      <c r="AB944" t="str">
        <f t="shared" si="82"/>
        <v/>
      </c>
      <c r="AC944" t="str">
        <f t="shared" si="83"/>
        <v/>
      </c>
    </row>
    <row r="945" spans="27:29" x14ac:dyDescent="0.15">
      <c r="AA945" t="str">
        <f t="shared" si="81"/>
        <v/>
      </c>
      <c r="AB945" t="str">
        <f t="shared" si="82"/>
        <v/>
      </c>
      <c r="AC945" t="str">
        <f t="shared" si="83"/>
        <v/>
      </c>
    </row>
    <row r="946" spans="27:29" x14ac:dyDescent="0.15">
      <c r="AA946" t="str">
        <f t="shared" si="81"/>
        <v/>
      </c>
      <c r="AB946" t="str">
        <f t="shared" si="82"/>
        <v/>
      </c>
      <c r="AC946" t="str">
        <f t="shared" si="83"/>
        <v/>
      </c>
    </row>
    <row r="947" spans="27:29" x14ac:dyDescent="0.15">
      <c r="AA947" t="str">
        <f t="shared" si="81"/>
        <v/>
      </c>
      <c r="AB947" t="str">
        <f t="shared" si="82"/>
        <v/>
      </c>
      <c r="AC947" t="str">
        <f t="shared" si="83"/>
        <v/>
      </c>
    </row>
    <row r="948" spans="27:29" x14ac:dyDescent="0.15">
      <c r="AA948" t="str">
        <f t="shared" si="81"/>
        <v/>
      </c>
      <c r="AB948" t="str">
        <f t="shared" si="82"/>
        <v/>
      </c>
      <c r="AC948" t="str">
        <f t="shared" si="83"/>
        <v/>
      </c>
    </row>
    <row r="949" spans="27:29" x14ac:dyDescent="0.15">
      <c r="AA949" t="str">
        <f t="shared" si="81"/>
        <v/>
      </c>
      <c r="AB949" t="str">
        <f t="shared" si="82"/>
        <v/>
      </c>
      <c r="AC949" t="str">
        <f t="shared" si="83"/>
        <v/>
      </c>
    </row>
    <row r="950" spans="27:29" x14ac:dyDescent="0.15">
      <c r="AA950" t="str">
        <f t="shared" si="81"/>
        <v/>
      </c>
      <c r="AB950" t="str">
        <f t="shared" si="82"/>
        <v/>
      </c>
      <c r="AC950" t="str">
        <f t="shared" si="83"/>
        <v/>
      </c>
    </row>
    <row r="951" spans="27:29" x14ac:dyDescent="0.15">
      <c r="AA951" t="str">
        <f t="shared" si="81"/>
        <v/>
      </c>
      <c r="AB951" t="str">
        <f t="shared" si="82"/>
        <v/>
      </c>
      <c r="AC951" t="str">
        <f t="shared" si="83"/>
        <v/>
      </c>
    </row>
    <row r="952" spans="27:29" x14ac:dyDescent="0.15">
      <c r="AA952" t="str">
        <f t="shared" si="81"/>
        <v/>
      </c>
      <c r="AB952" t="str">
        <f t="shared" si="82"/>
        <v/>
      </c>
      <c r="AC952" t="str">
        <f t="shared" si="83"/>
        <v/>
      </c>
    </row>
    <row r="953" spans="27:29" x14ac:dyDescent="0.15">
      <c r="AA953" t="str">
        <f t="shared" si="81"/>
        <v/>
      </c>
      <c r="AB953" t="str">
        <f t="shared" si="82"/>
        <v/>
      </c>
      <c r="AC953" t="str">
        <f t="shared" si="83"/>
        <v/>
      </c>
    </row>
    <row r="954" spans="27:29" x14ac:dyDescent="0.15">
      <c r="AA954" t="str">
        <f t="shared" si="81"/>
        <v/>
      </c>
      <c r="AB954" t="str">
        <f t="shared" si="82"/>
        <v/>
      </c>
      <c r="AC954" t="str">
        <f t="shared" si="83"/>
        <v/>
      </c>
    </row>
    <row r="955" spans="27:29" x14ac:dyDescent="0.15">
      <c r="AA955" t="str">
        <f t="shared" si="81"/>
        <v/>
      </c>
      <c r="AB955" t="str">
        <f t="shared" si="82"/>
        <v/>
      </c>
      <c r="AC955" t="str">
        <f t="shared" si="83"/>
        <v/>
      </c>
    </row>
    <row r="956" spans="27:29" x14ac:dyDescent="0.15">
      <c r="AA956" t="str">
        <f t="shared" si="81"/>
        <v/>
      </c>
      <c r="AB956" t="str">
        <f t="shared" si="82"/>
        <v/>
      </c>
      <c r="AC956" t="str">
        <f t="shared" si="83"/>
        <v/>
      </c>
    </row>
    <row r="957" spans="27:29" x14ac:dyDescent="0.15">
      <c r="AA957" t="str">
        <f t="shared" si="81"/>
        <v/>
      </c>
      <c r="AB957" t="str">
        <f t="shared" si="82"/>
        <v/>
      </c>
      <c r="AC957" t="str">
        <f t="shared" si="83"/>
        <v/>
      </c>
    </row>
    <row r="958" spans="27:29" x14ac:dyDescent="0.15">
      <c r="AA958" t="str">
        <f t="shared" si="81"/>
        <v/>
      </c>
      <c r="AB958" t="str">
        <f t="shared" si="82"/>
        <v/>
      </c>
      <c r="AC958" t="str">
        <f t="shared" si="83"/>
        <v/>
      </c>
    </row>
    <row r="959" spans="27:29" x14ac:dyDescent="0.15">
      <c r="AA959" t="str">
        <f t="shared" si="81"/>
        <v/>
      </c>
      <c r="AB959" t="str">
        <f t="shared" si="82"/>
        <v/>
      </c>
      <c r="AC959" t="str">
        <f t="shared" si="83"/>
        <v/>
      </c>
    </row>
    <row r="960" spans="27:29" x14ac:dyDescent="0.15">
      <c r="AA960" t="str">
        <f t="shared" si="81"/>
        <v/>
      </c>
      <c r="AB960" t="str">
        <f t="shared" si="82"/>
        <v/>
      </c>
      <c r="AC960" t="str">
        <f t="shared" si="83"/>
        <v/>
      </c>
    </row>
    <row r="961" spans="27:29" x14ac:dyDescent="0.15">
      <c r="AA961" t="str">
        <f t="shared" si="81"/>
        <v/>
      </c>
      <c r="AB961" t="str">
        <f t="shared" si="82"/>
        <v/>
      </c>
      <c r="AC961" t="str">
        <f t="shared" si="83"/>
        <v/>
      </c>
    </row>
    <row r="962" spans="27:29" x14ac:dyDescent="0.15">
      <c r="AA962" t="str">
        <f t="shared" ref="AA962:AA1025" si="84">IF(K962&lt;&gt;"",K962,"")</f>
        <v/>
      </c>
      <c r="AB962" t="str">
        <f t="shared" ref="AB962:AB1025" si="85">IF(Q962&lt;&gt;"",Q962,IF(P962&lt;&gt;"",P962,""))</f>
        <v/>
      </c>
      <c r="AC962" t="str">
        <f t="shared" ref="AC962:AC1025" si="86">IF(U962&lt;&gt;"",U962,"")</f>
        <v/>
      </c>
    </row>
    <row r="963" spans="27:29" x14ac:dyDescent="0.15">
      <c r="AA963" t="str">
        <f t="shared" si="84"/>
        <v/>
      </c>
      <c r="AB963" t="str">
        <f t="shared" si="85"/>
        <v/>
      </c>
      <c r="AC963" t="str">
        <f t="shared" si="86"/>
        <v/>
      </c>
    </row>
    <row r="964" spans="27:29" x14ac:dyDescent="0.15">
      <c r="AA964" t="str">
        <f t="shared" si="84"/>
        <v/>
      </c>
      <c r="AB964" t="str">
        <f t="shared" si="85"/>
        <v/>
      </c>
      <c r="AC964" t="str">
        <f t="shared" si="86"/>
        <v/>
      </c>
    </row>
    <row r="965" spans="27:29" x14ac:dyDescent="0.15">
      <c r="AA965" t="str">
        <f t="shared" si="84"/>
        <v/>
      </c>
      <c r="AB965" t="str">
        <f t="shared" si="85"/>
        <v/>
      </c>
      <c r="AC965" t="str">
        <f t="shared" si="86"/>
        <v/>
      </c>
    </row>
    <row r="966" spans="27:29" x14ac:dyDescent="0.15">
      <c r="AA966" t="str">
        <f t="shared" si="84"/>
        <v/>
      </c>
      <c r="AB966" t="str">
        <f t="shared" si="85"/>
        <v/>
      </c>
      <c r="AC966" t="str">
        <f t="shared" si="86"/>
        <v/>
      </c>
    </row>
    <row r="967" spans="27:29" x14ac:dyDescent="0.15">
      <c r="AA967" t="str">
        <f t="shared" si="84"/>
        <v/>
      </c>
      <c r="AB967" t="str">
        <f t="shared" si="85"/>
        <v/>
      </c>
      <c r="AC967" t="str">
        <f t="shared" si="86"/>
        <v/>
      </c>
    </row>
    <row r="968" spans="27:29" x14ac:dyDescent="0.15">
      <c r="AA968" t="str">
        <f t="shared" si="84"/>
        <v/>
      </c>
      <c r="AB968" t="str">
        <f t="shared" si="85"/>
        <v/>
      </c>
      <c r="AC968" t="str">
        <f t="shared" si="86"/>
        <v/>
      </c>
    </row>
    <row r="969" spans="27:29" x14ac:dyDescent="0.15">
      <c r="AA969" t="str">
        <f t="shared" si="84"/>
        <v/>
      </c>
      <c r="AB969" t="str">
        <f t="shared" si="85"/>
        <v/>
      </c>
      <c r="AC969" t="str">
        <f t="shared" si="86"/>
        <v/>
      </c>
    </row>
    <row r="970" spans="27:29" x14ac:dyDescent="0.15">
      <c r="AA970" t="str">
        <f t="shared" si="84"/>
        <v/>
      </c>
      <c r="AB970" t="str">
        <f t="shared" si="85"/>
        <v/>
      </c>
      <c r="AC970" t="str">
        <f t="shared" si="86"/>
        <v/>
      </c>
    </row>
    <row r="971" spans="27:29" x14ac:dyDescent="0.15">
      <c r="AA971" t="str">
        <f t="shared" si="84"/>
        <v/>
      </c>
      <c r="AB971" t="str">
        <f t="shared" si="85"/>
        <v/>
      </c>
      <c r="AC971" t="str">
        <f t="shared" si="86"/>
        <v/>
      </c>
    </row>
    <row r="972" spans="27:29" x14ac:dyDescent="0.15">
      <c r="AA972" t="str">
        <f t="shared" si="84"/>
        <v/>
      </c>
      <c r="AB972" t="str">
        <f t="shared" si="85"/>
        <v/>
      </c>
      <c r="AC972" t="str">
        <f t="shared" si="86"/>
        <v/>
      </c>
    </row>
    <row r="973" spans="27:29" x14ac:dyDescent="0.15">
      <c r="AA973" t="str">
        <f t="shared" si="84"/>
        <v/>
      </c>
      <c r="AB973" t="str">
        <f t="shared" si="85"/>
        <v/>
      </c>
      <c r="AC973" t="str">
        <f t="shared" si="86"/>
        <v/>
      </c>
    </row>
    <row r="974" spans="27:29" x14ac:dyDescent="0.15">
      <c r="AA974" t="str">
        <f t="shared" si="84"/>
        <v/>
      </c>
      <c r="AB974" t="str">
        <f t="shared" si="85"/>
        <v/>
      </c>
      <c r="AC974" t="str">
        <f t="shared" si="86"/>
        <v/>
      </c>
    </row>
    <row r="975" spans="27:29" x14ac:dyDescent="0.15">
      <c r="AA975" t="str">
        <f t="shared" si="84"/>
        <v/>
      </c>
      <c r="AB975" t="str">
        <f t="shared" si="85"/>
        <v/>
      </c>
      <c r="AC975" t="str">
        <f t="shared" si="86"/>
        <v/>
      </c>
    </row>
    <row r="976" spans="27:29" x14ac:dyDescent="0.15">
      <c r="AA976" t="str">
        <f t="shared" si="84"/>
        <v/>
      </c>
      <c r="AB976" t="str">
        <f t="shared" si="85"/>
        <v/>
      </c>
      <c r="AC976" t="str">
        <f t="shared" si="86"/>
        <v/>
      </c>
    </row>
    <row r="977" spans="27:29" x14ac:dyDescent="0.15">
      <c r="AA977" t="str">
        <f t="shared" si="84"/>
        <v/>
      </c>
      <c r="AB977" t="str">
        <f t="shared" si="85"/>
        <v/>
      </c>
      <c r="AC977" t="str">
        <f t="shared" si="86"/>
        <v/>
      </c>
    </row>
    <row r="978" spans="27:29" x14ac:dyDescent="0.15">
      <c r="AA978" t="str">
        <f t="shared" si="84"/>
        <v/>
      </c>
      <c r="AB978" t="str">
        <f t="shared" si="85"/>
        <v/>
      </c>
      <c r="AC978" t="str">
        <f t="shared" si="86"/>
        <v/>
      </c>
    </row>
    <row r="979" spans="27:29" x14ac:dyDescent="0.15">
      <c r="AA979" t="str">
        <f t="shared" si="84"/>
        <v/>
      </c>
      <c r="AB979" t="str">
        <f t="shared" si="85"/>
        <v/>
      </c>
      <c r="AC979" t="str">
        <f t="shared" si="86"/>
        <v/>
      </c>
    </row>
    <row r="980" spans="27:29" x14ac:dyDescent="0.15">
      <c r="AA980" t="str">
        <f t="shared" si="84"/>
        <v/>
      </c>
      <c r="AB980" t="str">
        <f t="shared" si="85"/>
        <v/>
      </c>
      <c r="AC980" t="str">
        <f t="shared" si="86"/>
        <v/>
      </c>
    </row>
    <row r="981" spans="27:29" x14ac:dyDescent="0.15">
      <c r="AA981" t="str">
        <f t="shared" si="84"/>
        <v/>
      </c>
      <c r="AB981" t="str">
        <f t="shared" si="85"/>
        <v/>
      </c>
      <c r="AC981" t="str">
        <f t="shared" si="86"/>
        <v/>
      </c>
    </row>
    <row r="982" spans="27:29" x14ac:dyDescent="0.15">
      <c r="AA982" t="str">
        <f t="shared" si="84"/>
        <v/>
      </c>
      <c r="AB982" t="str">
        <f t="shared" si="85"/>
        <v/>
      </c>
      <c r="AC982" t="str">
        <f t="shared" si="86"/>
        <v/>
      </c>
    </row>
    <row r="983" spans="27:29" x14ac:dyDescent="0.15">
      <c r="AA983" t="str">
        <f t="shared" si="84"/>
        <v/>
      </c>
      <c r="AB983" t="str">
        <f t="shared" si="85"/>
        <v/>
      </c>
      <c r="AC983" t="str">
        <f t="shared" si="86"/>
        <v/>
      </c>
    </row>
    <row r="984" spans="27:29" x14ac:dyDescent="0.15">
      <c r="AA984" t="str">
        <f t="shared" si="84"/>
        <v/>
      </c>
      <c r="AB984" t="str">
        <f t="shared" si="85"/>
        <v/>
      </c>
      <c r="AC984" t="str">
        <f t="shared" si="86"/>
        <v/>
      </c>
    </row>
    <row r="985" spans="27:29" x14ac:dyDescent="0.15">
      <c r="AA985" t="str">
        <f t="shared" si="84"/>
        <v/>
      </c>
      <c r="AB985" t="str">
        <f t="shared" si="85"/>
        <v/>
      </c>
      <c r="AC985" t="str">
        <f t="shared" si="86"/>
        <v/>
      </c>
    </row>
    <row r="986" spans="27:29" x14ac:dyDescent="0.15">
      <c r="AA986" t="str">
        <f t="shared" si="84"/>
        <v/>
      </c>
      <c r="AB986" t="str">
        <f t="shared" si="85"/>
        <v/>
      </c>
      <c r="AC986" t="str">
        <f t="shared" si="86"/>
        <v/>
      </c>
    </row>
    <row r="987" spans="27:29" x14ac:dyDescent="0.15">
      <c r="AA987" t="str">
        <f t="shared" si="84"/>
        <v/>
      </c>
      <c r="AB987" t="str">
        <f t="shared" si="85"/>
        <v/>
      </c>
      <c r="AC987" t="str">
        <f t="shared" si="86"/>
        <v/>
      </c>
    </row>
    <row r="988" spans="27:29" x14ac:dyDescent="0.15">
      <c r="AA988" t="str">
        <f t="shared" si="84"/>
        <v/>
      </c>
      <c r="AB988" t="str">
        <f t="shared" si="85"/>
        <v/>
      </c>
      <c r="AC988" t="str">
        <f t="shared" si="86"/>
        <v/>
      </c>
    </row>
    <row r="989" spans="27:29" x14ac:dyDescent="0.15">
      <c r="AA989" t="str">
        <f t="shared" si="84"/>
        <v/>
      </c>
      <c r="AB989" t="str">
        <f t="shared" si="85"/>
        <v/>
      </c>
      <c r="AC989" t="str">
        <f t="shared" si="86"/>
        <v/>
      </c>
    </row>
    <row r="990" spans="27:29" x14ac:dyDescent="0.15">
      <c r="AA990" t="str">
        <f t="shared" si="84"/>
        <v/>
      </c>
      <c r="AB990" t="str">
        <f t="shared" si="85"/>
        <v/>
      </c>
      <c r="AC990" t="str">
        <f t="shared" si="86"/>
        <v/>
      </c>
    </row>
    <row r="991" spans="27:29" x14ac:dyDescent="0.15">
      <c r="AA991" t="str">
        <f t="shared" si="84"/>
        <v/>
      </c>
      <c r="AB991" t="str">
        <f t="shared" si="85"/>
        <v/>
      </c>
      <c r="AC991" t="str">
        <f t="shared" si="86"/>
        <v/>
      </c>
    </row>
    <row r="992" spans="27:29" x14ac:dyDescent="0.15">
      <c r="AA992" t="str">
        <f t="shared" si="84"/>
        <v/>
      </c>
      <c r="AB992" t="str">
        <f t="shared" si="85"/>
        <v/>
      </c>
      <c r="AC992" t="str">
        <f t="shared" si="86"/>
        <v/>
      </c>
    </row>
    <row r="993" spans="27:29" x14ac:dyDescent="0.15">
      <c r="AA993" t="str">
        <f t="shared" si="84"/>
        <v/>
      </c>
      <c r="AB993" t="str">
        <f t="shared" si="85"/>
        <v/>
      </c>
      <c r="AC993" t="str">
        <f t="shared" si="86"/>
        <v/>
      </c>
    </row>
    <row r="994" spans="27:29" x14ac:dyDescent="0.15">
      <c r="AA994" t="str">
        <f t="shared" si="84"/>
        <v/>
      </c>
      <c r="AB994" t="str">
        <f t="shared" si="85"/>
        <v/>
      </c>
      <c r="AC994" t="str">
        <f t="shared" si="86"/>
        <v/>
      </c>
    </row>
    <row r="995" spans="27:29" x14ac:dyDescent="0.15">
      <c r="AA995" t="str">
        <f t="shared" si="84"/>
        <v/>
      </c>
      <c r="AB995" t="str">
        <f t="shared" si="85"/>
        <v/>
      </c>
      <c r="AC995" t="str">
        <f t="shared" si="86"/>
        <v/>
      </c>
    </row>
    <row r="996" spans="27:29" x14ac:dyDescent="0.15">
      <c r="AA996" t="str">
        <f t="shared" si="84"/>
        <v/>
      </c>
      <c r="AB996" t="str">
        <f t="shared" si="85"/>
        <v/>
      </c>
      <c r="AC996" t="str">
        <f t="shared" si="86"/>
        <v/>
      </c>
    </row>
    <row r="997" spans="27:29" x14ac:dyDescent="0.15">
      <c r="AA997" t="str">
        <f t="shared" si="84"/>
        <v/>
      </c>
      <c r="AB997" t="str">
        <f t="shared" si="85"/>
        <v/>
      </c>
      <c r="AC997" t="str">
        <f t="shared" si="86"/>
        <v/>
      </c>
    </row>
    <row r="998" spans="27:29" x14ac:dyDescent="0.15">
      <c r="AA998" t="str">
        <f t="shared" si="84"/>
        <v/>
      </c>
      <c r="AB998" t="str">
        <f t="shared" si="85"/>
        <v/>
      </c>
      <c r="AC998" t="str">
        <f t="shared" si="86"/>
        <v/>
      </c>
    </row>
    <row r="999" spans="27:29" x14ac:dyDescent="0.15">
      <c r="AA999" t="str">
        <f t="shared" si="84"/>
        <v/>
      </c>
      <c r="AB999" t="str">
        <f t="shared" si="85"/>
        <v/>
      </c>
      <c r="AC999" t="str">
        <f t="shared" si="86"/>
        <v/>
      </c>
    </row>
    <row r="1000" spans="27:29" x14ac:dyDescent="0.15">
      <c r="AA1000" t="str">
        <f t="shared" si="84"/>
        <v/>
      </c>
      <c r="AB1000" t="str">
        <f t="shared" si="85"/>
        <v/>
      </c>
      <c r="AC1000" t="str">
        <f t="shared" si="86"/>
        <v/>
      </c>
    </row>
    <row r="1001" spans="27:29" x14ac:dyDescent="0.15">
      <c r="AA1001" t="str">
        <f t="shared" si="84"/>
        <v/>
      </c>
      <c r="AB1001" t="str">
        <f t="shared" si="85"/>
        <v/>
      </c>
      <c r="AC1001" t="str">
        <f t="shared" si="86"/>
        <v/>
      </c>
    </row>
    <row r="1002" spans="27:29" x14ac:dyDescent="0.15">
      <c r="AA1002" t="str">
        <f t="shared" si="84"/>
        <v/>
      </c>
      <c r="AB1002" t="str">
        <f t="shared" si="85"/>
        <v/>
      </c>
      <c r="AC1002" t="str">
        <f t="shared" si="86"/>
        <v/>
      </c>
    </row>
    <row r="1003" spans="27:29" x14ac:dyDescent="0.15">
      <c r="AA1003" t="str">
        <f t="shared" si="84"/>
        <v/>
      </c>
      <c r="AB1003" t="str">
        <f t="shared" si="85"/>
        <v/>
      </c>
      <c r="AC1003" t="str">
        <f t="shared" si="86"/>
        <v/>
      </c>
    </row>
    <row r="1004" spans="27:29" x14ac:dyDescent="0.15">
      <c r="AA1004" t="str">
        <f t="shared" si="84"/>
        <v/>
      </c>
      <c r="AB1004" t="str">
        <f t="shared" si="85"/>
        <v/>
      </c>
      <c r="AC1004" t="str">
        <f t="shared" si="86"/>
        <v/>
      </c>
    </row>
    <row r="1005" spans="27:29" x14ac:dyDescent="0.15">
      <c r="AA1005" t="str">
        <f t="shared" si="84"/>
        <v/>
      </c>
      <c r="AB1005" t="str">
        <f t="shared" si="85"/>
        <v/>
      </c>
      <c r="AC1005" t="str">
        <f t="shared" si="86"/>
        <v/>
      </c>
    </row>
    <row r="1006" spans="27:29" x14ac:dyDescent="0.15">
      <c r="AA1006" t="str">
        <f t="shared" si="84"/>
        <v/>
      </c>
      <c r="AB1006" t="str">
        <f t="shared" si="85"/>
        <v/>
      </c>
      <c r="AC1006" t="str">
        <f t="shared" si="86"/>
        <v/>
      </c>
    </row>
    <row r="1007" spans="27:29" x14ac:dyDescent="0.15">
      <c r="AA1007" t="str">
        <f t="shared" si="84"/>
        <v/>
      </c>
      <c r="AB1007" t="str">
        <f t="shared" si="85"/>
        <v/>
      </c>
      <c r="AC1007" t="str">
        <f t="shared" si="86"/>
        <v/>
      </c>
    </row>
    <row r="1008" spans="27:29" x14ac:dyDescent="0.15">
      <c r="AA1008" t="str">
        <f t="shared" si="84"/>
        <v/>
      </c>
      <c r="AB1008" t="str">
        <f t="shared" si="85"/>
        <v/>
      </c>
      <c r="AC1008" t="str">
        <f t="shared" si="86"/>
        <v/>
      </c>
    </row>
    <row r="1009" spans="26:29" x14ac:dyDescent="0.15">
      <c r="AA1009" t="str">
        <f t="shared" si="84"/>
        <v/>
      </c>
      <c r="AB1009" t="str">
        <f t="shared" si="85"/>
        <v/>
      </c>
      <c r="AC1009" t="str">
        <f t="shared" si="86"/>
        <v/>
      </c>
    </row>
    <row r="1010" spans="26:29" x14ac:dyDescent="0.15">
      <c r="AA1010" t="str">
        <f t="shared" si="84"/>
        <v/>
      </c>
      <c r="AB1010" t="str">
        <f t="shared" si="85"/>
        <v/>
      </c>
      <c r="AC1010" t="str">
        <f t="shared" si="86"/>
        <v/>
      </c>
    </row>
    <row r="1011" spans="26:29" x14ac:dyDescent="0.15">
      <c r="AA1011" t="str">
        <f t="shared" si="84"/>
        <v/>
      </c>
      <c r="AB1011" t="str">
        <f t="shared" si="85"/>
        <v/>
      </c>
      <c r="AC1011" t="str">
        <f t="shared" si="86"/>
        <v/>
      </c>
    </row>
    <row r="1012" spans="26:29" x14ac:dyDescent="0.15">
      <c r="AA1012" t="str">
        <f t="shared" si="84"/>
        <v/>
      </c>
      <c r="AB1012" t="str">
        <f t="shared" si="85"/>
        <v/>
      </c>
      <c r="AC1012" t="str">
        <f t="shared" si="86"/>
        <v/>
      </c>
    </row>
    <row r="1013" spans="26:29" x14ac:dyDescent="0.15">
      <c r="AA1013" t="str">
        <f t="shared" si="84"/>
        <v/>
      </c>
      <c r="AB1013" t="str">
        <f t="shared" si="85"/>
        <v/>
      </c>
      <c r="AC1013" t="str">
        <f t="shared" si="86"/>
        <v/>
      </c>
    </row>
    <row r="1014" spans="26:29" x14ac:dyDescent="0.15">
      <c r="AA1014" t="str">
        <f t="shared" si="84"/>
        <v/>
      </c>
      <c r="AB1014" t="str">
        <f t="shared" si="85"/>
        <v/>
      </c>
      <c r="AC1014" t="str">
        <f t="shared" si="86"/>
        <v/>
      </c>
    </row>
    <row r="1015" spans="26:29" x14ac:dyDescent="0.15">
      <c r="AA1015" t="str">
        <f t="shared" si="84"/>
        <v/>
      </c>
      <c r="AB1015" t="str">
        <f t="shared" si="85"/>
        <v/>
      </c>
      <c r="AC1015" t="str">
        <f t="shared" si="86"/>
        <v/>
      </c>
    </row>
    <row r="1016" spans="26:29" x14ac:dyDescent="0.15">
      <c r="Z1016" t="str">
        <f t="shared" ref="Z1016:Z1025" si="87">IF(J1016&lt;&gt;"",J1016,"")</f>
        <v/>
      </c>
      <c r="AA1016" t="str">
        <f t="shared" si="84"/>
        <v/>
      </c>
      <c r="AB1016" t="str">
        <f t="shared" si="85"/>
        <v/>
      </c>
      <c r="AC1016" t="str">
        <f t="shared" si="86"/>
        <v/>
      </c>
    </row>
    <row r="1017" spans="26:29" x14ac:dyDescent="0.15">
      <c r="Z1017" t="str">
        <f t="shared" si="87"/>
        <v/>
      </c>
      <c r="AA1017" t="str">
        <f t="shared" si="84"/>
        <v/>
      </c>
      <c r="AB1017" t="str">
        <f t="shared" si="85"/>
        <v/>
      </c>
      <c r="AC1017" t="str">
        <f t="shared" si="86"/>
        <v/>
      </c>
    </row>
    <row r="1018" spans="26:29" x14ac:dyDescent="0.15">
      <c r="Z1018" t="str">
        <f t="shared" si="87"/>
        <v/>
      </c>
      <c r="AA1018" t="str">
        <f t="shared" si="84"/>
        <v/>
      </c>
      <c r="AB1018" t="str">
        <f t="shared" si="85"/>
        <v/>
      </c>
      <c r="AC1018" t="str">
        <f t="shared" si="86"/>
        <v/>
      </c>
    </row>
    <row r="1019" spans="26:29" x14ac:dyDescent="0.15">
      <c r="Z1019" t="str">
        <f t="shared" si="87"/>
        <v/>
      </c>
      <c r="AA1019" t="str">
        <f t="shared" si="84"/>
        <v/>
      </c>
      <c r="AB1019" t="str">
        <f t="shared" si="85"/>
        <v/>
      </c>
      <c r="AC1019" t="str">
        <f t="shared" si="86"/>
        <v/>
      </c>
    </row>
    <row r="1020" spans="26:29" x14ac:dyDescent="0.15">
      <c r="Z1020" t="str">
        <f t="shared" si="87"/>
        <v/>
      </c>
      <c r="AA1020" t="str">
        <f t="shared" si="84"/>
        <v/>
      </c>
      <c r="AB1020" t="str">
        <f t="shared" si="85"/>
        <v/>
      </c>
      <c r="AC1020" t="str">
        <f t="shared" si="86"/>
        <v/>
      </c>
    </row>
    <row r="1021" spans="26:29" x14ac:dyDescent="0.15">
      <c r="Z1021" t="str">
        <f t="shared" si="87"/>
        <v/>
      </c>
      <c r="AA1021" t="str">
        <f t="shared" si="84"/>
        <v/>
      </c>
      <c r="AB1021" t="str">
        <f t="shared" si="85"/>
        <v/>
      </c>
      <c r="AC1021" t="str">
        <f t="shared" si="86"/>
        <v/>
      </c>
    </row>
    <row r="1022" spans="26:29" x14ac:dyDescent="0.15">
      <c r="Z1022" t="str">
        <f t="shared" si="87"/>
        <v/>
      </c>
      <c r="AA1022" t="str">
        <f t="shared" si="84"/>
        <v/>
      </c>
      <c r="AB1022" t="str">
        <f t="shared" si="85"/>
        <v/>
      </c>
      <c r="AC1022" t="str">
        <f t="shared" si="86"/>
        <v/>
      </c>
    </row>
    <row r="1023" spans="26:29" x14ac:dyDescent="0.15">
      <c r="Z1023" t="str">
        <f t="shared" si="87"/>
        <v/>
      </c>
      <c r="AA1023" t="str">
        <f t="shared" si="84"/>
        <v/>
      </c>
      <c r="AB1023" t="str">
        <f t="shared" si="85"/>
        <v/>
      </c>
      <c r="AC1023" t="str">
        <f t="shared" si="86"/>
        <v/>
      </c>
    </row>
    <row r="1024" spans="26:29" x14ac:dyDescent="0.15">
      <c r="Z1024" t="str">
        <f t="shared" si="87"/>
        <v/>
      </c>
      <c r="AA1024" t="str">
        <f t="shared" si="84"/>
        <v/>
      </c>
      <c r="AB1024" t="str">
        <f t="shared" si="85"/>
        <v/>
      </c>
      <c r="AC1024" t="str">
        <f t="shared" si="86"/>
        <v/>
      </c>
    </row>
    <row r="1025" spans="26:29" x14ac:dyDescent="0.15">
      <c r="Z1025" t="str">
        <f t="shared" si="87"/>
        <v/>
      </c>
      <c r="AA1025" t="str">
        <f t="shared" si="84"/>
        <v/>
      </c>
      <c r="AB1025" t="str">
        <f t="shared" si="85"/>
        <v/>
      </c>
      <c r="AC1025" t="str">
        <f t="shared" si="86"/>
        <v/>
      </c>
    </row>
    <row r="1026" spans="26:29" x14ac:dyDescent="0.15">
      <c r="Z1026" t="str">
        <f t="shared" ref="Z1026:Z1089" si="88">IF(J1026&lt;&gt;"",J1026,"")</f>
        <v/>
      </c>
      <c r="AA1026" t="str">
        <f t="shared" ref="AA1026:AA1089" si="89">IF(K1026&lt;&gt;"",K1026,"")</f>
        <v/>
      </c>
      <c r="AB1026" t="str">
        <f t="shared" ref="AB1026:AB1089" si="90">IF(Q1026&lt;&gt;"",Q1026,IF(P1026&lt;&gt;"",P1026,""))</f>
        <v/>
      </c>
      <c r="AC1026" t="str">
        <f t="shared" ref="AC1026:AC1089" si="91">IF(U1026&lt;&gt;"",U1026,"")</f>
        <v/>
      </c>
    </row>
    <row r="1027" spans="26:29" x14ac:dyDescent="0.15">
      <c r="Z1027" t="str">
        <f t="shared" si="88"/>
        <v/>
      </c>
      <c r="AA1027" t="str">
        <f t="shared" si="89"/>
        <v/>
      </c>
      <c r="AB1027" t="str">
        <f t="shared" si="90"/>
        <v/>
      </c>
      <c r="AC1027" t="str">
        <f t="shared" si="91"/>
        <v/>
      </c>
    </row>
    <row r="1028" spans="26:29" x14ac:dyDescent="0.15">
      <c r="Z1028" t="str">
        <f t="shared" si="88"/>
        <v/>
      </c>
      <c r="AA1028" t="str">
        <f t="shared" si="89"/>
        <v/>
      </c>
      <c r="AB1028" t="str">
        <f t="shared" si="90"/>
        <v/>
      </c>
      <c r="AC1028" t="str">
        <f t="shared" si="91"/>
        <v/>
      </c>
    </row>
    <row r="1029" spans="26:29" x14ac:dyDescent="0.15">
      <c r="Z1029" t="str">
        <f t="shared" si="88"/>
        <v/>
      </c>
      <c r="AA1029" t="str">
        <f t="shared" si="89"/>
        <v/>
      </c>
      <c r="AB1029" t="str">
        <f t="shared" si="90"/>
        <v/>
      </c>
      <c r="AC1029" t="str">
        <f t="shared" si="91"/>
        <v/>
      </c>
    </row>
    <row r="1030" spans="26:29" x14ac:dyDescent="0.15">
      <c r="Z1030" t="str">
        <f t="shared" si="88"/>
        <v/>
      </c>
      <c r="AA1030" t="str">
        <f t="shared" si="89"/>
        <v/>
      </c>
      <c r="AB1030" t="str">
        <f t="shared" si="90"/>
        <v/>
      </c>
      <c r="AC1030" t="str">
        <f t="shared" si="91"/>
        <v/>
      </c>
    </row>
    <row r="1031" spans="26:29" x14ac:dyDescent="0.15">
      <c r="Z1031" t="str">
        <f t="shared" si="88"/>
        <v/>
      </c>
      <c r="AA1031" t="str">
        <f t="shared" si="89"/>
        <v/>
      </c>
      <c r="AB1031" t="str">
        <f t="shared" si="90"/>
        <v/>
      </c>
      <c r="AC1031" t="str">
        <f t="shared" si="91"/>
        <v/>
      </c>
    </row>
    <row r="1032" spans="26:29" x14ac:dyDescent="0.15">
      <c r="Z1032" t="str">
        <f t="shared" si="88"/>
        <v/>
      </c>
      <c r="AA1032" t="str">
        <f t="shared" si="89"/>
        <v/>
      </c>
      <c r="AB1032" t="str">
        <f t="shared" si="90"/>
        <v/>
      </c>
      <c r="AC1032" t="str">
        <f t="shared" si="91"/>
        <v/>
      </c>
    </row>
    <row r="1033" spans="26:29" x14ac:dyDescent="0.15">
      <c r="Z1033" t="str">
        <f t="shared" si="88"/>
        <v/>
      </c>
      <c r="AA1033" t="str">
        <f t="shared" si="89"/>
        <v/>
      </c>
      <c r="AB1033" t="str">
        <f t="shared" si="90"/>
        <v/>
      </c>
      <c r="AC1033" t="str">
        <f t="shared" si="91"/>
        <v/>
      </c>
    </row>
    <row r="1034" spans="26:29" x14ac:dyDescent="0.15">
      <c r="Z1034" t="str">
        <f t="shared" si="88"/>
        <v/>
      </c>
      <c r="AA1034" t="str">
        <f t="shared" si="89"/>
        <v/>
      </c>
      <c r="AB1034" t="str">
        <f t="shared" si="90"/>
        <v/>
      </c>
      <c r="AC1034" t="str">
        <f t="shared" si="91"/>
        <v/>
      </c>
    </row>
    <row r="1035" spans="26:29" x14ac:dyDescent="0.15">
      <c r="Z1035" t="str">
        <f t="shared" si="88"/>
        <v/>
      </c>
      <c r="AA1035" t="str">
        <f t="shared" si="89"/>
        <v/>
      </c>
      <c r="AB1035" t="str">
        <f t="shared" si="90"/>
        <v/>
      </c>
      <c r="AC1035" t="str">
        <f t="shared" si="91"/>
        <v/>
      </c>
    </row>
    <row r="1036" spans="26:29" x14ac:dyDescent="0.15">
      <c r="Z1036" t="str">
        <f t="shared" si="88"/>
        <v/>
      </c>
      <c r="AA1036" t="str">
        <f t="shared" si="89"/>
        <v/>
      </c>
      <c r="AB1036" t="str">
        <f t="shared" si="90"/>
        <v/>
      </c>
      <c r="AC1036" t="str">
        <f t="shared" si="91"/>
        <v/>
      </c>
    </row>
    <row r="1037" spans="26:29" x14ac:dyDescent="0.15">
      <c r="Z1037" t="str">
        <f t="shared" si="88"/>
        <v/>
      </c>
      <c r="AA1037" t="str">
        <f t="shared" si="89"/>
        <v/>
      </c>
      <c r="AB1037" t="str">
        <f t="shared" si="90"/>
        <v/>
      </c>
      <c r="AC1037" t="str">
        <f t="shared" si="91"/>
        <v/>
      </c>
    </row>
    <row r="1038" spans="26:29" x14ac:dyDescent="0.15">
      <c r="Z1038" t="str">
        <f t="shared" si="88"/>
        <v/>
      </c>
      <c r="AA1038" t="str">
        <f t="shared" si="89"/>
        <v/>
      </c>
      <c r="AB1038" t="str">
        <f t="shared" si="90"/>
        <v/>
      </c>
      <c r="AC1038" t="str">
        <f t="shared" si="91"/>
        <v/>
      </c>
    </row>
    <row r="1039" spans="26:29" x14ac:dyDescent="0.15">
      <c r="Z1039" t="str">
        <f t="shared" si="88"/>
        <v/>
      </c>
      <c r="AA1039" t="str">
        <f t="shared" si="89"/>
        <v/>
      </c>
      <c r="AB1039" t="str">
        <f t="shared" si="90"/>
        <v/>
      </c>
      <c r="AC1039" t="str">
        <f t="shared" si="91"/>
        <v/>
      </c>
    </row>
    <row r="1040" spans="26:29" x14ac:dyDescent="0.15">
      <c r="Z1040" t="str">
        <f t="shared" si="88"/>
        <v/>
      </c>
      <c r="AA1040" t="str">
        <f t="shared" si="89"/>
        <v/>
      </c>
      <c r="AB1040" t="str">
        <f t="shared" si="90"/>
        <v/>
      </c>
      <c r="AC1040" t="str">
        <f t="shared" si="91"/>
        <v/>
      </c>
    </row>
    <row r="1041" spans="26:29" x14ac:dyDescent="0.15">
      <c r="Z1041" t="str">
        <f t="shared" si="88"/>
        <v/>
      </c>
      <c r="AA1041" t="str">
        <f t="shared" si="89"/>
        <v/>
      </c>
      <c r="AB1041" t="str">
        <f t="shared" si="90"/>
        <v/>
      </c>
      <c r="AC1041" t="str">
        <f t="shared" si="91"/>
        <v/>
      </c>
    </row>
    <row r="1042" spans="26:29" x14ac:dyDescent="0.15">
      <c r="Z1042" t="str">
        <f t="shared" si="88"/>
        <v/>
      </c>
      <c r="AA1042" t="str">
        <f t="shared" si="89"/>
        <v/>
      </c>
      <c r="AB1042" t="str">
        <f t="shared" si="90"/>
        <v/>
      </c>
      <c r="AC1042" t="str">
        <f t="shared" si="91"/>
        <v/>
      </c>
    </row>
    <row r="1043" spans="26:29" x14ac:dyDescent="0.15">
      <c r="Z1043" t="str">
        <f t="shared" si="88"/>
        <v/>
      </c>
      <c r="AA1043" t="str">
        <f t="shared" si="89"/>
        <v/>
      </c>
      <c r="AB1043" t="str">
        <f t="shared" si="90"/>
        <v/>
      </c>
      <c r="AC1043" t="str">
        <f t="shared" si="91"/>
        <v/>
      </c>
    </row>
    <row r="1044" spans="26:29" x14ac:dyDescent="0.15">
      <c r="Z1044" t="str">
        <f t="shared" si="88"/>
        <v/>
      </c>
      <c r="AA1044" t="str">
        <f t="shared" si="89"/>
        <v/>
      </c>
      <c r="AB1044" t="str">
        <f t="shared" si="90"/>
        <v/>
      </c>
      <c r="AC1044" t="str">
        <f t="shared" si="91"/>
        <v/>
      </c>
    </row>
    <row r="1045" spans="26:29" x14ac:dyDescent="0.15">
      <c r="Z1045" t="str">
        <f t="shared" si="88"/>
        <v/>
      </c>
      <c r="AA1045" t="str">
        <f t="shared" si="89"/>
        <v/>
      </c>
      <c r="AB1045" t="str">
        <f t="shared" si="90"/>
        <v/>
      </c>
      <c r="AC1045" t="str">
        <f t="shared" si="91"/>
        <v/>
      </c>
    </row>
    <row r="1046" spans="26:29" x14ac:dyDescent="0.15">
      <c r="Z1046" t="str">
        <f t="shared" si="88"/>
        <v/>
      </c>
      <c r="AA1046" t="str">
        <f t="shared" si="89"/>
        <v/>
      </c>
      <c r="AB1046" t="str">
        <f t="shared" si="90"/>
        <v/>
      </c>
      <c r="AC1046" t="str">
        <f t="shared" si="91"/>
        <v/>
      </c>
    </row>
    <row r="1047" spans="26:29" x14ac:dyDescent="0.15">
      <c r="Z1047" t="str">
        <f t="shared" si="88"/>
        <v/>
      </c>
      <c r="AA1047" t="str">
        <f t="shared" si="89"/>
        <v/>
      </c>
      <c r="AB1047" t="str">
        <f t="shared" si="90"/>
        <v/>
      </c>
      <c r="AC1047" t="str">
        <f t="shared" si="91"/>
        <v/>
      </c>
    </row>
    <row r="1048" spans="26:29" x14ac:dyDescent="0.15">
      <c r="Z1048" t="str">
        <f t="shared" si="88"/>
        <v/>
      </c>
      <c r="AA1048" t="str">
        <f t="shared" si="89"/>
        <v/>
      </c>
      <c r="AB1048" t="str">
        <f t="shared" si="90"/>
        <v/>
      </c>
      <c r="AC1048" t="str">
        <f t="shared" si="91"/>
        <v/>
      </c>
    </row>
    <row r="1049" spans="26:29" x14ac:dyDescent="0.15">
      <c r="Z1049" t="str">
        <f t="shared" si="88"/>
        <v/>
      </c>
      <c r="AA1049" t="str">
        <f t="shared" si="89"/>
        <v/>
      </c>
      <c r="AB1049" t="str">
        <f t="shared" si="90"/>
        <v/>
      </c>
      <c r="AC1049" t="str">
        <f t="shared" si="91"/>
        <v/>
      </c>
    </row>
    <row r="1050" spans="26:29" x14ac:dyDescent="0.15">
      <c r="Z1050" t="str">
        <f t="shared" si="88"/>
        <v/>
      </c>
      <c r="AA1050" t="str">
        <f t="shared" si="89"/>
        <v/>
      </c>
      <c r="AB1050" t="str">
        <f t="shared" si="90"/>
        <v/>
      </c>
      <c r="AC1050" t="str">
        <f t="shared" si="91"/>
        <v/>
      </c>
    </row>
    <row r="1051" spans="26:29" x14ac:dyDescent="0.15">
      <c r="Z1051" t="str">
        <f t="shared" si="88"/>
        <v/>
      </c>
      <c r="AA1051" t="str">
        <f t="shared" si="89"/>
        <v/>
      </c>
      <c r="AB1051" t="str">
        <f t="shared" si="90"/>
        <v/>
      </c>
      <c r="AC1051" t="str">
        <f t="shared" si="91"/>
        <v/>
      </c>
    </row>
    <row r="1052" spans="26:29" x14ac:dyDescent="0.15">
      <c r="Z1052" t="str">
        <f t="shared" si="88"/>
        <v/>
      </c>
      <c r="AA1052" t="str">
        <f t="shared" si="89"/>
        <v/>
      </c>
      <c r="AB1052" t="str">
        <f t="shared" si="90"/>
        <v/>
      </c>
      <c r="AC1052" t="str">
        <f t="shared" si="91"/>
        <v/>
      </c>
    </row>
    <row r="1053" spans="26:29" x14ac:dyDescent="0.15">
      <c r="Z1053" t="str">
        <f t="shared" si="88"/>
        <v/>
      </c>
      <c r="AA1053" t="str">
        <f t="shared" si="89"/>
        <v/>
      </c>
      <c r="AB1053" t="str">
        <f t="shared" si="90"/>
        <v/>
      </c>
      <c r="AC1053" t="str">
        <f t="shared" si="91"/>
        <v/>
      </c>
    </row>
    <row r="1054" spans="26:29" x14ac:dyDescent="0.15">
      <c r="Z1054" t="str">
        <f t="shared" si="88"/>
        <v/>
      </c>
      <c r="AA1054" t="str">
        <f t="shared" si="89"/>
        <v/>
      </c>
      <c r="AB1054" t="str">
        <f t="shared" si="90"/>
        <v/>
      </c>
      <c r="AC1054" t="str">
        <f t="shared" si="91"/>
        <v/>
      </c>
    </row>
    <row r="1055" spans="26:29" x14ac:dyDescent="0.15">
      <c r="Z1055" t="str">
        <f t="shared" si="88"/>
        <v/>
      </c>
      <c r="AA1055" t="str">
        <f t="shared" si="89"/>
        <v/>
      </c>
      <c r="AB1055" t="str">
        <f t="shared" si="90"/>
        <v/>
      </c>
      <c r="AC1055" t="str">
        <f t="shared" si="91"/>
        <v/>
      </c>
    </row>
    <row r="1056" spans="26:29" x14ac:dyDescent="0.15">
      <c r="Z1056" t="str">
        <f t="shared" si="88"/>
        <v/>
      </c>
      <c r="AA1056" t="str">
        <f t="shared" si="89"/>
        <v/>
      </c>
      <c r="AB1056" t="str">
        <f t="shared" si="90"/>
        <v/>
      </c>
      <c r="AC1056" t="str">
        <f t="shared" si="91"/>
        <v/>
      </c>
    </row>
    <row r="1057" spans="26:29" x14ac:dyDescent="0.15">
      <c r="Z1057" t="str">
        <f t="shared" si="88"/>
        <v/>
      </c>
      <c r="AA1057" t="str">
        <f t="shared" si="89"/>
        <v/>
      </c>
      <c r="AB1057" t="str">
        <f t="shared" si="90"/>
        <v/>
      </c>
      <c r="AC1057" t="str">
        <f t="shared" si="91"/>
        <v/>
      </c>
    </row>
    <row r="1058" spans="26:29" x14ac:dyDescent="0.15">
      <c r="Z1058" t="str">
        <f t="shared" si="88"/>
        <v/>
      </c>
      <c r="AA1058" t="str">
        <f t="shared" si="89"/>
        <v/>
      </c>
      <c r="AB1058" t="str">
        <f t="shared" si="90"/>
        <v/>
      </c>
      <c r="AC1058" t="str">
        <f t="shared" si="91"/>
        <v/>
      </c>
    </row>
    <row r="1059" spans="26:29" x14ac:dyDescent="0.15">
      <c r="Z1059" t="str">
        <f t="shared" si="88"/>
        <v/>
      </c>
      <c r="AA1059" t="str">
        <f t="shared" si="89"/>
        <v/>
      </c>
      <c r="AB1059" t="str">
        <f t="shared" si="90"/>
        <v/>
      </c>
      <c r="AC1059" t="str">
        <f t="shared" si="91"/>
        <v/>
      </c>
    </row>
    <row r="1060" spans="26:29" x14ac:dyDescent="0.15">
      <c r="Z1060" t="str">
        <f t="shared" si="88"/>
        <v/>
      </c>
      <c r="AA1060" t="str">
        <f t="shared" si="89"/>
        <v/>
      </c>
      <c r="AB1060" t="str">
        <f t="shared" si="90"/>
        <v/>
      </c>
      <c r="AC1060" t="str">
        <f t="shared" si="91"/>
        <v/>
      </c>
    </row>
    <row r="1061" spans="26:29" x14ac:dyDescent="0.15">
      <c r="Z1061" t="str">
        <f t="shared" si="88"/>
        <v/>
      </c>
      <c r="AA1061" t="str">
        <f t="shared" si="89"/>
        <v/>
      </c>
      <c r="AB1061" t="str">
        <f t="shared" si="90"/>
        <v/>
      </c>
      <c r="AC1061" t="str">
        <f t="shared" si="91"/>
        <v/>
      </c>
    </row>
    <row r="1062" spans="26:29" x14ac:dyDescent="0.15">
      <c r="Z1062" t="str">
        <f t="shared" si="88"/>
        <v/>
      </c>
      <c r="AA1062" t="str">
        <f t="shared" si="89"/>
        <v/>
      </c>
      <c r="AB1062" t="str">
        <f t="shared" si="90"/>
        <v/>
      </c>
      <c r="AC1062" t="str">
        <f t="shared" si="91"/>
        <v/>
      </c>
    </row>
    <row r="1063" spans="26:29" x14ac:dyDescent="0.15">
      <c r="Z1063" t="str">
        <f t="shared" si="88"/>
        <v/>
      </c>
      <c r="AA1063" t="str">
        <f t="shared" si="89"/>
        <v/>
      </c>
      <c r="AB1063" t="str">
        <f t="shared" si="90"/>
        <v/>
      </c>
      <c r="AC1063" t="str">
        <f t="shared" si="91"/>
        <v/>
      </c>
    </row>
    <row r="1064" spans="26:29" x14ac:dyDescent="0.15">
      <c r="Z1064" t="str">
        <f t="shared" si="88"/>
        <v/>
      </c>
      <c r="AA1064" t="str">
        <f t="shared" si="89"/>
        <v/>
      </c>
      <c r="AB1064" t="str">
        <f t="shared" si="90"/>
        <v/>
      </c>
      <c r="AC1064" t="str">
        <f t="shared" si="91"/>
        <v/>
      </c>
    </row>
    <row r="1065" spans="26:29" x14ac:dyDescent="0.15">
      <c r="Z1065" t="str">
        <f t="shared" si="88"/>
        <v/>
      </c>
      <c r="AA1065" t="str">
        <f t="shared" si="89"/>
        <v/>
      </c>
      <c r="AB1065" t="str">
        <f t="shared" si="90"/>
        <v/>
      </c>
      <c r="AC1065" t="str">
        <f t="shared" si="91"/>
        <v/>
      </c>
    </row>
    <row r="1066" spans="26:29" x14ac:dyDescent="0.15">
      <c r="Z1066" t="str">
        <f t="shared" si="88"/>
        <v/>
      </c>
      <c r="AA1066" t="str">
        <f t="shared" si="89"/>
        <v/>
      </c>
      <c r="AB1066" t="str">
        <f t="shared" si="90"/>
        <v/>
      </c>
      <c r="AC1066" t="str">
        <f t="shared" si="91"/>
        <v/>
      </c>
    </row>
    <row r="1067" spans="26:29" x14ac:dyDescent="0.15">
      <c r="Z1067" t="str">
        <f t="shared" si="88"/>
        <v/>
      </c>
      <c r="AA1067" t="str">
        <f t="shared" si="89"/>
        <v/>
      </c>
      <c r="AB1067" t="str">
        <f t="shared" si="90"/>
        <v/>
      </c>
      <c r="AC1067" t="str">
        <f t="shared" si="91"/>
        <v/>
      </c>
    </row>
    <row r="1068" spans="26:29" x14ac:dyDescent="0.15">
      <c r="Z1068" t="str">
        <f t="shared" si="88"/>
        <v/>
      </c>
      <c r="AA1068" t="str">
        <f t="shared" si="89"/>
        <v/>
      </c>
      <c r="AB1068" t="str">
        <f t="shared" si="90"/>
        <v/>
      </c>
      <c r="AC1068" t="str">
        <f t="shared" si="91"/>
        <v/>
      </c>
    </row>
    <row r="1069" spans="26:29" x14ac:dyDescent="0.15">
      <c r="Z1069" t="str">
        <f t="shared" si="88"/>
        <v/>
      </c>
      <c r="AA1069" t="str">
        <f t="shared" si="89"/>
        <v/>
      </c>
      <c r="AB1069" t="str">
        <f t="shared" si="90"/>
        <v/>
      </c>
      <c r="AC1069" t="str">
        <f t="shared" si="91"/>
        <v/>
      </c>
    </row>
    <row r="1070" spans="26:29" x14ac:dyDescent="0.15">
      <c r="Z1070" t="str">
        <f t="shared" si="88"/>
        <v/>
      </c>
      <c r="AA1070" t="str">
        <f t="shared" si="89"/>
        <v/>
      </c>
      <c r="AB1070" t="str">
        <f t="shared" si="90"/>
        <v/>
      </c>
      <c r="AC1070" t="str">
        <f t="shared" si="91"/>
        <v/>
      </c>
    </row>
    <row r="1071" spans="26:29" x14ac:dyDescent="0.15">
      <c r="Z1071" t="str">
        <f t="shared" si="88"/>
        <v/>
      </c>
      <c r="AA1071" t="str">
        <f t="shared" si="89"/>
        <v/>
      </c>
      <c r="AB1071" t="str">
        <f t="shared" si="90"/>
        <v/>
      </c>
      <c r="AC1071" t="str">
        <f t="shared" si="91"/>
        <v/>
      </c>
    </row>
    <row r="1072" spans="26:29" x14ac:dyDescent="0.15">
      <c r="Z1072" t="str">
        <f t="shared" si="88"/>
        <v/>
      </c>
      <c r="AA1072" t="str">
        <f t="shared" si="89"/>
        <v/>
      </c>
      <c r="AB1072" t="str">
        <f t="shared" si="90"/>
        <v/>
      </c>
      <c r="AC1072" t="str">
        <f t="shared" si="91"/>
        <v/>
      </c>
    </row>
    <row r="1073" spans="26:29" x14ac:dyDescent="0.15">
      <c r="Z1073" t="str">
        <f t="shared" si="88"/>
        <v/>
      </c>
      <c r="AA1073" t="str">
        <f t="shared" si="89"/>
        <v/>
      </c>
      <c r="AB1073" t="str">
        <f t="shared" si="90"/>
        <v/>
      </c>
      <c r="AC1073" t="str">
        <f t="shared" si="91"/>
        <v/>
      </c>
    </row>
    <row r="1074" spans="26:29" x14ac:dyDescent="0.15">
      <c r="Z1074" t="str">
        <f t="shared" si="88"/>
        <v/>
      </c>
      <c r="AA1074" t="str">
        <f t="shared" si="89"/>
        <v/>
      </c>
      <c r="AB1074" t="str">
        <f t="shared" si="90"/>
        <v/>
      </c>
      <c r="AC1074" t="str">
        <f t="shared" si="91"/>
        <v/>
      </c>
    </row>
    <row r="1075" spans="26:29" x14ac:dyDescent="0.15">
      <c r="Z1075" t="str">
        <f t="shared" si="88"/>
        <v/>
      </c>
      <c r="AA1075" t="str">
        <f t="shared" si="89"/>
        <v/>
      </c>
      <c r="AB1075" t="str">
        <f t="shared" si="90"/>
        <v/>
      </c>
      <c r="AC1075" t="str">
        <f t="shared" si="91"/>
        <v/>
      </c>
    </row>
    <row r="1076" spans="26:29" x14ac:dyDescent="0.15">
      <c r="Z1076" t="str">
        <f t="shared" si="88"/>
        <v/>
      </c>
      <c r="AA1076" t="str">
        <f t="shared" si="89"/>
        <v/>
      </c>
      <c r="AB1076" t="str">
        <f t="shared" si="90"/>
        <v/>
      </c>
      <c r="AC1076" t="str">
        <f t="shared" si="91"/>
        <v/>
      </c>
    </row>
    <row r="1077" spans="26:29" x14ac:dyDescent="0.15">
      <c r="Z1077" t="str">
        <f t="shared" si="88"/>
        <v/>
      </c>
      <c r="AA1077" t="str">
        <f t="shared" si="89"/>
        <v/>
      </c>
      <c r="AB1077" t="str">
        <f t="shared" si="90"/>
        <v/>
      </c>
      <c r="AC1077" t="str">
        <f t="shared" si="91"/>
        <v/>
      </c>
    </row>
    <row r="1078" spans="26:29" x14ac:dyDescent="0.15">
      <c r="Z1078" t="str">
        <f t="shared" si="88"/>
        <v/>
      </c>
      <c r="AA1078" t="str">
        <f t="shared" si="89"/>
        <v/>
      </c>
      <c r="AB1078" t="str">
        <f t="shared" si="90"/>
        <v/>
      </c>
      <c r="AC1078" t="str">
        <f t="shared" si="91"/>
        <v/>
      </c>
    </row>
    <row r="1079" spans="26:29" x14ac:dyDescent="0.15">
      <c r="Z1079" t="str">
        <f t="shared" si="88"/>
        <v/>
      </c>
      <c r="AA1079" t="str">
        <f t="shared" si="89"/>
        <v/>
      </c>
      <c r="AB1079" t="str">
        <f t="shared" si="90"/>
        <v/>
      </c>
      <c r="AC1079" t="str">
        <f t="shared" si="91"/>
        <v/>
      </c>
    </row>
    <row r="1080" spans="26:29" x14ac:dyDescent="0.15">
      <c r="Z1080" t="str">
        <f t="shared" si="88"/>
        <v/>
      </c>
      <c r="AA1080" t="str">
        <f t="shared" si="89"/>
        <v/>
      </c>
      <c r="AB1080" t="str">
        <f t="shared" si="90"/>
        <v/>
      </c>
      <c r="AC1080" t="str">
        <f t="shared" si="91"/>
        <v/>
      </c>
    </row>
    <row r="1081" spans="26:29" x14ac:dyDescent="0.15">
      <c r="Z1081" t="str">
        <f t="shared" si="88"/>
        <v/>
      </c>
      <c r="AA1081" t="str">
        <f t="shared" si="89"/>
        <v/>
      </c>
      <c r="AB1081" t="str">
        <f t="shared" si="90"/>
        <v/>
      </c>
      <c r="AC1081" t="str">
        <f t="shared" si="91"/>
        <v/>
      </c>
    </row>
    <row r="1082" spans="26:29" x14ac:dyDescent="0.15">
      <c r="Z1082" t="str">
        <f t="shared" si="88"/>
        <v/>
      </c>
      <c r="AA1082" t="str">
        <f t="shared" si="89"/>
        <v/>
      </c>
      <c r="AB1082" t="str">
        <f t="shared" si="90"/>
        <v/>
      </c>
      <c r="AC1082" t="str">
        <f t="shared" si="91"/>
        <v/>
      </c>
    </row>
    <row r="1083" spans="26:29" x14ac:dyDescent="0.15">
      <c r="Z1083" t="str">
        <f t="shared" si="88"/>
        <v/>
      </c>
      <c r="AA1083" t="str">
        <f t="shared" si="89"/>
        <v/>
      </c>
      <c r="AB1083" t="str">
        <f t="shared" si="90"/>
        <v/>
      </c>
      <c r="AC1083" t="str">
        <f t="shared" si="91"/>
        <v/>
      </c>
    </row>
    <row r="1084" spans="26:29" x14ac:dyDescent="0.15">
      <c r="Z1084" t="str">
        <f t="shared" si="88"/>
        <v/>
      </c>
      <c r="AA1084" t="str">
        <f t="shared" si="89"/>
        <v/>
      </c>
      <c r="AB1084" t="str">
        <f t="shared" si="90"/>
        <v/>
      </c>
      <c r="AC1084" t="str">
        <f t="shared" si="91"/>
        <v/>
      </c>
    </row>
    <row r="1085" spans="26:29" x14ac:dyDescent="0.15">
      <c r="Z1085" t="str">
        <f t="shared" si="88"/>
        <v/>
      </c>
      <c r="AA1085" t="str">
        <f t="shared" si="89"/>
        <v/>
      </c>
      <c r="AB1085" t="str">
        <f t="shared" si="90"/>
        <v/>
      </c>
      <c r="AC1085" t="str">
        <f t="shared" si="91"/>
        <v/>
      </c>
    </row>
    <row r="1086" spans="26:29" x14ac:dyDescent="0.15">
      <c r="Z1086" t="str">
        <f t="shared" si="88"/>
        <v/>
      </c>
      <c r="AA1086" t="str">
        <f t="shared" si="89"/>
        <v/>
      </c>
      <c r="AB1086" t="str">
        <f t="shared" si="90"/>
        <v/>
      </c>
      <c r="AC1086" t="str">
        <f t="shared" si="91"/>
        <v/>
      </c>
    </row>
    <row r="1087" spans="26:29" x14ac:dyDescent="0.15">
      <c r="Z1087" t="str">
        <f t="shared" si="88"/>
        <v/>
      </c>
      <c r="AA1087" t="str">
        <f t="shared" si="89"/>
        <v/>
      </c>
      <c r="AB1087" t="str">
        <f t="shared" si="90"/>
        <v/>
      </c>
      <c r="AC1087" t="str">
        <f t="shared" si="91"/>
        <v/>
      </c>
    </row>
    <row r="1088" spans="26:29" x14ac:dyDescent="0.15">
      <c r="Z1088" t="str">
        <f t="shared" si="88"/>
        <v/>
      </c>
      <c r="AA1088" t="str">
        <f t="shared" si="89"/>
        <v/>
      </c>
      <c r="AB1088" t="str">
        <f t="shared" si="90"/>
        <v/>
      </c>
      <c r="AC1088" t="str">
        <f t="shared" si="91"/>
        <v/>
      </c>
    </row>
    <row r="1089" spans="26:29" x14ac:dyDescent="0.15">
      <c r="Z1089" t="str">
        <f t="shared" si="88"/>
        <v/>
      </c>
      <c r="AA1089" t="str">
        <f t="shared" si="89"/>
        <v/>
      </c>
      <c r="AB1089" t="str">
        <f t="shared" si="90"/>
        <v/>
      </c>
      <c r="AC1089" t="str">
        <f t="shared" si="91"/>
        <v/>
      </c>
    </row>
    <row r="1090" spans="26:29" x14ac:dyDescent="0.15">
      <c r="Z1090" t="str">
        <f t="shared" ref="Z1090:Z1126" si="92">IF(J1090&lt;&gt;"",J1090,"")</f>
        <v/>
      </c>
      <c r="AA1090" t="str">
        <f t="shared" ref="AA1090:AA1126" si="93">IF(K1090&lt;&gt;"",K1090,"")</f>
        <v/>
      </c>
      <c r="AB1090" t="str">
        <f t="shared" ref="AB1090:AB1126" si="94">IF(Q1090&lt;&gt;"",Q1090,IF(P1090&lt;&gt;"",P1090,""))</f>
        <v/>
      </c>
      <c r="AC1090" t="str">
        <f t="shared" ref="AC1090:AC1126" si="95">IF(U1090&lt;&gt;"",U1090,"")</f>
        <v/>
      </c>
    </row>
    <row r="1091" spans="26:29" x14ac:dyDescent="0.15">
      <c r="Z1091" t="str">
        <f t="shared" si="92"/>
        <v/>
      </c>
      <c r="AA1091" t="str">
        <f t="shared" si="93"/>
        <v/>
      </c>
      <c r="AB1091" t="str">
        <f t="shared" si="94"/>
        <v/>
      </c>
      <c r="AC1091" t="str">
        <f t="shared" si="95"/>
        <v/>
      </c>
    </row>
    <row r="1092" spans="26:29" x14ac:dyDescent="0.15">
      <c r="Z1092" t="str">
        <f t="shared" si="92"/>
        <v/>
      </c>
      <c r="AA1092" t="str">
        <f t="shared" si="93"/>
        <v/>
      </c>
      <c r="AB1092" t="str">
        <f t="shared" si="94"/>
        <v/>
      </c>
      <c r="AC1092" t="str">
        <f t="shared" si="95"/>
        <v/>
      </c>
    </row>
    <row r="1093" spans="26:29" x14ac:dyDescent="0.15">
      <c r="Z1093" t="str">
        <f t="shared" si="92"/>
        <v/>
      </c>
      <c r="AA1093" t="str">
        <f t="shared" si="93"/>
        <v/>
      </c>
      <c r="AB1093" t="str">
        <f t="shared" si="94"/>
        <v/>
      </c>
      <c r="AC1093" t="str">
        <f t="shared" si="95"/>
        <v/>
      </c>
    </row>
    <row r="1094" spans="26:29" x14ac:dyDescent="0.15">
      <c r="Z1094" t="str">
        <f t="shared" si="92"/>
        <v/>
      </c>
      <c r="AA1094" t="str">
        <f t="shared" si="93"/>
        <v/>
      </c>
      <c r="AB1094" t="str">
        <f t="shared" si="94"/>
        <v/>
      </c>
      <c r="AC1094" t="str">
        <f t="shared" si="95"/>
        <v/>
      </c>
    </row>
    <row r="1095" spans="26:29" x14ac:dyDescent="0.15">
      <c r="Z1095" t="str">
        <f t="shared" si="92"/>
        <v/>
      </c>
      <c r="AA1095" t="str">
        <f t="shared" si="93"/>
        <v/>
      </c>
      <c r="AB1095" t="str">
        <f t="shared" si="94"/>
        <v/>
      </c>
      <c r="AC1095" t="str">
        <f t="shared" si="95"/>
        <v/>
      </c>
    </row>
    <row r="1096" spans="26:29" x14ac:dyDescent="0.15">
      <c r="Z1096" t="str">
        <f t="shared" si="92"/>
        <v/>
      </c>
      <c r="AA1096" t="str">
        <f t="shared" si="93"/>
        <v/>
      </c>
      <c r="AB1096" t="str">
        <f t="shared" si="94"/>
        <v/>
      </c>
      <c r="AC1096" t="str">
        <f t="shared" si="95"/>
        <v/>
      </c>
    </row>
    <row r="1097" spans="26:29" x14ac:dyDescent="0.15">
      <c r="Z1097" t="str">
        <f t="shared" si="92"/>
        <v/>
      </c>
      <c r="AA1097" t="str">
        <f t="shared" si="93"/>
        <v/>
      </c>
      <c r="AB1097" t="str">
        <f t="shared" si="94"/>
        <v/>
      </c>
      <c r="AC1097" t="str">
        <f t="shared" si="95"/>
        <v/>
      </c>
    </row>
    <row r="1098" spans="26:29" x14ac:dyDescent="0.15">
      <c r="Z1098" t="str">
        <f t="shared" si="92"/>
        <v/>
      </c>
      <c r="AA1098" t="str">
        <f t="shared" si="93"/>
        <v/>
      </c>
      <c r="AB1098" t="str">
        <f t="shared" si="94"/>
        <v/>
      </c>
      <c r="AC1098" t="str">
        <f t="shared" si="95"/>
        <v/>
      </c>
    </row>
    <row r="1099" spans="26:29" x14ac:dyDescent="0.15">
      <c r="Z1099" t="str">
        <f t="shared" si="92"/>
        <v/>
      </c>
      <c r="AA1099" t="str">
        <f t="shared" si="93"/>
        <v/>
      </c>
      <c r="AB1099" t="str">
        <f t="shared" si="94"/>
        <v/>
      </c>
      <c r="AC1099" t="str">
        <f t="shared" si="95"/>
        <v/>
      </c>
    </row>
    <row r="1100" spans="26:29" x14ac:dyDescent="0.15">
      <c r="Z1100" t="str">
        <f t="shared" si="92"/>
        <v/>
      </c>
      <c r="AA1100" t="str">
        <f t="shared" si="93"/>
        <v/>
      </c>
      <c r="AB1100" t="str">
        <f t="shared" si="94"/>
        <v/>
      </c>
      <c r="AC1100" t="str">
        <f t="shared" si="95"/>
        <v/>
      </c>
    </row>
    <row r="1101" spans="26:29" x14ac:dyDescent="0.15">
      <c r="Z1101" t="str">
        <f t="shared" si="92"/>
        <v/>
      </c>
      <c r="AA1101" t="str">
        <f t="shared" si="93"/>
        <v/>
      </c>
      <c r="AB1101" t="str">
        <f t="shared" si="94"/>
        <v/>
      </c>
      <c r="AC1101" t="str">
        <f t="shared" si="95"/>
        <v/>
      </c>
    </row>
    <row r="1102" spans="26:29" x14ac:dyDescent="0.15">
      <c r="Z1102" t="str">
        <f t="shared" si="92"/>
        <v/>
      </c>
      <c r="AA1102" t="str">
        <f t="shared" si="93"/>
        <v/>
      </c>
      <c r="AB1102" t="str">
        <f t="shared" si="94"/>
        <v/>
      </c>
      <c r="AC1102" t="str">
        <f t="shared" si="95"/>
        <v/>
      </c>
    </row>
    <row r="1103" spans="26:29" x14ac:dyDescent="0.15">
      <c r="Z1103" t="str">
        <f t="shared" si="92"/>
        <v/>
      </c>
      <c r="AA1103" t="str">
        <f t="shared" si="93"/>
        <v/>
      </c>
      <c r="AB1103" t="str">
        <f t="shared" si="94"/>
        <v/>
      </c>
      <c r="AC1103" t="str">
        <f t="shared" si="95"/>
        <v/>
      </c>
    </row>
    <row r="1104" spans="26:29" x14ac:dyDescent="0.15">
      <c r="Z1104" t="str">
        <f t="shared" si="92"/>
        <v/>
      </c>
      <c r="AA1104" t="str">
        <f t="shared" si="93"/>
        <v/>
      </c>
      <c r="AB1104" t="str">
        <f t="shared" si="94"/>
        <v/>
      </c>
      <c r="AC1104" t="str">
        <f t="shared" si="95"/>
        <v/>
      </c>
    </row>
    <row r="1105" spans="26:29" x14ac:dyDescent="0.15">
      <c r="Z1105" t="str">
        <f t="shared" si="92"/>
        <v/>
      </c>
      <c r="AA1105" t="str">
        <f t="shared" si="93"/>
        <v/>
      </c>
      <c r="AB1105" t="str">
        <f t="shared" si="94"/>
        <v/>
      </c>
      <c r="AC1105" t="str">
        <f t="shared" si="95"/>
        <v/>
      </c>
    </row>
    <row r="1106" spans="26:29" x14ac:dyDescent="0.15">
      <c r="Z1106" t="str">
        <f t="shared" si="92"/>
        <v/>
      </c>
      <c r="AA1106" t="str">
        <f t="shared" si="93"/>
        <v/>
      </c>
      <c r="AB1106" t="str">
        <f t="shared" si="94"/>
        <v/>
      </c>
      <c r="AC1106" t="str">
        <f t="shared" si="95"/>
        <v/>
      </c>
    </row>
    <row r="1107" spans="26:29" x14ac:dyDescent="0.15">
      <c r="Z1107" t="str">
        <f t="shared" si="92"/>
        <v/>
      </c>
      <c r="AA1107" t="str">
        <f t="shared" si="93"/>
        <v/>
      </c>
      <c r="AB1107" t="str">
        <f t="shared" si="94"/>
        <v/>
      </c>
      <c r="AC1107" t="str">
        <f t="shared" si="95"/>
        <v/>
      </c>
    </row>
    <row r="1108" spans="26:29" x14ac:dyDescent="0.15">
      <c r="Z1108" t="str">
        <f t="shared" si="92"/>
        <v/>
      </c>
      <c r="AA1108" t="str">
        <f t="shared" si="93"/>
        <v/>
      </c>
      <c r="AB1108" t="str">
        <f t="shared" si="94"/>
        <v/>
      </c>
      <c r="AC1108" t="str">
        <f t="shared" si="95"/>
        <v/>
      </c>
    </row>
    <row r="1109" spans="26:29" x14ac:dyDescent="0.15">
      <c r="Z1109" t="str">
        <f t="shared" si="92"/>
        <v/>
      </c>
      <c r="AA1109" t="str">
        <f t="shared" si="93"/>
        <v/>
      </c>
      <c r="AB1109" t="str">
        <f t="shared" si="94"/>
        <v/>
      </c>
      <c r="AC1109" t="str">
        <f t="shared" si="95"/>
        <v/>
      </c>
    </row>
    <row r="1110" spans="26:29" x14ac:dyDescent="0.15">
      <c r="Z1110" t="str">
        <f t="shared" si="92"/>
        <v/>
      </c>
      <c r="AA1110" t="str">
        <f t="shared" si="93"/>
        <v/>
      </c>
      <c r="AB1110" t="str">
        <f t="shared" si="94"/>
        <v/>
      </c>
      <c r="AC1110" t="str">
        <f t="shared" si="95"/>
        <v/>
      </c>
    </row>
    <row r="1111" spans="26:29" x14ac:dyDescent="0.15">
      <c r="Z1111" t="str">
        <f t="shared" si="92"/>
        <v/>
      </c>
      <c r="AA1111" t="str">
        <f t="shared" si="93"/>
        <v/>
      </c>
      <c r="AB1111" t="str">
        <f t="shared" si="94"/>
        <v/>
      </c>
      <c r="AC1111" t="str">
        <f t="shared" si="95"/>
        <v/>
      </c>
    </row>
    <row r="1112" spans="26:29" x14ac:dyDescent="0.15">
      <c r="Z1112" t="str">
        <f t="shared" si="92"/>
        <v/>
      </c>
      <c r="AA1112" t="str">
        <f t="shared" si="93"/>
        <v/>
      </c>
      <c r="AB1112" t="str">
        <f t="shared" si="94"/>
        <v/>
      </c>
      <c r="AC1112" t="str">
        <f t="shared" si="95"/>
        <v/>
      </c>
    </row>
    <row r="1113" spans="26:29" x14ac:dyDescent="0.15">
      <c r="Z1113" t="str">
        <f t="shared" si="92"/>
        <v/>
      </c>
      <c r="AA1113" t="str">
        <f t="shared" si="93"/>
        <v/>
      </c>
      <c r="AB1113" t="str">
        <f t="shared" si="94"/>
        <v/>
      </c>
      <c r="AC1113" t="str">
        <f t="shared" si="95"/>
        <v/>
      </c>
    </row>
    <row r="1114" spans="26:29" x14ac:dyDescent="0.15">
      <c r="Z1114" t="str">
        <f t="shared" si="92"/>
        <v/>
      </c>
      <c r="AA1114" t="str">
        <f t="shared" si="93"/>
        <v/>
      </c>
      <c r="AB1114" t="str">
        <f t="shared" si="94"/>
        <v/>
      </c>
      <c r="AC1114" t="str">
        <f t="shared" si="95"/>
        <v/>
      </c>
    </row>
    <row r="1115" spans="26:29" x14ac:dyDescent="0.15">
      <c r="Z1115" t="str">
        <f t="shared" si="92"/>
        <v/>
      </c>
      <c r="AA1115" t="str">
        <f t="shared" si="93"/>
        <v/>
      </c>
      <c r="AB1115" t="str">
        <f t="shared" si="94"/>
        <v/>
      </c>
      <c r="AC1115" t="str">
        <f t="shared" si="95"/>
        <v/>
      </c>
    </row>
    <row r="1116" spans="26:29" x14ac:dyDescent="0.15">
      <c r="Z1116" t="str">
        <f t="shared" si="92"/>
        <v/>
      </c>
      <c r="AA1116" t="str">
        <f t="shared" si="93"/>
        <v/>
      </c>
      <c r="AB1116" t="str">
        <f t="shared" si="94"/>
        <v/>
      </c>
      <c r="AC1116" t="str">
        <f t="shared" si="95"/>
        <v/>
      </c>
    </row>
    <row r="1117" spans="26:29" x14ac:dyDescent="0.15">
      <c r="Z1117" t="str">
        <f t="shared" si="92"/>
        <v/>
      </c>
      <c r="AA1117" t="str">
        <f t="shared" si="93"/>
        <v/>
      </c>
      <c r="AB1117" t="str">
        <f t="shared" si="94"/>
        <v/>
      </c>
      <c r="AC1117" t="str">
        <f t="shared" si="95"/>
        <v/>
      </c>
    </row>
    <row r="1118" spans="26:29" x14ac:dyDescent="0.15">
      <c r="Z1118" t="str">
        <f t="shared" si="92"/>
        <v/>
      </c>
      <c r="AA1118" t="str">
        <f t="shared" si="93"/>
        <v/>
      </c>
      <c r="AB1118" t="str">
        <f t="shared" si="94"/>
        <v/>
      </c>
      <c r="AC1118" t="str">
        <f t="shared" si="95"/>
        <v/>
      </c>
    </row>
    <row r="1119" spans="26:29" x14ac:dyDescent="0.15">
      <c r="Z1119" t="str">
        <f t="shared" si="92"/>
        <v/>
      </c>
      <c r="AA1119" t="str">
        <f t="shared" si="93"/>
        <v/>
      </c>
      <c r="AB1119" t="str">
        <f t="shared" si="94"/>
        <v/>
      </c>
      <c r="AC1119" t="str">
        <f t="shared" si="95"/>
        <v/>
      </c>
    </row>
    <row r="1120" spans="26:29" x14ac:dyDescent="0.15">
      <c r="Z1120" t="str">
        <f t="shared" si="92"/>
        <v/>
      </c>
      <c r="AA1120" t="str">
        <f t="shared" si="93"/>
        <v/>
      </c>
      <c r="AB1120" t="str">
        <f t="shared" si="94"/>
        <v/>
      </c>
      <c r="AC1120" t="str">
        <f t="shared" si="95"/>
        <v/>
      </c>
    </row>
    <row r="1121" spans="26:29" x14ac:dyDescent="0.15">
      <c r="Z1121" t="str">
        <f t="shared" si="92"/>
        <v/>
      </c>
      <c r="AA1121" t="str">
        <f t="shared" si="93"/>
        <v/>
      </c>
      <c r="AB1121" t="str">
        <f t="shared" si="94"/>
        <v/>
      </c>
      <c r="AC1121" t="str">
        <f t="shared" si="95"/>
        <v/>
      </c>
    </row>
    <row r="1122" spans="26:29" x14ac:dyDescent="0.15">
      <c r="Z1122" t="str">
        <f t="shared" si="92"/>
        <v/>
      </c>
      <c r="AA1122" t="str">
        <f t="shared" si="93"/>
        <v/>
      </c>
      <c r="AB1122" t="str">
        <f t="shared" si="94"/>
        <v/>
      </c>
      <c r="AC1122" t="str">
        <f t="shared" si="95"/>
        <v/>
      </c>
    </row>
    <row r="1123" spans="26:29" x14ac:dyDescent="0.15">
      <c r="Z1123" t="str">
        <f t="shared" si="92"/>
        <v/>
      </c>
      <c r="AA1123" t="str">
        <f t="shared" si="93"/>
        <v/>
      </c>
      <c r="AB1123" t="str">
        <f t="shared" si="94"/>
        <v/>
      </c>
      <c r="AC1123" t="str">
        <f t="shared" si="95"/>
        <v/>
      </c>
    </row>
    <row r="1124" spans="26:29" x14ac:dyDescent="0.15">
      <c r="Z1124" t="str">
        <f t="shared" si="92"/>
        <v/>
      </c>
      <c r="AA1124" t="str">
        <f t="shared" si="93"/>
        <v/>
      </c>
      <c r="AB1124" t="str">
        <f t="shared" si="94"/>
        <v/>
      </c>
      <c r="AC1124" t="str">
        <f t="shared" si="95"/>
        <v/>
      </c>
    </row>
    <row r="1125" spans="26:29" x14ac:dyDescent="0.15">
      <c r="Z1125" t="str">
        <f t="shared" si="92"/>
        <v/>
      </c>
      <c r="AA1125" t="str">
        <f t="shared" si="93"/>
        <v/>
      </c>
      <c r="AB1125" t="str">
        <f t="shared" si="94"/>
        <v/>
      </c>
      <c r="AC1125" t="str">
        <f t="shared" si="95"/>
        <v/>
      </c>
    </row>
    <row r="1126" spans="26:29" x14ac:dyDescent="0.15">
      <c r="Z1126" t="str">
        <f t="shared" si="92"/>
        <v/>
      </c>
      <c r="AA1126" t="str">
        <f t="shared" si="93"/>
        <v/>
      </c>
      <c r="AB1126" t="str">
        <f t="shared" si="94"/>
        <v/>
      </c>
      <c r="AC1126" t="str">
        <f t="shared" si="95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35"/>
  <sheetViews>
    <sheetView topLeftCell="A2" workbookViewId="0">
      <pane xSplit="2" ySplit="2" topLeftCell="C4" activePane="bottomRight" state="frozen"/>
      <selection activeCell="A2" sqref="A2"/>
      <selection pane="topRight" activeCell="C2" sqref="C2"/>
      <selection pane="bottomLeft" activeCell="A4" sqref="A4"/>
      <selection pane="bottomRight" activeCell="I4" sqref="I4"/>
    </sheetView>
  </sheetViews>
  <sheetFormatPr baseColWidth="10" defaultColWidth="9.1640625" defaultRowHeight="13" x14ac:dyDescent="0.15"/>
  <cols>
    <col min="2" max="2" width="12.83203125" bestFit="1" customWidth="1"/>
    <col min="3" max="3" width="15.5" customWidth="1"/>
    <col min="4" max="4" width="17.5" customWidth="1"/>
    <col min="5" max="5" width="12" customWidth="1"/>
    <col min="6" max="6" width="11" customWidth="1"/>
    <col min="7" max="7" width="12.6640625" bestFit="1" customWidth="1"/>
  </cols>
  <sheetData>
    <row r="1" spans="2:13" x14ac:dyDescent="0.15">
      <c r="L1" t="s">
        <v>984</v>
      </c>
    </row>
    <row r="2" spans="2:13" x14ac:dyDescent="0.15">
      <c r="I2" t="s">
        <v>987</v>
      </c>
      <c r="J2" t="s">
        <v>983</v>
      </c>
    </row>
    <row r="3" spans="2:13" x14ac:dyDescent="0.15">
      <c r="B3" t="s">
        <v>1053</v>
      </c>
      <c r="C3" t="s">
        <v>976</v>
      </c>
      <c r="D3" t="s">
        <v>977</v>
      </c>
      <c r="E3" t="s">
        <v>979</v>
      </c>
      <c r="F3" t="s">
        <v>980</v>
      </c>
      <c r="G3" t="s">
        <v>981</v>
      </c>
      <c r="I3" t="s">
        <v>985</v>
      </c>
      <c r="J3" t="s">
        <v>986</v>
      </c>
      <c r="L3" t="s">
        <v>982</v>
      </c>
      <c r="M3" t="s">
        <v>983</v>
      </c>
    </row>
    <row r="4" spans="2:13" x14ac:dyDescent="0.15">
      <c r="B4">
        <v>2013</v>
      </c>
      <c r="C4" t="s">
        <v>907</v>
      </c>
      <c r="D4">
        <v>62</v>
      </c>
      <c r="E4">
        <v>0.2</v>
      </c>
      <c r="F4">
        <f>LOG(D4)</f>
        <v>1.7923916894982539</v>
      </c>
      <c r="G4">
        <f>LOG(E4)</f>
        <v>-0.69897000433601875</v>
      </c>
      <c r="I4">
        <f>INTERCEPT(G4:G203,F4:F203)</f>
        <v>-2.6486735558506576</v>
      </c>
      <c r="J4">
        <f>SLOPE(G4:G203,F4:F203)</f>
        <v>1.2505615391856433</v>
      </c>
      <c r="L4">
        <f>10^I4</f>
        <v>2.2455692063148304E-3</v>
      </c>
      <c r="M4">
        <f>J4</f>
        <v>1.2505615391856433</v>
      </c>
    </row>
    <row r="5" spans="2:13" x14ac:dyDescent="0.15">
      <c r="B5">
        <v>2012</v>
      </c>
      <c r="C5" t="s">
        <v>907</v>
      </c>
      <c r="D5">
        <v>45</v>
      </c>
      <c r="E5">
        <v>0.2</v>
      </c>
      <c r="F5">
        <f t="shared" ref="F5:F13" si="0">LOG(D5)</f>
        <v>1.6532125137753437</v>
      </c>
      <c r="G5">
        <f t="shared" ref="G5:G13" si="1">LOG(E5)</f>
        <v>-0.69897000433601875</v>
      </c>
    </row>
    <row r="6" spans="2:13" x14ac:dyDescent="0.15">
      <c r="B6">
        <v>2012</v>
      </c>
      <c r="C6" t="s">
        <v>907</v>
      </c>
      <c r="D6">
        <v>53</v>
      </c>
      <c r="E6">
        <v>0.5</v>
      </c>
      <c r="F6">
        <f t="shared" si="0"/>
        <v>1.7242758696007889</v>
      </c>
      <c r="G6">
        <f t="shared" si="1"/>
        <v>-0.3010299956639812</v>
      </c>
    </row>
    <row r="7" spans="2:13" x14ac:dyDescent="0.15">
      <c r="B7">
        <v>2012</v>
      </c>
      <c r="C7" t="s">
        <v>907</v>
      </c>
      <c r="D7">
        <v>40</v>
      </c>
      <c r="E7">
        <v>0.1</v>
      </c>
      <c r="F7">
        <f t="shared" si="0"/>
        <v>1.6020599913279623</v>
      </c>
      <c r="G7">
        <f t="shared" si="1"/>
        <v>-1</v>
      </c>
    </row>
    <row r="8" spans="2:13" x14ac:dyDescent="0.15">
      <c r="B8">
        <v>2012</v>
      </c>
      <c r="C8" t="s">
        <v>907</v>
      </c>
      <c r="D8">
        <v>47</v>
      </c>
      <c r="E8">
        <v>0.1</v>
      </c>
      <c r="F8">
        <f t="shared" si="0"/>
        <v>1.6720978579357175</v>
      </c>
      <c r="G8">
        <f t="shared" si="1"/>
        <v>-1</v>
      </c>
    </row>
    <row r="9" spans="2:13" x14ac:dyDescent="0.15">
      <c r="B9">
        <v>2012</v>
      </c>
      <c r="C9" t="s">
        <v>907</v>
      </c>
      <c r="D9">
        <v>44</v>
      </c>
      <c r="E9">
        <v>0.3</v>
      </c>
      <c r="F9">
        <f t="shared" si="0"/>
        <v>1.6434526764861874</v>
      </c>
      <c r="G9">
        <f t="shared" si="1"/>
        <v>-0.52287874528033762</v>
      </c>
    </row>
    <row r="10" spans="2:13" x14ac:dyDescent="0.15">
      <c r="B10">
        <v>2012</v>
      </c>
      <c r="C10" t="s">
        <v>907</v>
      </c>
      <c r="D10">
        <v>55</v>
      </c>
      <c r="E10">
        <v>0.5</v>
      </c>
      <c r="F10">
        <f t="shared" si="0"/>
        <v>1.7403626894942439</v>
      </c>
      <c r="G10">
        <f t="shared" si="1"/>
        <v>-0.3010299956639812</v>
      </c>
    </row>
    <row r="11" spans="2:13" x14ac:dyDescent="0.15">
      <c r="B11">
        <v>2012</v>
      </c>
      <c r="C11" t="s">
        <v>907</v>
      </c>
      <c r="D11">
        <v>81</v>
      </c>
      <c r="E11">
        <v>0.6</v>
      </c>
      <c r="F11">
        <f t="shared" si="0"/>
        <v>1.9084850188786497</v>
      </c>
      <c r="G11">
        <f t="shared" si="1"/>
        <v>-0.22184874961635639</v>
      </c>
    </row>
    <row r="12" spans="2:13" x14ac:dyDescent="0.15">
      <c r="B12">
        <v>2012</v>
      </c>
      <c r="C12" t="s">
        <v>907</v>
      </c>
      <c r="D12">
        <v>39</v>
      </c>
      <c r="E12">
        <v>0.5</v>
      </c>
      <c r="F12">
        <f t="shared" si="0"/>
        <v>1.5910646070264991</v>
      </c>
      <c r="G12">
        <f t="shared" si="1"/>
        <v>-0.3010299956639812</v>
      </c>
    </row>
    <row r="13" spans="2:13" x14ac:dyDescent="0.15">
      <c r="B13">
        <v>2012</v>
      </c>
      <c r="C13" t="s">
        <v>907</v>
      </c>
      <c r="D13">
        <v>32</v>
      </c>
      <c r="E13">
        <v>0.2</v>
      </c>
      <c r="F13">
        <f t="shared" si="0"/>
        <v>1.505149978319906</v>
      </c>
      <c r="G13">
        <f t="shared" si="1"/>
        <v>-0.69897000433601875</v>
      </c>
    </row>
    <row r="14" spans="2:13" x14ac:dyDescent="0.15">
      <c r="B14">
        <v>2011</v>
      </c>
      <c r="C14" t="s">
        <v>907</v>
      </c>
      <c r="D14">
        <v>72</v>
      </c>
      <c r="E14">
        <v>0.4</v>
      </c>
      <c r="F14">
        <f t="shared" ref="F14:F15" si="2">LOG(D14)</f>
        <v>1.8573324964312685</v>
      </c>
      <c r="G14">
        <f t="shared" ref="G14:G15" si="3">LOG(E14)</f>
        <v>-0.3979400086720376</v>
      </c>
    </row>
    <row r="15" spans="2:13" x14ac:dyDescent="0.15">
      <c r="B15">
        <v>2011</v>
      </c>
      <c r="C15" t="s">
        <v>907</v>
      </c>
      <c r="D15">
        <v>42</v>
      </c>
      <c r="E15">
        <v>0.2</v>
      </c>
      <c r="F15">
        <f t="shared" si="2"/>
        <v>1.6232492903979006</v>
      </c>
      <c r="G15">
        <f t="shared" si="3"/>
        <v>-0.69897000433601875</v>
      </c>
    </row>
    <row r="16" spans="2:13" x14ac:dyDescent="0.15">
      <c r="B16">
        <v>2011</v>
      </c>
      <c r="C16" t="s">
        <v>907</v>
      </c>
      <c r="D16">
        <v>44.2</v>
      </c>
      <c r="E16">
        <v>0.2</v>
      </c>
      <c r="F16">
        <f t="shared" ref="F16:F17" si="4">LOG(D16)</f>
        <v>1.6454222693490919</v>
      </c>
      <c r="G16">
        <f t="shared" ref="G16:G17" si="5">LOG(E16)</f>
        <v>-0.69897000433601875</v>
      </c>
    </row>
    <row r="17" spans="2:7" x14ac:dyDescent="0.15">
      <c r="B17">
        <v>2011</v>
      </c>
      <c r="C17" t="s">
        <v>907</v>
      </c>
      <c r="D17">
        <v>28.9</v>
      </c>
      <c r="E17">
        <v>0.5</v>
      </c>
      <c r="F17">
        <f t="shared" si="4"/>
        <v>1.4608978427565478</v>
      </c>
      <c r="G17">
        <f t="shared" si="5"/>
        <v>-0.3010299956639812</v>
      </c>
    </row>
    <row r="18" spans="2:7" x14ac:dyDescent="0.15">
      <c r="B18">
        <v>2010</v>
      </c>
      <c r="C18" t="s">
        <v>907</v>
      </c>
      <c r="D18">
        <v>47.3</v>
      </c>
      <c r="E18">
        <v>0.6</v>
      </c>
      <c r="F18">
        <f t="shared" ref="F18:F27" si="6">LOG(D18)</f>
        <v>1.6748611407378116</v>
      </c>
      <c r="G18">
        <f t="shared" ref="G18:G27" si="7">LOG(E18)</f>
        <v>-0.22184874961635639</v>
      </c>
    </row>
    <row r="19" spans="2:7" x14ac:dyDescent="0.15">
      <c r="B19">
        <v>2010</v>
      </c>
      <c r="C19" t="s">
        <v>907</v>
      </c>
      <c r="D19">
        <v>33.299999999999997</v>
      </c>
      <c r="E19">
        <v>0.2</v>
      </c>
      <c r="F19">
        <f t="shared" si="6"/>
        <v>1.5224442335063197</v>
      </c>
      <c r="G19">
        <f t="shared" si="7"/>
        <v>-0.69897000433601875</v>
      </c>
    </row>
    <row r="20" spans="2:7" x14ac:dyDescent="0.15">
      <c r="B20">
        <v>2010</v>
      </c>
      <c r="C20" t="s">
        <v>907</v>
      </c>
      <c r="D20">
        <v>32.799999999999997</v>
      </c>
      <c r="E20">
        <v>0.2</v>
      </c>
      <c r="F20">
        <f t="shared" si="6"/>
        <v>1.515873843711679</v>
      </c>
      <c r="G20">
        <f t="shared" si="7"/>
        <v>-0.69897000433601875</v>
      </c>
    </row>
    <row r="21" spans="2:7" x14ac:dyDescent="0.15">
      <c r="B21">
        <v>2010</v>
      </c>
      <c r="C21" t="s">
        <v>907</v>
      </c>
      <c r="D21">
        <v>34.6</v>
      </c>
      <c r="E21">
        <v>0.2</v>
      </c>
      <c r="F21">
        <f t="shared" si="6"/>
        <v>1.5390760987927767</v>
      </c>
      <c r="G21">
        <f t="shared" si="7"/>
        <v>-0.69897000433601875</v>
      </c>
    </row>
    <row r="22" spans="2:7" x14ac:dyDescent="0.15">
      <c r="B22">
        <v>2010</v>
      </c>
      <c r="C22" t="s">
        <v>907</v>
      </c>
      <c r="D22">
        <v>34.200000000000003</v>
      </c>
      <c r="E22">
        <v>0.2</v>
      </c>
      <c r="F22">
        <f t="shared" si="6"/>
        <v>1.5340261060561351</v>
      </c>
      <c r="G22">
        <f t="shared" si="7"/>
        <v>-0.69897000433601875</v>
      </c>
    </row>
    <row r="23" spans="2:7" x14ac:dyDescent="0.15">
      <c r="B23">
        <v>2010</v>
      </c>
      <c r="C23" t="s">
        <v>907</v>
      </c>
      <c r="D23">
        <v>53.9</v>
      </c>
      <c r="E23">
        <v>0.4</v>
      </c>
      <c r="F23">
        <f t="shared" si="6"/>
        <v>1.7315887651867388</v>
      </c>
      <c r="G23">
        <f t="shared" si="7"/>
        <v>-0.3979400086720376</v>
      </c>
    </row>
    <row r="24" spans="2:7" x14ac:dyDescent="0.15">
      <c r="B24">
        <v>2010</v>
      </c>
      <c r="C24" t="s">
        <v>907</v>
      </c>
      <c r="D24">
        <v>45.1</v>
      </c>
      <c r="E24">
        <v>0.4</v>
      </c>
      <c r="F24">
        <f t="shared" si="6"/>
        <v>1.6541765418779606</v>
      </c>
      <c r="G24">
        <f t="shared" si="7"/>
        <v>-0.3979400086720376</v>
      </c>
    </row>
    <row r="25" spans="2:7" x14ac:dyDescent="0.15">
      <c r="B25">
        <v>2010</v>
      </c>
      <c r="C25" t="s">
        <v>907</v>
      </c>
      <c r="D25">
        <v>43</v>
      </c>
      <c r="E25">
        <v>0.4</v>
      </c>
      <c r="F25">
        <f t="shared" si="6"/>
        <v>1.6334684555795864</v>
      </c>
      <c r="G25">
        <f t="shared" si="7"/>
        <v>-0.3979400086720376</v>
      </c>
    </row>
    <row r="26" spans="2:7" x14ac:dyDescent="0.15">
      <c r="B26">
        <v>2010</v>
      </c>
      <c r="C26" t="s">
        <v>907</v>
      </c>
      <c r="D26">
        <v>41.7</v>
      </c>
      <c r="E26">
        <v>0.3</v>
      </c>
      <c r="F26">
        <f t="shared" si="6"/>
        <v>1.6201360549737576</v>
      </c>
      <c r="G26">
        <f t="shared" si="7"/>
        <v>-0.52287874528033762</v>
      </c>
    </row>
    <row r="27" spans="2:7" x14ac:dyDescent="0.15">
      <c r="B27">
        <v>2010</v>
      </c>
      <c r="C27" t="s">
        <v>907</v>
      </c>
      <c r="D27">
        <v>31.4</v>
      </c>
      <c r="E27">
        <v>0.1</v>
      </c>
      <c r="F27">
        <f t="shared" si="6"/>
        <v>1.4969296480732148</v>
      </c>
      <c r="G27">
        <f t="shared" si="7"/>
        <v>-1</v>
      </c>
    </row>
    <row r="28" spans="2:7" x14ac:dyDescent="0.15">
      <c r="B28">
        <v>2006</v>
      </c>
      <c r="C28" t="s">
        <v>907</v>
      </c>
      <c r="D28">
        <v>34</v>
      </c>
      <c r="E28">
        <v>0.2</v>
      </c>
      <c r="F28">
        <f t="shared" ref="F28:G29" si="8">LOG(D28)</f>
        <v>1.5314789170422551</v>
      </c>
      <c r="G28">
        <f t="shared" si="8"/>
        <v>-0.69897000433601875</v>
      </c>
    </row>
    <row r="29" spans="2:7" x14ac:dyDescent="0.15">
      <c r="B29">
        <v>1996</v>
      </c>
      <c r="C29" t="s">
        <v>907</v>
      </c>
      <c r="D29">
        <v>37.299999999999997</v>
      </c>
      <c r="E29">
        <v>0.1</v>
      </c>
      <c r="F29">
        <f t="shared" si="8"/>
        <v>1.5717088318086876</v>
      </c>
      <c r="G29">
        <f t="shared" si="8"/>
        <v>-1</v>
      </c>
    </row>
    <row r="30" spans="2:7" x14ac:dyDescent="0.15">
      <c r="B30">
        <v>2017</v>
      </c>
      <c r="C30" t="s">
        <v>907</v>
      </c>
      <c r="D30">
        <v>48.1</v>
      </c>
      <c r="E30">
        <v>0.1</v>
      </c>
      <c r="F30">
        <f t="shared" ref="F30" si="9">LOG(D30)</f>
        <v>1.6821450763738317</v>
      </c>
      <c r="G30">
        <f t="shared" ref="G30" si="10">LOG(E30)</f>
        <v>-1</v>
      </c>
    </row>
    <row r="31" spans="2:7" x14ac:dyDescent="0.15">
      <c r="B31">
        <v>2018</v>
      </c>
      <c r="C31" t="s">
        <v>907</v>
      </c>
      <c r="D31">
        <v>24.7</v>
      </c>
      <c r="E31">
        <v>0.1</v>
      </c>
      <c r="F31">
        <f t="shared" ref="F31:F34" si="11">LOG(D31)</f>
        <v>1.3926969532596658</v>
      </c>
      <c r="G31">
        <f t="shared" ref="G31:G34" si="12">LOG(E31)</f>
        <v>-1</v>
      </c>
    </row>
    <row r="32" spans="2:7" x14ac:dyDescent="0.15">
      <c r="B32">
        <v>2018</v>
      </c>
      <c r="C32" t="s">
        <v>907</v>
      </c>
      <c r="D32">
        <v>85.3</v>
      </c>
      <c r="E32">
        <v>1</v>
      </c>
      <c r="F32">
        <f t="shared" si="11"/>
        <v>1.930949031167523</v>
      </c>
      <c r="G32">
        <f t="shared" si="12"/>
        <v>0</v>
      </c>
    </row>
    <row r="33" spans="2:7" x14ac:dyDescent="0.15">
      <c r="B33">
        <v>2018</v>
      </c>
      <c r="C33" t="s">
        <v>907</v>
      </c>
      <c r="D33">
        <v>67.3</v>
      </c>
      <c r="E33">
        <v>0.4</v>
      </c>
      <c r="F33">
        <f t="shared" si="11"/>
        <v>1.8280150642239767</v>
      </c>
      <c r="G33">
        <f t="shared" si="12"/>
        <v>-0.3979400086720376</v>
      </c>
    </row>
    <row r="34" spans="2:7" x14ac:dyDescent="0.15">
      <c r="B34">
        <v>2018</v>
      </c>
      <c r="C34" t="s">
        <v>907</v>
      </c>
      <c r="D34">
        <v>23</v>
      </c>
      <c r="E34">
        <v>0.1</v>
      </c>
      <c r="F34">
        <f t="shared" si="11"/>
        <v>1.3617278360175928</v>
      </c>
      <c r="G34">
        <f t="shared" si="12"/>
        <v>-1</v>
      </c>
    </row>
    <row r="35" spans="2:7" x14ac:dyDescent="0.15">
      <c r="B35" s="20">
        <v>2020</v>
      </c>
      <c r="C35" s="7" t="s">
        <v>1164</v>
      </c>
      <c r="D35" s="8">
        <v>38.1</v>
      </c>
      <c r="E35" s="8">
        <f>0.5/3</f>
        <v>0.16666666666666666</v>
      </c>
      <c r="F35">
        <f t="shared" ref="F35" si="13">LOG(D35)</f>
        <v>1.5809249756756194</v>
      </c>
      <c r="G35">
        <f t="shared" ref="G35" si="14">LOG(E35)</f>
        <v>-0.77815125038364363</v>
      </c>
    </row>
  </sheetData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A814-DDB6-46DE-93B4-F6A45B427DF4}">
  <dimension ref="B1:M7"/>
  <sheetViews>
    <sheetView workbookViewId="0">
      <selection activeCell="M4" sqref="M4"/>
    </sheetView>
  </sheetViews>
  <sheetFormatPr baseColWidth="10" defaultColWidth="9.1640625" defaultRowHeight="13" x14ac:dyDescent="0.15"/>
  <cols>
    <col min="2" max="2" width="12.83203125" bestFit="1" customWidth="1"/>
    <col min="3" max="3" width="15.5" customWidth="1"/>
    <col min="4" max="4" width="11.33203125" bestFit="1" customWidth="1"/>
    <col min="5" max="5" width="7.6640625" bestFit="1" customWidth="1"/>
    <col min="6" max="6" width="9.5" bestFit="1" customWidth="1"/>
    <col min="7" max="7" width="12.5" bestFit="1" customWidth="1"/>
    <col min="9" max="9" width="21.5" bestFit="1" customWidth="1"/>
    <col min="10" max="10" width="18.83203125" bestFit="1" customWidth="1"/>
    <col min="12" max="12" width="11.33203125" bestFit="1" customWidth="1"/>
    <col min="13" max="13" width="12.1640625" bestFit="1" customWidth="1"/>
  </cols>
  <sheetData>
    <row r="1" spans="2:13" x14ac:dyDescent="0.15">
      <c r="L1" t="s">
        <v>984</v>
      </c>
    </row>
    <row r="2" spans="2:13" x14ac:dyDescent="0.15">
      <c r="I2" t="s">
        <v>987</v>
      </c>
      <c r="J2" t="s">
        <v>983</v>
      </c>
    </row>
    <row r="3" spans="2:13" x14ac:dyDescent="0.15">
      <c r="B3" t="s">
        <v>1053</v>
      </c>
      <c r="C3" t="s">
        <v>976</v>
      </c>
      <c r="D3" t="s">
        <v>977</v>
      </c>
      <c r="E3" t="s">
        <v>979</v>
      </c>
      <c r="F3" t="s">
        <v>980</v>
      </c>
      <c r="G3" t="s">
        <v>981</v>
      </c>
      <c r="I3" t="s">
        <v>985</v>
      </c>
      <c r="J3" t="s">
        <v>986</v>
      </c>
      <c r="L3" t="s">
        <v>982</v>
      </c>
      <c r="M3" t="s">
        <v>983</v>
      </c>
    </row>
    <row r="4" spans="2:13" x14ac:dyDescent="0.15">
      <c r="B4">
        <v>2021</v>
      </c>
      <c r="C4" t="s">
        <v>1165</v>
      </c>
      <c r="D4">
        <v>87.3</v>
      </c>
      <c r="E4">
        <v>7.3</v>
      </c>
      <c r="F4">
        <f>LOG(D4)</f>
        <v>1.9410142437055697</v>
      </c>
      <c r="G4">
        <f>LOG(E4)</f>
        <v>0.86332286012045589</v>
      </c>
      <c r="I4" t="e">
        <f>INTERCEPT(G4:G204,F4:F204)</f>
        <v>#NUM!</v>
      </c>
      <c r="J4" t="e">
        <f>SLOPE(G4:G204,F4:F204)</f>
        <v>#NUM!</v>
      </c>
      <c r="L4" t="e">
        <f>10^I4</f>
        <v>#NUM!</v>
      </c>
      <c r="M4" t="e">
        <f>J4</f>
        <v>#NUM!</v>
      </c>
    </row>
    <row r="5" spans="2:13" x14ac:dyDescent="0.15">
      <c r="F5" t="e">
        <f t="shared" ref="F5:G7" si="0">LOG(D5)</f>
        <v>#NUM!</v>
      </c>
      <c r="G5" t="e">
        <f t="shared" si="0"/>
        <v>#NUM!</v>
      </c>
    </row>
    <row r="6" spans="2:13" x14ac:dyDescent="0.15">
      <c r="F6" t="e">
        <f t="shared" si="0"/>
        <v>#NUM!</v>
      </c>
      <c r="G6" t="e">
        <f t="shared" si="0"/>
        <v>#NUM!</v>
      </c>
    </row>
    <row r="7" spans="2:13" x14ac:dyDescent="0.15">
      <c r="F7" t="e">
        <f t="shared" si="0"/>
        <v>#NUM!</v>
      </c>
      <c r="G7" t="e">
        <f t="shared" si="0"/>
        <v>#NUM!</v>
      </c>
    </row>
  </sheetData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7"/>
  <sheetViews>
    <sheetView workbookViewId="0">
      <selection activeCell="F4" sqref="F4:G7"/>
    </sheetView>
  </sheetViews>
  <sheetFormatPr baseColWidth="10" defaultColWidth="9.1640625" defaultRowHeight="13" x14ac:dyDescent="0.15"/>
  <cols>
    <col min="2" max="2" width="12.83203125" bestFit="1" customWidth="1"/>
    <col min="3" max="3" width="15.5" customWidth="1"/>
    <col min="4" max="4" width="11.33203125" bestFit="1" customWidth="1"/>
    <col min="5" max="5" width="7.6640625" bestFit="1" customWidth="1"/>
    <col min="6" max="6" width="9.5" bestFit="1" customWidth="1"/>
    <col min="7" max="7" width="12.5" bestFit="1" customWidth="1"/>
    <col min="9" max="9" width="21.5" bestFit="1" customWidth="1"/>
    <col min="10" max="10" width="18.83203125" bestFit="1" customWidth="1"/>
    <col min="12" max="12" width="11.33203125" bestFit="1" customWidth="1"/>
    <col min="13" max="13" width="12.1640625" bestFit="1" customWidth="1"/>
  </cols>
  <sheetData>
    <row r="1" spans="2:13" x14ac:dyDescent="0.15">
      <c r="L1" t="s">
        <v>984</v>
      </c>
    </row>
    <row r="2" spans="2:13" x14ac:dyDescent="0.15">
      <c r="I2" t="s">
        <v>987</v>
      </c>
      <c r="J2" t="s">
        <v>983</v>
      </c>
    </row>
    <row r="3" spans="2:13" x14ac:dyDescent="0.15">
      <c r="B3" t="s">
        <v>1053</v>
      </c>
      <c r="C3" t="s">
        <v>976</v>
      </c>
      <c r="D3" t="s">
        <v>977</v>
      </c>
      <c r="E3" t="s">
        <v>979</v>
      </c>
      <c r="F3" t="s">
        <v>980</v>
      </c>
      <c r="G3" t="s">
        <v>981</v>
      </c>
      <c r="I3" t="s">
        <v>985</v>
      </c>
      <c r="J3" t="s">
        <v>986</v>
      </c>
      <c r="L3" t="s">
        <v>982</v>
      </c>
      <c r="M3" t="s">
        <v>983</v>
      </c>
    </row>
    <row r="4" spans="2:13" x14ac:dyDescent="0.15">
      <c r="B4">
        <v>2013</v>
      </c>
      <c r="C4" t="s">
        <v>1161</v>
      </c>
      <c r="D4">
        <v>159</v>
      </c>
      <c r="E4">
        <v>11.1</v>
      </c>
      <c r="F4">
        <f>LOG(D4)</f>
        <v>2.2013971243204513</v>
      </c>
      <c r="G4">
        <f>LOG(E4)</f>
        <v>1.0453229787866574</v>
      </c>
      <c r="I4">
        <f>INTERCEPT(G4:G204,F4:F204)</f>
        <v>-6.2464281783728719</v>
      </c>
      <c r="J4">
        <f>SLOPE(G4:G204,F4:F204)</f>
        <v>3.3101741269411438</v>
      </c>
      <c r="L4">
        <f>10^I4</f>
        <v>5.6698532920050283E-7</v>
      </c>
      <c r="M4">
        <f>J4</f>
        <v>3.3101741269411438</v>
      </c>
    </row>
    <row r="5" spans="2:13" x14ac:dyDescent="0.15">
      <c r="B5">
        <v>2013</v>
      </c>
      <c r="C5" t="s">
        <v>1161</v>
      </c>
      <c r="D5">
        <v>136.19999999999999</v>
      </c>
      <c r="E5">
        <v>4.5999999999999996</v>
      </c>
      <c r="F5">
        <f t="shared" ref="F5:G6" si="0">LOG(D5)</f>
        <v>2.1341771075767664</v>
      </c>
      <c r="G5">
        <f t="shared" si="0"/>
        <v>0.66275783168157409</v>
      </c>
    </row>
    <row r="6" spans="2:13" x14ac:dyDescent="0.15">
      <c r="B6">
        <v>2013</v>
      </c>
      <c r="C6" t="s">
        <v>1161</v>
      </c>
      <c r="D6">
        <v>119.7</v>
      </c>
      <c r="E6">
        <v>5.0999999999999996</v>
      </c>
      <c r="F6">
        <f t="shared" si="0"/>
        <v>2.0780941504064105</v>
      </c>
      <c r="G6">
        <f t="shared" si="0"/>
        <v>0.70757017609793638</v>
      </c>
    </row>
    <row r="7" spans="2:13" x14ac:dyDescent="0.15">
      <c r="B7">
        <v>2018</v>
      </c>
      <c r="C7" t="s">
        <v>1161</v>
      </c>
      <c r="D7">
        <v>153.4</v>
      </c>
      <c r="E7">
        <v>11.6</v>
      </c>
      <c r="F7">
        <f t="shared" ref="F7" si="1">LOG(D7)</f>
        <v>2.185825359612962</v>
      </c>
      <c r="G7">
        <f t="shared" ref="G7" si="2">LOG(E7)</f>
        <v>1.0644579892269184</v>
      </c>
    </row>
  </sheetData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3:N129"/>
  <sheetViews>
    <sheetView topLeftCell="D1" zoomScale="140" zoomScaleNormal="140" workbookViewId="0">
      <pane ySplit="5" topLeftCell="A94" activePane="bottomLeft" state="frozen"/>
      <selection pane="bottomLeft" activeCell="M6" sqref="M6:N6"/>
    </sheetView>
  </sheetViews>
  <sheetFormatPr baseColWidth="10" defaultColWidth="8.83203125" defaultRowHeight="13" x14ac:dyDescent="0.15"/>
  <cols>
    <col min="1" max="2" width="8.83203125" style="29"/>
    <col min="3" max="3" width="5" style="29" bestFit="1" customWidth="1"/>
    <col min="4" max="4" width="8" style="29" bestFit="1" customWidth="1"/>
    <col min="5" max="7" width="8.83203125" style="29"/>
    <col min="8" max="8" width="10.1640625" style="29" customWidth="1"/>
    <col min="9" max="9" width="8.83203125" style="29"/>
    <col min="10" max="10" width="21.5" style="29" bestFit="1" customWidth="1"/>
    <col min="11" max="11" width="18.83203125" style="29" bestFit="1" customWidth="1"/>
    <col min="12" max="12" width="8.83203125" style="29"/>
    <col min="13" max="13" width="11.33203125" style="29" bestFit="1" customWidth="1"/>
    <col min="14" max="14" width="12.1640625" style="29" bestFit="1" customWidth="1"/>
    <col min="15" max="16384" width="8.83203125" style="29"/>
  </cols>
  <sheetData>
    <row r="3" spans="3:14" x14ac:dyDescent="0.15">
      <c r="M3" s="29" t="s">
        <v>984</v>
      </c>
    </row>
    <row r="4" spans="3:14" x14ac:dyDescent="0.15">
      <c r="J4" s="29" t="s">
        <v>987</v>
      </c>
      <c r="K4" s="29" t="s">
        <v>983</v>
      </c>
    </row>
    <row r="5" spans="3:14" x14ac:dyDescent="0.15">
      <c r="C5" s="29" t="s">
        <v>1053</v>
      </c>
      <c r="D5" s="29" t="s">
        <v>976</v>
      </c>
      <c r="E5" s="29" t="s">
        <v>977</v>
      </c>
      <c r="F5" s="29" t="s">
        <v>979</v>
      </c>
      <c r="G5" s="29" t="s">
        <v>980</v>
      </c>
      <c r="H5" s="29" t="s">
        <v>981</v>
      </c>
      <c r="J5" s="29" t="s">
        <v>985</v>
      </c>
      <c r="K5" s="29" t="s">
        <v>986</v>
      </c>
      <c r="M5" s="29" t="s">
        <v>982</v>
      </c>
      <c r="N5" s="29" t="s">
        <v>983</v>
      </c>
    </row>
    <row r="6" spans="3:14" x14ac:dyDescent="0.15">
      <c r="C6" s="29">
        <v>2001</v>
      </c>
      <c r="D6" s="29" t="s">
        <v>7</v>
      </c>
      <c r="E6" s="29">
        <v>99.4</v>
      </c>
      <c r="F6" s="29">
        <v>2.4</v>
      </c>
      <c r="G6" s="29">
        <f>LOG(E6)</f>
        <v>1.9973863843973134</v>
      </c>
      <c r="H6" s="29">
        <f>LOG(F6)</f>
        <v>0.38021124171160603</v>
      </c>
      <c r="J6" s="29">
        <f>INTERCEPT(H$6:H$5000,G$6:G$5000)</f>
        <v>-7.0650625318455242</v>
      </c>
      <c r="K6" s="29">
        <f>SLOPE(H$6:H$5000,G$6:G$5000)</f>
        <v>3.7244973785409115</v>
      </c>
      <c r="M6" s="29">
        <f>10^J6</f>
        <v>8.6086979101378473E-8</v>
      </c>
      <c r="N6" s="29">
        <f>K6</f>
        <v>3.7244973785409115</v>
      </c>
    </row>
    <row r="7" spans="3:14" x14ac:dyDescent="0.15">
      <c r="C7" s="29">
        <v>2001</v>
      </c>
      <c r="D7" s="29" t="s">
        <v>7</v>
      </c>
      <c r="E7" s="29">
        <v>85.5</v>
      </c>
      <c r="F7" s="29">
        <v>1.1000000000000001</v>
      </c>
      <c r="G7" s="29">
        <f t="shared" ref="G7:G39" si="0">LOG(E7)</f>
        <v>1.9319661147281726</v>
      </c>
      <c r="H7" s="29">
        <f t="shared" ref="H7:H39" si="1">LOG(F7)</f>
        <v>4.1392685158225077E-2</v>
      </c>
    </row>
    <row r="8" spans="3:14" x14ac:dyDescent="0.15">
      <c r="C8" s="29">
        <v>2001</v>
      </c>
      <c r="D8" s="29" t="s">
        <v>7</v>
      </c>
      <c r="E8" s="29">
        <v>79.5</v>
      </c>
      <c r="F8" s="29">
        <v>0.8</v>
      </c>
      <c r="G8" s="29">
        <f t="shared" si="0"/>
        <v>1.9003671286564703</v>
      </c>
      <c r="H8" s="29">
        <f t="shared" si="1"/>
        <v>-9.6910013008056392E-2</v>
      </c>
    </row>
    <row r="9" spans="3:14" x14ac:dyDescent="0.15">
      <c r="C9" s="29">
        <v>2001</v>
      </c>
      <c r="D9" s="29" t="s">
        <v>7</v>
      </c>
      <c r="E9" s="29">
        <v>54.8</v>
      </c>
      <c r="F9" s="29">
        <v>0.3</v>
      </c>
      <c r="G9" s="29">
        <f t="shared" si="0"/>
        <v>1.7387805584843692</v>
      </c>
      <c r="H9" s="29">
        <f t="shared" si="1"/>
        <v>-0.52287874528033762</v>
      </c>
    </row>
    <row r="10" spans="3:14" x14ac:dyDescent="0.15">
      <c r="C10" s="29">
        <v>2001</v>
      </c>
      <c r="D10" s="29" t="s">
        <v>7</v>
      </c>
      <c r="E10" s="29">
        <v>62.4</v>
      </c>
      <c r="F10" s="29">
        <v>0.3</v>
      </c>
      <c r="G10" s="29">
        <f t="shared" si="0"/>
        <v>1.7951845896824239</v>
      </c>
      <c r="H10" s="29">
        <f t="shared" si="1"/>
        <v>-0.52287874528033762</v>
      </c>
    </row>
    <row r="11" spans="3:14" x14ac:dyDescent="0.15">
      <c r="C11" s="29">
        <v>2001</v>
      </c>
      <c r="D11" s="29" t="s">
        <v>7</v>
      </c>
      <c r="E11" s="29">
        <v>54.1</v>
      </c>
      <c r="F11" s="29">
        <v>0.2</v>
      </c>
      <c r="G11" s="29">
        <f t="shared" si="0"/>
        <v>1.7331972651065695</v>
      </c>
      <c r="H11" s="29">
        <f t="shared" si="1"/>
        <v>-0.69897000433601875</v>
      </c>
    </row>
    <row r="12" spans="3:14" x14ac:dyDescent="0.15">
      <c r="C12" s="29">
        <v>2001</v>
      </c>
      <c r="D12" s="29" t="s">
        <v>7</v>
      </c>
      <c r="E12" s="29">
        <v>75.2</v>
      </c>
      <c r="F12" s="29">
        <v>0.6</v>
      </c>
      <c r="G12" s="29">
        <f t="shared" si="0"/>
        <v>1.8762178405916423</v>
      </c>
      <c r="H12" s="29">
        <f t="shared" si="1"/>
        <v>-0.22184874961635639</v>
      </c>
    </row>
    <row r="13" spans="3:14" x14ac:dyDescent="0.15">
      <c r="C13" s="29">
        <v>2001</v>
      </c>
      <c r="D13" s="29" t="s">
        <v>7</v>
      </c>
      <c r="E13" s="29">
        <v>58.6</v>
      </c>
      <c r="F13" s="29">
        <v>0.3</v>
      </c>
      <c r="G13" s="29">
        <f t="shared" si="0"/>
        <v>1.7678976160180906</v>
      </c>
      <c r="H13" s="29">
        <f t="shared" si="1"/>
        <v>-0.52287874528033762</v>
      </c>
    </row>
    <row r="14" spans="3:14" x14ac:dyDescent="0.15">
      <c r="C14" s="29">
        <v>2001</v>
      </c>
      <c r="D14" s="29" t="s">
        <v>7</v>
      </c>
      <c r="E14" s="29">
        <v>68.5</v>
      </c>
      <c r="F14" s="29">
        <v>0.3</v>
      </c>
      <c r="G14" s="29">
        <f t="shared" si="0"/>
        <v>1.8356905714924256</v>
      </c>
      <c r="H14" s="29">
        <f t="shared" si="1"/>
        <v>-0.52287874528033762</v>
      </c>
    </row>
    <row r="15" spans="3:14" x14ac:dyDescent="0.15">
      <c r="C15" s="29">
        <v>2001</v>
      </c>
      <c r="D15" s="29" t="s">
        <v>7</v>
      </c>
      <c r="E15" s="29">
        <v>67.7</v>
      </c>
      <c r="F15" s="29">
        <v>0.4</v>
      </c>
      <c r="G15" s="29">
        <f t="shared" si="0"/>
        <v>1.8305886686851442</v>
      </c>
      <c r="H15" s="29">
        <f t="shared" si="1"/>
        <v>-0.3979400086720376</v>
      </c>
    </row>
    <row r="16" spans="3:14" x14ac:dyDescent="0.15">
      <c r="C16" s="29">
        <v>2001</v>
      </c>
      <c r="D16" s="29" t="s">
        <v>7</v>
      </c>
      <c r="E16" s="29">
        <v>68.400000000000006</v>
      </c>
      <c r="F16" s="29">
        <v>0.4</v>
      </c>
      <c r="G16" s="29">
        <f t="shared" si="0"/>
        <v>1.8350561017201164</v>
      </c>
      <c r="H16" s="29">
        <f t="shared" si="1"/>
        <v>-0.3979400086720376</v>
      </c>
    </row>
    <row r="17" spans="3:8" x14ac:dyDescent="0.15">
      <c r="C17" s="29">
        <v>2001</v>
      </c>
      <c r="D17" s="29" t="s">
        <v>7</v>
      </c>
      <c r="E17" s="29">
        <v>76.7</v>
      </c>
      <c r="F17" s="29">
        <v>0.7</v>
      </c>
      <c r="G17" s="29">
        <f t="shared" si="0"/>
        <v>1.884795363948981</v>
      </c>
      <c r="H17" s="29">
        <f t="shared" si="1"/>
        <v>-0.15490195998574319</v>
      </c>
    </row>
    <row r="18" spans="3:8" x14ac:dyDescent="0.15">
      <c r="C18" s="29">
        <v>2001</v>
      </c>
      <c r="D18" s="29" t="s">
        <v>7</v>
      </c>
      <c r="E18" s="29">
        <v>64.099999999999994</v>
      </c>
      <c r="F18" s="29">
        <v>0.3</v>
      </c>
      <c r="G18" s="29">
        <f t="shared" si="0"/>
        <v>1.8068580295188175</v>
      </c>
      <c r="H18" s="29">
        <f t="shared" si="1"/>
        <v>-0.52287874528033762</v>
      </c>
    </row>
    <row r="19" spans="3:8" x14ac:dyDescent="0.15">
      <c r="C19" s="29">
        <v>2001</v>
      </c>
      <c r="D19" s="29" t="s">
        <v>7</v>
      </c>
      <c r="E19" s="29">
        <v>65.3</v>
      </c>
      <c r="F19" s="29">
        <v>0.5</v>
      </c>
      <c r="G19" s="29">
        <f t="shared" si="0"/>
        <v>1.8149131812750738</v>
      </c>
      <c r="H19" s="29">
        <f t="shared" si="1"/>
        <v>-0.3010299956639812</v>
      </c>
    </row>
    <row r="20" spans="3:8" x14ac:dyDescent="0.15">
      <c r="C20" s="29">
        <v>2001</v>
      </c>
      <c r="D20" s="29" t="s">
        <v>7</v>
      </c>
      <c r="E20" s="29">
        <v>66.599999999999994</v>
      </c>
      <c r="F20" s="29">
        <v>0.5</v>
      </c>
      <c r="G20" s="29">
        <f t="shared" si="0"/>
        <v>1.823474229170301</v>
      </c>
      <c r="H20" s="29">
        <f t="shared" si="1"/>
        <v>-0.3010299956639812</v>
      </c>
    </row>
    <row r="21" spans="3:8" x14ac:dyDescent="0.15">
      <c r="C21" s="29">
        <v>2001</v>
      </c>
      <c r="D21" s="29" t="s">
        <v>7</v>
      </c>
      <c r="E21" s="29">
        <v>60.8</v>
      </c>
      <c r="F21" s="29">
        <v>0.5</v>
      </c>
      <c r="G21" s="29">
        <f t="shared" si="0"/>
        <v>1.7839035792727349</v>
      </c>
      <c r="H21" s="29">
        <f t="shared" si="1"/>
        <v>-0.3010299956639812</v>
      </c>
    </row>
    <row r="22" spans="3:8" x14ac:dyDescent="0.15">
      <c r="C22" s="29">
        <v>2003</v>
      </c>
      <c r="D22" s="29" t="s">
        <v>7</v>
      </c>
      <c r="E22" s="29">
        <v>45.5</v>
      </c>
      <c r="F22" s="29">
        <v>0.2</v>
      </c>
      <c r="G22" s="29">
        <f t="shared" si="0"/>
        <v>1.6580113966571124</v>
      </c>
      <c r="H22" s="29">
        <f t="shared" si="1"/>
        <v>-0.69897000433601875</v>
      </c>
    </row>
    <row r="23" spans="3:8" x14ac:dyDescent="0.15">
      <c r="C23" s="29">
        <v>2003</v>
      </c>
      <c r="D23" s="29" t="s">
        <v>7</v>
      </c>
      <c r="E23" s="29">
        <v>190</v>
      </c>
      <c r="F23" s="29">
        <v>16.399999999999999</v>
      </c>
      <c r="G23" s="29">
        <f t="shared" si="0"/>
        <v>2.2787536009528289</v>
      </c>
      <c r="H23" s="29">
        <f t="shared" si="1"/>
        <v>1.2148438480476977</v>
      </c>
    </row>
    <row r="24" spans="3:8" x14ac:dyDescent="0.15">
      <c r="C24" s="29">
        <v>2003</v>
      </c>
      <c r="D24" s="29" t="s">
        <v>7</v>
      </c>
      <c r="E24" s="29">
        <v>49.8</v>
      </c>
      <c r="F24" s="29">
        <v>0.2</v>
      </c>
      <c r="G24" s="29">
        <f t="shared" si="0"/>
        <v>1.6972293427597176</v>
      </c>
      <c r="H24" s="29">
        <f t="shared" si="1"/>
        <v>-0.69897000433601875</v>
      </c>
    </row>
    <row r="25" spans="3:8" x14ac:dyDescent="0.15">
      <c r="C25" s="29">
        <v>2004</v>
      </c>
      <c r="D25" s="29" t="s">
        <v>7</v>
      </c>
      <c r="E25" s="29">
        <v>54</v>
      </c>
      <c r="F25" s="29">
        <v>0.2</v>
      </c>
      <c r="G25" s="29">
        <f t="shared" si="0"/>
        <v>1.7323937598229686</v>
      </c>
      <c r="H25" s="29">
        <f t="shared" si="1"/>
        <v>-0.69897000433601875</v>
      </c>
    </row>
    <row r="26" spans="3:8" x14ac:dyDescent="0.15">
      <c r="C26" s="29">
        <v>2004</v>
      </c>
      <c r="D26" s="29" t="s">
        <v>7</v>
      </c>
      <c r="E26" s="29">
        <v>56.4</v>
      </c>
      <c r="F26" s="29">
        <v>0.3</v>
      </c>
      <c r="G26" s="29">
        <f t="shared" si="0"/>
        <v>1.7512791039833422</v>
      </c>
      <c r="H26" s="29">
        <f t="shared" si="1"/>
        <v>-0.52287874528033762</v>
      </c>
    </row>
    <row r="27" spans="3:8" x14ac:dyDescent="0.15">
      <c r="C27" s="29">
        <v>2005</v>
      </c>
      <c r="D27" s="29" t="s">
        <v>7</v>
      </c>
      <c r="E27" s="29">
        <v>41</v>
      </c>
      <c r="F27" s="29">
        <v>0.1</v>
      </c>
      <c r="G27" s="29">
        <f t="shared" si="0"/>
        <v>1.6127838567197355</v>
      </c>
      <c r="H27" s="29">
        <f t="shared" si="1"/>
        <v>-1</v>
      </c>
    </row>
    <row r="28" spans="3:8" x14ac:dyDescent="0.15">
      <c r="C28" s="29">
        <v>2005</v>
      </c>
      <c r="D28" s="29" t="s">
        <v>7</v>
      </c>
      <c r="E28" s="29">
        <v>68</v>
      </c>
      <c r="F28" s="29">
        <v>0.6</v>
      </c>
      <c r="G28" s="29">
        <f t="shared" si="0"/>
        <v>1.8325089127062364</v>
      </c>
      <c r="H28" s="29">
        <f t="shared" si="1"/>
        <v>-0.22184874961635639</v>
      </c>
    </row>
    <row r="29" spans="3:8" x14ac:dyDescent="0.15">
      <c r="C29" s="29">
        <v>2005</v>
      </c>
      <c r="D29" s="29" t="s">
        <v>7</v>
      </c>
      <c r="E29" s="29">
        <v>90.6</v>
      </c>
      <c r="F29" s="29">
        <v>1.2</v>
      </c>
      <c r="G29" s="29">
        <f t="shared" si="0"/>
        <v>1.9571281976768131</v>
      </c>
      <c r="H29" s="29">
        <f t="shared" si="1"/>
        <v>7.9181246047624818E-2</v>
      </c>
    </row>
    <row r="30" spans="3:8" x14ac:dyDescent="0.15">
      <c r="C30" s="29">
        <v>2008</v>
      </c>
      <c r="D30" s="29" t="s">
        <v>7</v>
      </c>
      <c r="E30" s="29">
        <v>104.9</v>
      </c>
      <c r="F30" s="29">
        <v>4</v>
      </c>
      <c r="G30" s="29">
        <f t="shared" si="0"/>
        <v>2.020775488193558</v>
      </c>
      <c r="H30" s="29">
        <f t="shared" si="1"/>
        <v>0.6020599913279624</v>
      </c>
    </row>
    <row r="31" spans="3:8" x14ac:dyDescent="0.15">
      <c r="C31" s="29">
        <v>2008</v>
      </c>
      <c r="D31" s="29" t="s">
        <v>7</v>
      </c>
      <c r="E31" s="29">
        <v>50.2</v>
      </c>
      <c r="F31" s="29">
        <v>0.3</v>
      </c>
      <c r="G31" s="29">
        <f t="shared" si="0"/>
        <v>1.7007037171450194</v>
      </c>
      <c r="H31" s="29">
        <f t="shared" si="1"/>
        <v>-0.52287874528033762</v>
      </c>
    </row>
    <row r="32" spans="3:8" x14ac:dyDescent="0.15">
      <c r="C32" s="29">
        <v>2008</v>
      </c>
      <c r="D32" s="29" t="s">
        <v>7</v>
      </c>
      <c r="E32" s="29">
        <v>53.1</v>
      </c>
      <c r="F32" s="29">
        <v>0.4</v>
      </c>
      <c r="G32" s="29">
        <f t="shared" si="0"/>
        <v>1.725094521081469</v>
      </c>
      <c r="H32" s="29">
        <f t="shared" si="1"/>
        <v>-0.3979400086720376</v>
      </c>
    </row>
    <row r="33" spans="3:8" x14ac:dyDescent="0.15">
      <c r="C33" s="29">
        <v>2008</v>
      </c>
      <c r="D33" s="29" t="s">
        <v>7</v>
      </c>
      <c r="E33" s="29">
        <v>150</v>
      </c>
      <c r="F33" s="29">
        <v>13.9</v>
      </c>
      <c r="G33" s="29">
        <f t="shared" si="0"/>
        <v>2.1760912590556813</v>
      </c>
      <c r="H33" s="29">
        <f t="shared" si="1"/>
        <v>1.1430148002540952</v>
      </c>
    </row>
    <row r="34" spans="3:8" x14ac:dyDescent="0.15">
      <c r="C34" s="29">
        <v>2008</v>
      </c>
      <c r="D34" s="29" t="s">
        <v>7</v>
      </c>
      <c r="E34" s="29">
        <v>70.900000000000006</v>
      </c>
      <c r="F34" s="29">
        <v>1.1000000000000001</v>
      </c>
      <c r="G34" s="29">
        <f t="shared" si="0"/>
        <v>1.8506462351830666</v>
      </c>
      <c r="H34" s="29">
        <f t="shared" si="1"/>
        <v>4.1392685158225077E-2</v>
      </c>
    </row>
    <row r="35" spans="3:8" x14ac:dyDescent="0.15">
      <c r="C35" s="29">
        <v>2008</v>
      </c>
      <c r="D35" s="29" t="s">
        <v>7</v>
      </c>
      <c r="E35" s="29">
        <v>123.5</v>
      </c>
      <c r="F35" s="29">
        <v>7.7</v>
      </c>
      <c r="G35" s="29">
        <f t="shared" si="0"/>
        <v>2.0916669575956846</v>
      </c>
      <c r="H35" s="29">
        <f t="shared" si="1"/>
        <v>0.88649072517248184</v>
      </c>
    </row>
    <row r="36" spans="3:8" x14ac:dyDescent="0.15">
      <c r="C36" s="29">
        <v>2008</v>
      </c>
      <c r="D36" s="29" t="s">
        <v>7</v>
      </c>
      <c r="E36" s="29">
        <v>113.6</v>
      </c>
      <c r="F36" s="29">
        <v>5.6</v>
      </c>
      <c r="G36" s="29">
        <f t="shared" si="0"/>
        <v>2.055378331375</v>
      </c>
      <c r="H36" s="29">
        <f t="shared" si="1"/>
        <v>0.74818802700620035</v>
      </c>
    </row>
    <row r="37" spans="3:8" x14ac:dyDescent="0.15">
      <c r="C37" s="29">
        <v>2008</v>
      </c>
      <c r="D37" s="29" t="s">
        <v>7</v>
      </c>
      <c r="E37" s="29">
        <v>101.6</v>
      </c>
      <c r="F37" s="29">
        <v>3.4</v>
      </c>
      <c r="G37" s="29">
        <f t="shared" si="0"/>
        <v>2.0068937079479006</v>
      </c>
      <c r="H37" s="29">
        <f t="shared" si="1"/>
        <v>0.53147891704225514</v>
      </c>
    </row>
    <row r="38" spans="3:8" x14ac:dyDescent="0.15">
      <c r="C38" s="29">
        <v>2008</v>
      </c>
      <c r="D38" s="29" t="s">
        <v>7</v>
      </c>
      <c r="E38" s="29">
        <v>119.5</v>
      </c>
      <c r="F38" s="29">
        <v>6</v>
      </c>
      <c r="G38" s="29">
        <f t="shared" si="0"/>
        <v>2.0773679052841563</v>
      </c>
      <c r="H38" s="29">
        <f t="shared" si="1"/>
        <v>0.77815125038364363</v>
      </c>
    </row>
    <row r="39" spans="3:8" x14ac:dyDescent="0.15">
      <c r="C39" s="29">
        <v>2008</v>
      </c>
      <c r="D39" s="29" t="s">
        <v>7</v>
      </c>
      <c r="E39" s="29">
        <v>55.2</v>
      </c>
      <c r="F39" s="29">
        <v>0.4</v>
      </c>
      <c r="G39" s="29">
        <f t="shared" si="0"/>
        <v>1.741939077729199</v>
      </c>
      <c r="H39" s="29">
        <f t="shared" si="1"/>
        <v>-0.3979400086720376</v>
      </c>
    </row>
    <row r="40" spans="3:8" x14ac:dyDescent="0.15">
      <c r="C40" s="29">
        <v>2009</v>
      </c>
      <c r="D40" s="29" t="s">
        <v>7</v>
      </c>
      <c r="E40" s="29">
        <v>144.19999999999999</v>
      </c>
      <c r="F40" s="29">
        <v>8</v>
      </c>
      <c r="G40" s="29">
        <f>LOG(E40)</f>
        <v>2.1589652603834102</v>
      </c>
      <c r="H40" s="29">
        <f>LOG(F40)</f>
        <v>0.90308998699194354</v>
      </c>
    </row>
    <row r="41" spans="3:8" x14ac:dyDescent="0.15">
      <c r="C41" s="29">
        <v>2009</v>
      </c>
      <c r="D41" s="29" t="s">
        <v>7</v>
      </c>
      <c r="E41" s="29">
        <v>93.7</v>
      </c>
      <c r="F41" s="29">
        <v>2.8</v>
      </c>
      <c r="G41" s="29">
        <f t="shared" ref="G41:G59" si="2">LOG(E41)</f>
        <v>1.9717395908877782</v>
      </c>
      <c r="H41" s="29">
        <f t="shared" ref="H41:H59" si="3">LOG(F41)</f>
        <v>0.44715803134221921</v>
      </c>
    </row>
    <row r="42" spans="3:8" x14ac:dyDescent="0.15">
      <c r="C42" s="29">
        <v>2010</v>
      </c>
      <c r="D42" s="29" t="s">
        <v>7</v>
      </c>
      <c r="E42" s="29">
        <v>65.7</v>
      </c>
      <c r="F42" s="29">
        <v>0.6</v>
      </c>
      <c r="G42" s="29">
        <f t="shared" si="2"/>
        <v>1.8175653695597809</v>
      </c>
      <c r="H42" s="29">
        <f t="shared" si="3"/>
        <v>-0.22184874961635639</v>
      </c>
    </row>
    <row r="43" spans="3:8" x14ac:dyDescent="0.15">
      <c r="C43" s="29">
        <v>2010</v>
      </c>
      <c r="D43" s="29" t="s">
        <v>7</v>
      </c>
      <c r="E43" s="29">
        <v>82.3</v>
      </c>
      <c r="F43" s="29">
        <v>0.9</v>
      </c>
      <c r="G43" s="29">
        <f t="shared" si="2"/>
        <v>1.9153998352122699</v>
      </c>
      <c r="H43" s="29">
        <f t="shared" si="3"/>
        <v>-4.5757490560675115E-2</v>
      </c>
    </row>
    <row r="44" spans="3:8" x14ac:dyDescent="0.15">
      <c r="C44" s="29">
        <v>2010</v>
      </c>
      <c r="D44" s="29" t="s">
        <v>7</v>
      </c>
      <c r="E44" s="29">
        <v>85.2</v>
      </c>
      <c r="F44" s="29">
        <v>1.1000000000000001</v>
      </c>
      <c r="G44" s="29">
        <f t="shared" si="2"/>
        <v>1.9304395947667001</v>
      </c>
      <c r="H44" s="29">
        <f t="shared" si="3"/>
        <v>4.1392685158225077E-2</v>
      </c>
    </row>
    <row r="45" spans="3:8" x14ac:dyDescent="0.15">
      <c r="C45" s="29">
        <v>2010</v>
      </c>
      <c r="D45" s="29" t="s">
        <v>7</v>
      </c>
      <c r="E45" s="29">
        <v>84.3</v>
      </c>
      <c r="F45" s="29">
        <v>1.2</v>
      </c>
      <c r="G45" s="29">
        <f t="shared" si="2"/>
        <v>1.9258275746247424</v>
      </c>
      <c r="H45" s="29">
        <f t="shared" si="3"/>
        <v>7.9181246047624818E-2</v>
      </c>
    </row>
    <row r="46" spans="3:8" x14ac:dyDescent="0.15">
      <c r="C46" s="29">
        <v>2010</v>
      </c>
      <c r="D46" s="29" t="s">
        <v>7</v>
      </c>
      <c r="E46" s="29">
        <v>91.5</v>
      </c>
      <c r="F46" s="29">
        <v>1.6</v>
      </c>
      <c r="G46" s="29">
        <f t="shared" si="2"/>
        <v>1.9614210940664483</v>
      </c>
      <c r="H46" s="29">
        <f t="shared" si="3"/>
        <v>0.20411998265592479</v>
      </c>
    </row>
    <row r="47" spans="3:8" x14ac:dyDescent="0.15">
      <c r="C47" s="29">
        <v>2010</v>
      </c>
      <c r="D47" s="29" t="s">
        <v>7</v>
      </c>
      <c r="E47" s="29">
        <v>85.3</v>
      </c>
      <c r="F47" s="29">
        <v>1.3</v>
      </c>
      <c r="G47" s="29">
        <f t="shared" si="2"/>
        <v>1.930949031167523</v>
      </c>
      <c r="H47" s="29">
        <f t="shared" si="3"/>
        <v>0.11394335230683679</v>
      </c>
    </row>
    <row r="48" spans="3:8" x14ac:dyDescent="0.15">
      <c r="C48" s="29">
        <v>2010</v>
      </c>
      <c r="D48" s="29" t="s">
        <v>7</v>
      </c>
      <c r="E48" s="29">
        <v>74.5</v>
      </c>
      <c r="F48" s="29">
        <v>0.9</v>
      </c>
      <c r="G48" s="29">
        <f t="shared" si="2"/>
        <v>1.8721562727482928</v>
      </c>
      <c r="H48" s="29">
        <f t="shared" si="3"/>
        <v>-4.5757490560675115E-2</v>
      </c>
    </row>
    <row r="49" spans="3:8" x14ac:dyDescent="0.15">
      <c r="C49" s="29">
        <v>2010</v>
      </c>
      <c r="D49" s="29" t="s">
        <v>7</v>
      </c>
      <c r="E49" s="29">
        <v>72.400000000000006</v>
      </c>
      <c r="F49" s="29">
        <v>0.8</v>
      </c>
      <c r="G49" s="29">
        <f t="shared" si="2"/>
        <v>1.8597385661971468</v>
      </c>
      <c r="H49" s="29">
        <f t="shared" si="3"/>
        <v>-9.6910013008056392E-2</v>
      </c>
    </row>
    <row r="50" spans="3:8" x14ac:dyDescent="0.15">
      <c r="C50" s="29">
        <v>2011</v>
      </c>
      <c r="D50" s="29" t="s">
        <v>7</v>
      </c>
      <c r="E50" s="29">
        <v>87</v>
      </c>
      <c r="F50" s="29">
        <v>1.4</v>
      </c>
      <c r="G50" s="29">
        <f t="shared" si="2"/>
        <v>1.9395192526186185</v>
      </c>
      <c r="H50" s="29">
        <f t="shared" si="3"/>
        <v>0.14612803567823801</v>
      </c>
    </row>
    <row r="51" spans="3:8" x14ac:dyDescent="0.15">
      <c r="C51" s="29">
        <v>2014</v>
      </c>
      <c r="D51" s="29" t="s">
        <v>7</v>
      </c>
      <c r="E51" s="29">
        <v>122.1</v>
      </c>
      <c r="F51" s="29">
        <v>5.0999999999999996</v>
      </c>
      <c r="G51" s="29">
        <f t="shared" si="2"/>
        <v>2.0867156639448825</v>
      </c>
      <c r="H51" s="29">
        <f t="shared" si="3"/>
        <v>0.70757017609793638</v>
      </c>
    </row>
    <row r="52" spans="3:8" x14ac:dyDescent="0.15">
      <c r="C52" s="29">
        <v>2014</v>
      </c>
      <c r="D52" s="29" t="s">
        <v>7</v>
      </c>
      <c r="E52" s="29">
        <v>133.6</v>
      </c>
      <c r="F52" s="29">
        <v>7.7</v>
      </c>
      <c r="G52" s="29">
        <f t="shared" si="2"/>
        <v>2.1258064581395271</v>
      </c>
      <c r="H52" s="29">
        <f t="shared" si="3"/>
        <v>0.88649072517248184</v>
      </c>
    </row>
    <row r="53" spans="3:8" x14ac:dyDescent="0.15">
      <c r="C53" s="29">
        <v>2014</v>
      </c>
      <c r="D53" s="29" t="s">
        <v>7</v>
      </c>
      <c r="E53" s="29">
        <v>131</v>
      </c>
      <c r="F53" s="29">
        <v>6.6</v>
      </c>
      <c r="G53" s="29">
        <f t="shared" si="2"/>
        <v>2.1172712956557644</v>
      </c>
      <c r="H53" s="29">
        <f t="shared" si="3"/>
        <v>0.81954393554186866</v>
      </c>
    </row>
    <row r="54" spans="3:8" x14ac:dyDescent="0.15">
      <c r="C54" s="29">
        <v>2014</v>
      </c>
      <c r="D54" s="29" t="s">
        <v>7</v>
      </c>
      <c r="E54" s="29">
        <v>153</v>
      </c>
      <c r="F54" s="29">
        <v>11.6</v>
      </c>
      <c r="G54" s="29">
        <f t="shared" si="2"/>
        <v>2.1846914308175989</v>
      </c>
      <c r="H54" s="29">
        <f t="shared" si="3"/>
        <v>1.0644579892269184</v>
      </c>
    </row>
    <row r="55" spans="3:8" x14ac:dyDescent="0.15">
      <c r="C55" s="29">
        <v>2014</v>
      </c>
      <c r="D55" s="29" t="s">
        <v>7</v>
      </c>
      <c r="E55" s="29">
        <v>133.69999999999999</v>
      </c>
      <c r="F55" s="29">
        <v>6.3</v>
      </c>
      <c r="G55" s="29">
        <f t="shared" si="2"/>
        <v>2.1261314072619841</v>
      </c>
      <c r="H55" s="29">
        <f t="shared" si="3"/>
        <v>0.79934054945358168</v>
      </c>
    </row>
    <row r="56" spans="3:8" x14ac:dyDescent="0.15">
      <c r="C56" s="29">
        <v>2014</v>
      </c>
      <c r="D56" s="29" t="s">
        <v>7</v>
      </c>
      <c r="E56" s="29">
        <v>142.1</v>
      </c>
      <c r="F56" s="29">
        <v>8.6</v>
      </c>
      <c r="G56" s="29">
        <f t="shared" si="2"/>
        <v>2.1525940779274699</v>
      </c>
      <c r="H56" s="29">
        <f t="shared" si="3"/>
        <v>0.93449845124356767</v>
      </c>
    </row>
    <row r="57" spans="3:8" x14ac:dyDescent="0.15">
      <c r="C57" s="29">
        <v>2014</v>
      </c>
      <c r="D57" s="29" t="s">
        <v>7</v>
      </c>
      <c r="E57" s="29">
        <v>131</v>
      </c>
      <c r="F57" s="29">
        <v>6.3</v>
      </c>
      <c r="G57" s="29">
        <f t="shared" si="2"/>
        <v>2.1172712956557644</v>
      </c>
      <c r="H57" s="29">
        <f t="shared" si="3"/>
        <v>0.79934054945358168</v>
      </c>
    </row>
    <row r="58" spans="3:8" x14ac:dyDescent="0.15">
      <c r="C58" s="29">
        <v>2014</v>
      </c>
      <c r="D58" s="29" t="s">
        <v>7</v>
      </c>
      <c r="E58" s="29">
        <v>132.30000000000001</v>
      </c>
      <c r="F58" s="29">
        <v>8.6999999999999993</v>
      </c>
      <c r="G58" s="29">
        <f t="shared" si="2"/>
        <v>2.1215598441875012</v>
      </c>
      <c r="H58" s="29">
        <f t="shared" si="3"/>
        <v>0.93951925261861846</v>
      </c>
    </row>
    <row r="59" spans="3:8" x14ac:dyDescent="0.15">
      <c r="C59" s="29">
        <v>2014</v>
      </c>
      <c r="D59" s="29" t="s">
        <v>7</v>
      </c>
      <c r="E59" s="29">
        <v>164</v>
      </c>
      <c r="F59" s="29">
        <v>11.7</v>
      </c>
      <c r="G59" s="29">
        <f t="shared" si="2"/>
        <v>2.214843848047698</v>
      </c>
      <c r="H59" s="29">
        <f t="shared" si="3"/>
        <v>1.0681858617461617</v>
      </c>
    </row>
    <row r="60" spans="3:8" x14ac:dyDescent="0.15">
      <c r="C60" s="29">
        <v>2015</v>
      </c>
      <c r="D60" s="29" t="s">
        <v>7</v>
      </c>
      <c r="E60" s="29">
        <v>125</v>
      </c>
      <c r="F60" s="29">
        <v>7.8</v>
      </c>
      <c r="G60" s="29">
        <f t="shared" ref="G60:G88" si="4">LOG(E60)</f>
        <v>2.0969100130080562</v>
      </c>
      <c r="H60" s="29">
        <f t="shared" ref="H60:H88" si="5">LOG(F60)</f>
        <v>0.89209460269048035</v>
      </c>
    </row>
    <row r="61" spans="3:8" x14ac:dyDescent="0.15">
      <c r="C61" s="29">
        <v>2015</v>
      </c>
      <c r="D61" s="29" t="s">
        <v>7</v>
      </c>
      <c r="E61" s="29">
        <v>88</v>
      </c>
      <c r="F61" s="29">
        <v>1.5</v>
      </c>
      <c r="G61" s="29">
        <f t="shared" si="4"/>
        <v>1.9444826721501687</v>
      </c>
      <c r="H61" s="29">
        <f t="shared" si="5"/>
        <v>0.17609125905568124</v>
      </c>
    </row>
    <row r="62" spans="3:8" x14ac:dyDescent="0.15">
      <c r="C62" s="29">
        <v>2015</v>
      </c>
      <c r="D62" s="29" t="s">
        <v>7</v>
      </c>
      <c r="E62" s="29">
        <v>107.8</v>
      </c>
      <c r="F62" s="29">
        <v>4.5</v>
      </c>
      <c r="G62" s="29">
        <f t="shared" si="4"/>
        <v>2.03261876085072</v>
      </c>
      <c r="H62" s="29">
        <f t="shared" si="5"/>
        <v>0.65321251377534373</v>
      </c>
    </row>
    <row r="63" spans="3:8" x14ac:dyDescent="0.15">
      <c r="C63" s="29">
        <v>2015</v>
      </c>
      <c r="D63" s="29" t="s">
        <v>7</v>
      </c>
      <c r="E63" s="29">
        <v>87.9</v>
      </c>
      <c r="F63" s="29">
        <v>1.7</v>
      </c>
      <c r="G63" s="29">
        <f t="shared" si="4"/>
        <v>1.9439888750737719</v>
      </c>
      <c r="H63" s="29">
        <f t="shared" si="5"/>
        <v>0.23044892137827391</v>
      </c>
    </row>
    <row r="64" spans="3:8" x14ac:dyDescent="0.15">
      <c r="C64" s="29">
        <v>2015</v>
      </c>
      <c r="D64" s="29" t="s">
        <v>7</v>
      </c>
      <c r="E64" s="29">
        <v>80</v>
      </c>
      <c r="F64" s="29">
        <v>3</v>
      </c>
      <c r="G64" s="29">
        <f t="shared" si="4"/>
        <v>1.9030899869919435</v>
      </c>
      <c r="H64" s="29">
        <f t="shared" si="5"/>
        <v>0.47712125471966244</v>
      </c>
    </row>
    <row r="65" spans="3:8" x14ac:dyDescent="0.15">
      <c r="C65" s="29">
        <v>2015</v>
      </c>
      <c r="D65" s="29" t="s">
        <v>7</v>
      </c>
      <c r="E65" s="29">
        <v>80.2</v>
      </c>
      <c r="F65" s="29">
        <v>1</v>
      </c>
      <c r="G65" s="29">
        <f t="shared" si="4"/>
        <v>1.9041743682841634</v>
      </c>
      <c r="H65" s="29">
        <f t="shared" si="5"/>
        <v>0</v>
      </c>
    </row>
    <row r="66" spans="3:8" x14ac:dyDescent="0.15">
      <c r="C66" s="29">
        <v>2015</v>
      </c>
      <c r="D66" s="29" t="s">
        <v>7</v>
      </c>
      <c r="E66" s="29">
        <v>156.30000000000001</v>
      </c>
      <c r="F66" s="29">
        <v>14</v>
      </c>
      <c r="G66" s="29">
        <f t="shared" si="4"/>
        <v>2.1939589780191868</v>
      </c>
      <c r="H66" s="29">
        <f t="shared" si="5"/>
        <v>1.146128035678238</v>
      </c>
    </row>
    <row r="67" spans="3:8" x14ac:dyDescent="0.15">
      <c r="C67" s="29">
        <v>2015</v>
      </c>
      <c r="D67" s="29" t="s">
        <v>7</v>
      </c>
      <c r="E67" s="29">
        <v>128.1</v>
      </c>
      <c r="F67" s="29">
        <v>8.1999999999999993</v>
      </c>
      <c r="G67" s="29">
        <f t="shared" si="4"/>
        <v>2.1075491297446862</v>
      </c>
      <c r="H67" s="29">
        <f t="shared" si="5"/>
        <v>0.91381385238371671</v>
      </c>
    </row>
    <row r="68" spans="3:8" x14ac:dyDescent="0.15">
      <c r="C68" s="29">
        <v>2015</v>
      </c>
      <c r="D68" s="29" t="s">
        <v>7</v>
      </c>
      <c r="E68" s="29">
        <v>135.69999999999999</v>
      </c>
      <c r="F68" s="29">
        <v>8.6999999999999993</v>
      </c>
      <c r="G68" s="29">
        <f t="shared" si="4"/>
        <v>2.1325798476597368</v>
      </c>
      <c r="H68" s="29">
        <f t="shared" si="5"/>
        <v>0.93951925261861846</v>
      </c>
    </row>
    <row r="69" spans="3:8" x14ac:dyDescent="0.15">
      <c r="C69" s="29">
        <v>2015</v>
      </c>
      <c r="D69" s="29" t="s">
        <v>7</v>
      </c>
      <c r="E69" s="29">
        <v>142.5</v>
      </c>
      <c r="F69" s="29">
        <v>8.4</v>
      </c>
      <c r="G69" s="29">
        <f t="shared" si="4"/>
        <v>2.153814864344529</v>
      </c>
      <c r="H69" s="29">
        <f t="shared" si="5"/>
        <v>0.9242792860618817</v>
      </c>
    </row>
    <row r="70" spans="3:8" x14ac:dyDescent="0.15">
      <c r="C70" s="29">
        <v>2015</v>
      </c>
      <c r="D70" s="29" t="s">
        <v>7</v>
      </c>
      <c r="E70" s="29">
        <v>143.19999999999999</v>
      </c>
      <c r="F70" s="29">
        <v>8.1</v>
      </c>
      <c r="G70" s="29">
        <f t="shared" si="4"/>
        <v>2.1559430179718366</v>
      </c>
      <c r="H70" s="29">
        <f t="shared" si="5"/>
        <v>0.90848501887864974</v>
      </c>
    </row>
    <row r="71" spans="3:8" x14ac:dyDescent="0.15">
      <c r="C71" s="29">
        <v>2015</v>
      </c>
      <c r="D71" s="29" t="s">
        <v>7</v>
      </c>
      <c r="E71" s="29">
        <v>141.1</v>
      </c>
      <c r="F71" s="29">
        <v>8.1</v>
      </c>
      <c r="G71" s="29">
        <f t="shared" si="4"/>
        <v>2.1495270137543478</v>
      </c>
      <c r="H71" s="29">
        <f t="shared" si="5"/>
        <v>0.90848501887864974</v>
      </c>
    </row>
    <row r="72" spans="3:8" x14ac:dyDescent="0.15">
      <c r="C72" s="29">
        <v>2015</v>
      </c>
      <c r="D72" s="29" t="s">
        <v>7</v>
      </c>
      <c r="E72" s="29">
        <v>142.80000000000001</v>
      </c>
      <c r="F72" s="29">
        <v>10.1</v>
      </c>
      <c r="G72" s="29">
        <f t="shared" si="4"/>
        <v>2.1547282074401557</v>
      </c>
      <c r="H72" s="29">
        <f t="shared" si="5"/>
        <v>1.0043213737826426</v>
      </c>
    </row>
    <row r="73" spans="3:8" x14ac:dyDescent="0.15">
      <c r="C73" s="29">
        <v>2015</v>
      </c>
      <c r="D73" s="29" t="s">
        <v>7</v>
      </c>
      <c r="E73" s="29">
        <v>122.7</v>
      </c>
      <c r="F73" s="29">
        <v>7.1</v>
      </c>
      <c r="G73" s="29">
        <f t="shared" si="4"/>
        <v>2.0888445627270045</v>
      </c>
      <c r="H73" s="29">
        <f t="shared" si="5"/>
        <v>0.85125834871907524</v>
      </c>
    </row>
    <row r="74" spans="3:8" x14ac:dyDescent="0.15">
      <c r="C74" s="29">
        <v>2015</v>
      </c>
      <c r="D74" s="29" t="s">
        <v>7</v>
      </c>
      <c r="E74" s="29">
        <v>139.9</v>
      </c>
      <c r="F74" s="29">
        <v>11.2</v>
      </c>
      <c r="G74" s="29">
        <f t="shared" si="4"/>
        <v>2.1458177144918276</v>
      </c>
      <c r="H74" s="29">
        <f t="shared" si="5"/>
        <v>1.0492180226701815</v>
      </c>
    </row>
    <row r="75" spans="3:8" x14ac:dyDescent="0.15">
      <c r="C75" s="29">
        <v>2015</v>
      </c>
      <c r="D75" s="29" t="s">
        <v>7</v>
      </c>
      <c r="E75" s="29">
        <v>112.5</v>
      </c>
      <c r="F75" s="29">
        <v>4.7</v>
      </c>
      <c r="G75" s="29">
        <f t="shared" si="4"/>
        <v>2.0511525224473814</v>
      </c>
      <c r="H75" s="29">
        <f t="shared" si="5"/>
        <v>0.67209785793571752</v>
      </c>
    </row>
    <row r="76" spans="3:8" x14ac:dyDescent="0.15">
      <c r="C76" s="29">
        <v>2015</v>
      </c>
      <c r="D76" s="29" t="s">
        <v>7</v>
      </c>
      <c r="E76" s="29">
        <v>130.69999999999999</v>
      </c>
      <c r="F76" s="29">
        <v>6.8</v>
      </c>
      <c r="G76" s="29">
        <f t="shared" si="4"/>
        <v>2.1162755875805441</v>
      </c>
      <c r="H76" s="29">
        <f t="shared" si="5"/>
        <v>0.83250891270623628</v>
      </c>
    </row>
    <row r="77" spans="3:8" x14ac:dyDescent="0.15">
      <c r="C77" s="29">
        <v>2015</v>
      </c>
      <c r="D77" s="29" t="s">
        <v>7</v>
      </c>
      <c r="E77" s="29">
        <v>88</v>
      </c>
      <c r="F77" s="29">
        <v>1.6</v>
      </c>
      <c r="G77" s="29">
        <f t="shared" si="4"/>
        <v>1.9444826721501687</v>
      </c>
      <c r="H77" s="29">
        <f t="shared" si="5"/>
        <v>0.20411998265592479</v>
      </c>
    </row>
    <row r="78" spans="3:8" x14ac:dyDescent="0.15">
      <c r="C78" s="29">
        <v>2015</v>
      </c>
      <c r="D78" s="29" t="s">
        <v>7</v>
      </c>
      <c r="E78" s="29">
        <v>104.1</v>
      </c>
      <c r="F78" s="29">
        <v>2.6</v>
      </c>
      <c r="G78" s="29">
        <f t="shared" si="4"/>
        <v>2.0174507295105362</v>
      </c>
      <c r="H78" s="29">
        <f t="shared" si="5"/>
        <v>0.41497334797081797</v>
      </c>
    </row>
    <row r="79" spans="3:8" x14ac:dyDescent="0.15">
      <c r="C79" s="29">
        <v>2015</v>
      </c>
      <c r="D79" s="29" t="s">
        <v>7</v>
      </c>
      <c r="E79" s="29">
        <v>85.8</v>
      </c>
      <c r="F79" s="29">
        <v>1.3</v>
      </c>
      <c r="G79" s="29">
        <f t="shared" si="4"/>
        <v>1.9334872878487055</v>
      </c>
      <c r="H79" s="29">
        <f t="shared" si="5"/>
        <v>0.11394335230683679</v>
      </c>
    </row>
    <row r="80" spans="3:8" x14ac:dyDescent="0.15">
      <c r="C80" s="29">
        <v>2015</v>
      </c>
      <c r="D80" s="29" t="s">
        <v>7</v>
      </c>
      <c r="E80" s="29">
        <v>91.5</v>
      </c>
      <c r="F80" s="29">
        <v>2</v>
      </c>
      <c r="G80" s="29">
        <f t="shared" si="4"/>
        <v>1.9614210940664483</v>
      </c>
      <c r="H80" s="29">
        <f t="shared" si="5"/>
        <v>0.3010299956639812</v>
      </c>
    </row>
    <row r="81" spans="3:8" x14ac:dyDescent="0.15">
      <c r="C81" s="29">
        <v>2015</v>
      </c>
      <c r="D81" s="29" t="s">
        <v>7</v>
      </c>
      <c r="E81" s="29">
        <v>84.7</v>
      </c>
      <c r="F81" s="29">
        <v>1.7</v>
      </c>
      <c r="G81" s="29">
        <f t="shared" si="4"/>
        <v>1.927883410330707</v>
      </c>
      <c r="H81" s="29">
        <f t="shared" si="5"/>
        <v>0.23044892137827391</v>
      </c>
    </row>
    <row r="82" spans="3:8" x14ac:dyDescent="0.15">
      <c r="C82" s="29">
        <v>2015</v>
      </c>
      <c r="D82" s="29" t="s">
        <v>7</v>
      </c>
      <c r="E82" s="29">
        <v>156.4</v>
      </c>
      <c r="F82" s="29">
        <v>15</v>
      </c>
      <c r="G82" s="29">
        <f t="shared" si="4"/>
        <v>2.1942367487238292</v>
      </c>
      <c r="H82" s="29">
        <f t="shared" si="5"/>
        <v>1.1760912590556813</v>
      </c>
    </row>
    <row r="83" spans="3:8" x14ac:dyDescent="0.15">
      <c r="C83" s="29">
        <v>2015</v>
      </c>
      <c r="D83" s="29" t="s">
        <v>7</v>
      </c>
      <c r="E83" s="29">
        <v>124.1</v>
      </c>
      <c r="F83" s="29">
        <v>4.5</v>
      </c>
      <c r="G83" s="29">
        <f t="shared" si="4"/>
        <v>2.09377178149873</v>
      </c>
      <c r="H83" s="29">
        <f t="shared" si="5"/>
        <v>0.65321251377534373</v>
      </c>
    </row>
    <row r="84" spans="3:8" x14ac:dyDescent="0.15">
      <c r="C84" s="29">
        <v>2015</v>
      </c>
      <c r="D84" s="29" t="s">
        <v>7</v>
      </c>
      <c r="E84" s="29">
        <v>119.8</v>
      </c>
      <c r="F84" s="29">
        <v>3.2</v>
      </c>
      <c r="G84" s="29">
        <f t="shared" si="4"/>
        <v>2.0784568180532927</v>
      </c>
      <c r="H84" s="29">
        <f t="shared" si="5"/>
        <v>0.50514997831990605</v>
      </c>
    </row>
    <row r="85" spans="3:8" x14ac:dyDescent="0.15">
      <c r="C85" s="29">
        <v>2015</v>
      </c>
      <c r="D85" s="29" t="s">
        <v>7</v>
      </c>
      <c r="E85" s="29">
        <v>124.5</v>
      </c>
      <c r="F85" s="29">
        <v>4.2</v>
      </c>
      <c r="G85" s="29">
        <f t="shared" si="4"/>
        <v>2.0951693514317551</v>
      </c>
      <c r="H85" s="29">
        <f t="shared" si="5"/>
        <v>0.62324929039790045</v>
      </c>
    </row>
    <row r="86" spans="3:8" x14ac:dyDescent="0.15">
      <c r="C86" s="29">
        <v>2015</v>
      </c>
      <c r="D86" s="29" t="s">
        <v>7</v>
      </c>
      <c r="E86" s="29">
        <v>123.2</v>
      </c>
      <c r="F86" s="29">
        <v>5.4</v>
      </c>
      <c r="G86" s="29">
        <f t="shared" si="4"/>
        <v>2.0906107078284069</v>
      </c>
      <c r="H86" s="29">
        <f t="shared" si="5"/>
        <v>0.7323937598229685</v>
      </c>
    </row>
    <row r="87" spans="3:8" x14ac:dyDescent="0.15">
      <c r="C87" s="29">
        <v>2015</v>
      </c>
      <c r="D87" s="29" t="s">
        <v>7</v>
      </c>
      <c r="E87" s="29">
        <v>75.400000000000006</v>
      </c>
      <c r="F87" s="29">
        <v>0.9</v>
      </c>
      <c r="G87" s="29">
        <f t="shared" si="4"/>
        <v>1.8773713458697741</v>
      </c>
      <c r="H87" s="29">
        <f t="shared" si="5"/>
        <v>-4.5757490560675115E-2</v>
      </c>
    </row>
    <row r="88" spans="3:8" x14ac:dyDescent="0.15">
      <c r="C88" s="29">
        <v>2015</v>
      </c>
      <c r="D88" s="29" t="s">
        <v>7</v>
      </c>
      <c r="E88" s="29">
        <v>135.5</v>
      </c>
      <c r="F88" s="29">
        <v>5.7</v>
      </c>
      <c r="G88" s="29">
        <f t="shared" si="4"/>
        <v>2.1319392952104246</v>
      </c>
      <c r="H88" s="29">
        <f t="shared" si="5"/>
        <v>0.75587485567249146</v>
      </c>
    </row>
    <row r="89" spans="3:8" x14ac:dyDescent="0.15">
      <c r="C89" s="29">
        <v>2017</v>
      </c>
      <c r="D89" s="29" t="s">
        <v>7</v>
      </c>
      <c r="E89" s="29">
        <v>95.5</v>
      </c>
      <c r="F89" s="29">
        <v>1.9</v>
      </c>
      <c r="G89" s="29">
        <f t="shared" ref="G89:G109" si="6">LOG(E89)</f>
        <v>1.9800033715837464</v>
      </c>
      <c r="H89" s="29">
        <f t="shared" ref="H89:H109" si="7">LOG(F89)</f>
        <v>0.27875360095282892</v>
      </c>
    </row>
    <row r="90" spans="3:8" x14ac:dyDescent="0.15">
      <c r="C90" s="29">
        <v>2017</v>
      </c>
      <c r="D90" s="29" t="s">
        <v>7</v>
      </c>
      <c r="E90" s="29">
        <v>101</v>
      </c>
      <c r="F90" s="29">
        <v>2.2999999999999998</v>
      </c>
      <c r="G90" s="29">
        <f t="shared" si="6"/>
        <v>2.0043213737826426</v>
      </c>
      <c r="H90" s="29">
        <f t="shared" si="7"/>
        <v>0.36172783601759284</v>
      </c>
    </row>
    <row r="91" spans="3:8" x14ac:dyDescent="0.15">
      <c r="C91" s="29">
        <v>2017</v>
      </c>
      <c r="D91" s="29" t="s">
        <v>7</v>
      </c>
      <c r="E91" s="29">
        <v>100.7</v>
      </c>
      <c r="F91" s="29">
        <v>2.8</v>
      </c>
      <c r="G91" s="29">
        <f t="shared" si="6"/>
        <v>2.003029470553618</v>
      </c>
      <c r="H91" s="29">
        <f t="shared" si="7"/>
        <v>0.44715803134221921</v>
      </c>
    </row>
    <row r="92" spans="3:8" x14ac:dyDescent="0.15">
      <c r="C92" s="29">
        <v>2017</v>
      </c>
      <c r="D92" s="29" t="s">
        <v>7</v>
      </c>
      <c r="E92" s="29">
        <v>77</v>
      </c>
      <c r="F92" s="29">
        <v>0.8</v>
      </c>
      <c r="G92" s="29">
        <f t="shared" si="6"/>
        <v>1.8864907251724818</v>
      </c>
      <c r="H92" s="29">
        <f t="shared" si="7"/>
        <v>-9.6910013008056392E-2</v>
      </c>
    </row>
    <row r="93" spans="3:8" x14ac:dyDescent="0.15">
      <c r="C93" s="29">
        <v>2017</v>
      </c>
      <c r="D93" s="29" t="s">
        <v>7</v>
      </c>
      <c r="E93" s="29">
        <v>89.7</v>
      </c>
      <c r="F93" s="29">
        <v>1.6</v>
      </c>
      <c r="G93" s="29">
        <f t="shared" si="6"/>
        <v>1.9527924430440922</v>
      </c>
      <c r="H93" s="29">
        <f t="shared" si="7"/>
        <v>0.20411998265592479</v>
      </c>
    </row>
    <row r="94" spans="3:8" x14ac:dyDescent="0.15">
      <c r="C94" s="29">
        <v>2017</v>
      </c>
      <c r="D94" s="29" t="s">
        <v>7</v>
      </c>
      <c r="E94" s="29">
        <v>87.2</v>
      </c>
      <c r="F94" s="29">
        <v>1.3</v>
      </c>
      <c r="G94" s="29">
        <f t="shared" si="6"/>
        <v>1.9405164849325673</v>
      </c>
      <c r="H94" s="29">
        <f t="shared" si="7"/>
        <v>0.11394335230683679</v>
      </c>
    </row>
    <row r="95" spans="3:8" x14ac:dyDescent="0.15">
      <c r="C95" s="29">
        <v>2017</v>
      </c>
      <c r="D95" s="29" t="s">
        <v>7</v>
      </c>
      <c r="E95" s="29">
        <v>78.099999999999994</v>
      </c>
      <c r="F95" s="29">
        <v>1</v>
      </c>
      <c r="G95" s="29">
        <f t="shared" si="6"/>
        <v>1.8926510338773004</v>
      </c>
      <c r="H95" s="29">
        <f t="shared" si="7"/>
        <v>0</v>
      </c>
    </row>
    <row r="96" spans="3:8" x14ac:dyDescent="0.15">
      <c r="C96" s="29">
        <v>2017</v>
      </c>
      <c r="D96" s="29" t="s">
        <v>7</v>
      </c>
      <c r="E96" s="29">
        <v>89.5</v>
      </c>
      <c r="F96" s="29">
        <v>1.8</v>
      </c>
      <c r="G96" s="29">
        <f t="shared" si="6"/>
        <v>1.9518230353159121</v>
      </c>
      <c r="H96" s="29">
        <f t="shared" si="7"/>
        <v>0.25527250510330607</v>
      </c>
    </row>
    <row r="97" spans="3:8" x14ac:dyDescent="0.15">
      <c r="C97" s="29">
        <v>2017</v>
      </c>
      <c r="D97" s="29" t="s">
        <v>7</v>
      </c>
      <c r="E97" s="29">
        <v>90.1</v>
      </c>
      <c r="F97" s="29">
        <v>1.5</v>
      </c>
      <c r="G97" s="29">
        <f t="shared" si="6"/>
        <v>1.954724790979063</v>
      </c>
      <c r="H97" s="29">
        <f t="shared" si="7"/>
        <v>0.17609125905568124</v>
      </c>
    </row>
    <row r="98" spans="3:8" x14ac:dyDescent="0.15">
      <c r="C98" s="29">
        <v>2017</v>
      </c>
      <c r="D98" s="29" t="s">
        <v>7</v>
      </c>
      <c r="E98" s="29">
        <v>79.3</v>
      </c>
      <c r="F98" s="29">
        <v>1</v>
      </c>
      <c r="G98" s="29">
        <f t="shared" si="6"/>
        <v>1.8992731873176039</v>
      </c>
      <c r="H98" s="29">
        <f t="shared" si="7"/>
        <v>0</v>
      </c>
    </row>
    <row r="99" spans="3:8" x14ac:dyDescent="0.15">
      <c r="C99" s="29">
        <v>2017</v>
      </c>
      <c r="D99" s="29" t="s">
        <v>7</v>
      </c>
      <c r="E99" s="29">
        <v>76.900000000000006</v>
      </c>
      <c r="F99" s="29">
        <v>1.2</v>
      </c>
      <c r="G99" s="29">
        <f t="shared" si="6"/>
        <v>1.885926339801431</v>
      </c>
      <c r="H99" s="29">
        <f t="shared" si="7"/>
        <v>7.9181246047624818E-2</v>
      </c>
    </row>
    <row r="100" spans="3:8" x14ac:dyDescent="0.15">
      <c r="C100" s="29">
        <v>2017</v>
      </c>
      <c r="D100" s="29" t="s">
        <v>7</v>
      </c>
      <c r="E100" s="29">
        <v>78.599999999999994</v>
      </c>
      <c r="F100" s="29">
        <v>1.1000000000000001</v>
      </c>
      <c r="G100" s="29">
        <f t="shared" si="6"/>
        <v>1.8954225460394079</v>
      </c>
      <c r="H100" s="29">
        <f t="shared" si="7"/>
        <v>4.1392685158225077E-2</v>
      </c>
    </row>
    <row r="101" spans="3:8" x14ac:dyDescent="0.15">
      <c r="C101" s="29">
        <v>2017</v>
      </c>
      <c r="D101" s="29" t="s">
        <v>7</v>
      </c>
      <c r="E101" s="29">
        <v>83.8</v>
      </c>
      <c r="F101" s="29">
        <v>1.6</v>
      </c>
      <c r="G101" s="29">
        <f t="shared" si="6"/>
        <v>1.9232440186302764</v>
      </c>
      <c r="H101" s="29">
        <f t="shared" si="7"/>
        <v>0.20411998265592479</v>
      </c>
    </row>
    <row r="102" spans="3:8" x14ac:dyDescent="0.15">
      <c r="C102" s="29">
        <v>2017</v>
      </c>
      <c r="D102" s="29" t="s">
        <v>7</v>
      </c>
      <c r="E102" s="29">
        <v>70.599999999999994</v>
      </c>
      <c r="F102" s="29">
        <v>0.1</v>
      </c>
      <c r="G102" s="29">
        <f t="shared" si="6"/>
        <v>1.8488047010518038</v>
      </c>
      <c r="H102" s="29">
        <f t="shared" si="7"/>
        <v>-1</v>
      </c>
    </row>
    <row r="103" spans="3:8" x14ac:dyDescent="0.15">
      <c r="C103" s="29">
        <v>2017</v>
      </c>
      <c r="D103" s="29" t="s">
        <v>7</v>
      </c>
      <c r="E103" s="29">
        <v>82.6</v>
      </c>
      <c r="F103" s="29">
        <v>0.5</v>
      </c>
      <c r="G103" s="29">
        <f t="shared" si="6"/>
        <v>1.9169800473203822</v>
      </c>
      <c r="H103" s="29">
        <f t="shared" si="7"/>
        <v>-0.3010299956639812</v>
      </c>
    </row>
    <row r="104" spans="3:8" x14ac:dyDescent="0.15">
      <c r="C104" s="29">
        <v>2017</v>
      </c>
      <c r="D104" s="29" t="s">
        <v>7</v>
      </c>
      <c r="E104" s="29">
        <v>72.400000000000006</v>
      </c>
      <c r="F104" s="29">
        <v>0.4</v>
      </c>
      <c r="G104" s="29">
        <f t="shared" si="6"/>
        <v>1.8597385661971468</v>
      </c>
      <c r="H104" s="29">
        <f t="shared" si="7"/>
        <v>-0.3979400086720376</v>
      </c>
    </row>
    <row r="105" spans="3:8" x14ac:dyDescent="0.15">
      <c r="C105" s="29">
        <v>2017</v>
      </c>
      <c r="D105" s="29" t="s">
        <v>7</v>
      </c>
      <c r="E105" s="29">
        <v>84.7</v>
      </c>
      <c r="F105" s="29">
        <v>0.8</v>
      </c>
      <c r="G105" s="29">
        <f t="shared" si="6"/>
        <v>1.927883410330707</v>
      </c>
      <c r="H105" s="29">
        <f t="shared" si="7"/>
        <v>-9.6910013008056392E-2</v>
      </c>
    </row>
    <row r="106" spans="3:8" x14ac:dyDescent="0.15">
      <c r="C106" s="29">
        <v>2017</v>
      </c>
      <c r="D106" s="29" t="s">
        <v>7</v>
      </c>
      <c r="E106" s="29">
        <v>82.4</v>
      </c>
      <c r="F106" s="29">
        <v>1</v>
      </c>
      <c r="G106" s="29">
        <f t="shared" si="6"/>
        <v>1.9159272116971158</v>
      </c>
      <c r="H106" s="29">
        <f t="shared" si="7"/>
        <v>0</v>
      </c>
    </row>
    <row r="107" spans="3:8" x14ac:dyDescent="0.15">
      <c r="C107" s="29">
        <v>2017</v>
      </c>
      <c r="D107" s="29" t="s">
        <v>7</v>
      </c>
      <c r="E107" s="29">
        <v>69.2</v>
      </c>
      <c r="F107" s="29">
        <v>0.6</v>
      </c>
      <c r="G107" s="29">
        <f t="shared" si="6"/>
        <v>1.8401060944567578</v>
      </c>
      <c r="H107" s="29">
        <f t="shared" si="7"/>
        <v>-0.22184874961635639</v>
      </c>
    </row>
    <row r="108" spans="3:8" x14ac:dyDescent="0.15">
      <c r="C108" s="29">
        <v>2017</v>
      </c>
      <c r="D108" s="29" t="s">
        <v>7</v>
      </c>
      <c r="E108" s="29">
        <v>89.3</v>
      </c>
      <c r="F108" s="29">
        <v>1.5</v>
      </c>
      <c r="G108" s="29">
        <f t="shared" si="6"/>
        <v>1.9508514588885464</v>
      </c>
      <c r="H108" s="29">
        <f t="shared" si="7"/>
        <v>0.17609125905568124</v>
      </c>
    </row>
    <row r="109" spans="3:8" x14ac:dyDescent="0.15">
      <c r="C109" s="29">
        <v>2017</v>
      </c>
      <c r="D109" s="29" t="s">
        <v>7</v>
      </c>
      <c r="E109" s="29">
        <v>77.400000000000006</v>
      </c>
      <c r="F109" s="29">
        <v>0.9</v>
      </c>
      <c r="G109" s="29">
        <f t="shared" si="6"/>
        <v>1.8887409606828927</v>
      </c>
      <c r="H109" s="29">
        <f t="shared" si="7"/>
        <v>-4.5757490560675115E-2</v>
      </c>
    </row>
    <row r="110" spans="3:8" x14ac:dyDescent="0.15">
      <c r="C110" s="29">
        <v>2018</v>
      </c>
      <c r="D110" s="29" t="s">
        <v>7</v>
      </c>
      <c r="E110" s="29">
        <v>154.4</v>
      </c>
      <c r="F110" s="29">
        <v>12.2</v>
      </c>
      <c r="G110" s="29">
        <f t="shared" ref="G110" si="8">LOG(E110)</f>
        <v>2.1886472959997172</v>
      </c>
      <c r="H110" s="29">
        <f t="shared" ref="H110" si="9">LOG(F110)</f>
        <v>1.0863598306747482</v>
      </c>
    </row>
    <row r="111" spans="3:8" x14ac:dyDescent="0.15">
      <c r="C111" s="20">
        <v>2020</v>
      </c>
      <c r="D111" s="7" t="s">
        <v>7</v>
      </c>
      <c r="E111" s="8">
        <v>142.5</v>
      </c>
      <c r="F111" s="8">
        <v>9.5</v>
      </c>
      <c r="G111" s="29">
        <f t="shared" ref="G111:G113" si="10">LOG(E111)</f>
        <v>2.153814864344529</v>
      </c>
      <c r="H111" s="29">
        <f t="shared" ref="H111:H113" si="11">LOG(F111)</f>
        <v>0.97772360528884772</v>
      </c>
    </row>
    <row r="112" spans="3:8" x14ac:dyDescent="0.15">
      <c r="C112" s="20">
        <v>2020</v>
      </c>
      <c r="D112" s="7" t="s">
        <v>7</v>
      </c>
      <c r="E112" s="8">
        <v>135.9</v>
      </c>
      <c r="F112" s="8">
        <v>6.1</v>
      </c>
      <c r="G112" s="29">
        <f t="shared" si="10"/>
        <v>2.1332194567324945</v>
      </c>
      <c r="H112" s="29">
        <f t="shared" si="11"/>
        <v>0.78532983501076703</v>
      </c>
    </row>
    <row r="113" spans="3:8" s="20" customFormat="1" x14ac:dyDescent="0.15">
      <c r="C113" s="20">
        <v>2020</v>
      </c>
      <c r="D113" s="7" t="s">
        <v>7</v>
      </c>
      <c r="E113" s="8">
        <v>142.80000000000001</v>
      </c>
      <c r="F113" s="8">
        <v>8</v>
      </c>
      <c r="G113" s="20">
        <f t="shared" si="10"/>
        <v>2.1547282074401557</v>
      </c>
      <c r="H113" s="20">
        <f t="shared" si="11"/>
        <v>0.90308998699194354</v>
      </c>
    </row>
    <row r="114" spans="3:8" s="20" customFormat="1" x14ac:dyDescent="0.15">
      <c r="C114" s="20">
        <v>2022</v>
      </c>
      <c r="D114" s="7" t="s">
        <v>7</v>
      </c>
      <c r="E114" s="8">
        <v>90.8</v>
      </c>
      <c r="F114" s="8">
        <v>1.8</v>
      </c>
      <c r="G114" s="20">
        <f t="shared" ref="G114:G125" si="12">LOG(E114)</f>
        <v>1.958085848521085</v>
      </c>
      <c r="H114" s="20">
        <f t="shared" ref="H114:H125" si="13">LOG(F114)</f>
        <v>0.25527250510330607</v>
      </c>
    </row>
    <row r="115" spans="3:8" s="20" customFormat="1" x14ac:dyDescent="0.15">
      <c r="C115" s="20">
        <v>2022</v>
      </c>
      <c r="D115" s="7" t="s">
        <v>7</v>
      </c>
      <c r="E115" s="8">
        <v>141.30000000000001</v>
      </c>
      <c r="F115" s="8">
        <v>9</v>
      </c>
      <c r="G115" s="20">
        <f t="shared" si="12"/>
        <v>2.1501421618485588</v>
      </c>
      <c r="H115" s="20">
        <f t="shared" si="13"/>
        <v>0.95424250943932487</v>
      </c>
    </row>
    <row r="116" spans="3:8" s="20" customFormat="1" x14ac:dyDescent="0.15">
      <c r="C116" s="20">
        <v>2022</v>
      </c>
      <c r="D116" s="7" t="s">
        <v>7</v>
      </c>
      <c r="E116" s="8">
        <v>139</v>
      </c>
      <c r="F116" s="8">
        <v>7.8</v>
      </c>
      <c r="G116" s="20">
        <f t="shared" si="12"/>
        <v>2.143014800254095</v>
      </c>
      <c r="H116" s="20">
        <f t="shared" si="13"/>
        <v>0.89209460269048035</v>
      </c>
    </row>
    <row r="117" spans="3:8" s="20" customFormat="1" x14ac:dyDescent="0.15">
      <c r="C117" s="20">
        <v>2022</v>
      </c>
      <c r="D117" s="7" t="s">
        <v>7</v>
      </c>
      <c r="E117" s="8">
        <v>99.2</v>
      </c>
      <c r="F117" s="8">
        <v>2.4</v>
      </c>
      <c r="G117" s="20">
        <f t="shared" si="12"/>
        <v>1.9965116721541787</v>
      </c>
      <c r="H117" s="20">
        <f t="shared" si="13"/>
        <v>0.38021124171160603</v>
      </c>
    </row>
    <row r="118" spans="3:8" s="20" customFormat="1" x14ac:dyDescent="0.15">
      <c r="C118" s="20">
        <v>2022</v>
      </c>
      <c r="D118" s="7" t="s">
        <v>7</v>
      </c>
      <c r="E118" s="8">
        <v>101</v>
      </c>
      <c r="F118" s="8">
        <v>3</v>
      </c>
      <c r="G118" s="20">
        <f t="shared" si="12"/>
        <v>2.0043213737826426</v>
      </c>
      <c r="H118" s="20">
        <f t="shared" si="13"/>
        <v>0.47712125471966244</v>
      </c>
    </row>
    <row r="119" spans="3:8" s="20" customFormat="1" x14ac:dyDescent="0.15">
      <c r="C119" s="20">
        <v>2022</v>
      </c>
      <c r="D119" s="7" t="s">
        <v>7</v>
      </c>
      <c r="E119" s="8">
        <v>111.6</v>
      </c>
      <c r="F119" s="8">
        <v>3.9</v>
      </c>
      <c r="G119" s="20">
        <f t="shared" si="12"/>
        <v>2.0476641946015599</v>
      </c>
      <c r="H119" s="20">
        <f t="shared" si="13"/>
        <v>0.59106460702649921</v>
      </c>
    </row>
    <row r="120" spans="3:8" s="20" customFormat="1" x14ac:dyDescent="0.15">
      <c r="C120" s="20">
        <v>2022</v>
      </c>
      <c r="D120" s="7" t="s">
        <v>7</v>
      </c>
      <c r="E120" s="8">
        <v>94</v>
      </c>
      <c r="F120" s="8">
        <v>2.8</v>
      </c>
      <c r="G120" s="20">
        <f t="shared" si="12"/>
        <v>1.9731278535996986</v>
      </c>
      <c r="H120" s="20">
        <f t="shared" si="13"/>
        <v>0.44715803134221921</v>
      </c>
    </row>
    <row r="121" spans="3:8" s="20" customFormat="1" x14ac:dyDescent="0.15">
      <c r="C121" s="20">
        <v>2022</v>
      </c>
      <c r="D121" s="7" t="s">
        <v>7</v>
      </c>
      <c r="E121" s="8">
        <v>69</v>
      </c>
      <c r="F121" s="8">
        <v>1</v>
      </c>
      <c r="G121" s="20">
        <f t="shared" si="12"/>
        <v>1.8388490907372552</v>
      </c>
      <c r="H121" s="20">
        <f t="shared" si="13"/>
        <v>0</v>
      </c>
    </row>
    <row r="122" spans="3:8" s="20" customFormat="1" x14ac:dyDescent="0.15">
      <c r="C122" s="20">
        <v>2022</v>
      </c>
      <c r="D122" s="7" t="s">
        <v>7</v>
      </c>
      <c r="E122" s="8">
        <v>89.4</v>
      </c>
      <c r="F122" s="8">
        <v>1.4</v>
      </c>
      <c r="G122" s="20">
        <f t="shared" si="12"/>
        <v>1.9513375187959177</v>
      </c>
      <c r="H122" s="20">
        <f t="shared" si="13"/>
        <v>0.14612803567823801</v>
      </c>
    </row>
    <row r="123" spans="3:8" s="20" customFormat="1" x14ac:dyDescent="0.15">
      <c r="C123" s="20">
        <v>2022</v>
      </c>
      <c r="D123" s="7" t="s">
        <v>7</v>
      </c>
      <c r="E123" s="8">
        <v>87.1</v>
      </c>
      <c r="F123" s="8">
        <v>1.6</v>
      </c>
      <c r="G123" s="20">
        <f t="shared" si="12"/>
        <v>1.9400181550076632</v>
      </c>
      <c r="H123" s="20">
        <f t="shared" si="13"/>
        <v>0.20411998265592479</v>
      </c>
    </row>
    <row r="124" spans="3:8" s="20" customFormat="1" x14ac:dyDescent="0.15">
      <c r="C124" s="20">
        <v>2022</v>
      </c>
      <c r="D124" s="7" t="s">
        <v>7</v>
      </c>
      <c r="E124" s="8">
        <v>102</v>
      </c>
      <c r="F124" s="8">
        <v>2.9</v>
      </c>
      <c r="G124" s="20">
        <f t="shared" si="12"/>
        <v>2.0086001717619175</v>
      </c>
      <c r="H124" s="20">
        <f t="shared" si="13"/>
        <v>0.46239799789895608</v>
      </c>
    </row>
    <row r="125" spans="3:8" s="20" customFormat="1" x14ac:dyDescent="0.15">
      <c r="C125" s="20">
        <v>2022</v>
      </c>
      <c r="D125" s="7" t="s">
        <v>7</v>
      </c>
      <c r="E125" s="8">
        <v>103.7</v>
      </c>
      <c r="F125" s="8">
        <v>3.4</v>
      </c>
      <c r="G125" s="20">
        <f t="shared" si="12"/>
        <v>2.0157787563890408</v>
      </c>
      <c r="H125" s="20">
        <f t="shared" si="13"/>
        <v>0.53147891704225514</v>
      </c>
    </row>
    <row r="126" spans="3:8" s="20" customFormat="1" x14ac:dyDescent="0.15"/>
    <row r="127" spans="3:8" s="20" customFormat="1" x14ac:dyDescent="0.15"/>
    <row r="128" spans="3:8" s="20" customFormat="1" x14ac:dyDescent="0.15"/>
    <row r="129" s="20" customFormat="1" x14ac:dyDescent="0.15"/>
  </sheetData>
  <phoneticPr fontId="0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M45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4" sqref="J4"/>
    </sheetView>
  </sheetViews>
  <sheetFormatPr baseColWidth="10" defaultColWidth="9.1640625" defaultRowHeight="13" x14ac:dyDescent="0.15"/>
  <cols>
    <col min="2" max="2" width="12.83203125" bestFit="1" customWidth="1"/>
    <col min="3" max="3" width="21.6640625" customWidth="1"/>
    <col min="4" max="4" width="12.1640625" bestFit="1" customWidth="1"/>
    <col min="5" max="5" width="8" bestFit="1" customWidth="1"/>
    <col min="6" max="6" width="9.5" bestFit="1" customWidth="1"/>
    <col min="7" max="7" width="12.5" bestFit="1" customWidth="1"/>
    <col min="9" max="9" width="22.6640625" bestFit="1" customWidth="1"/>
    <col min="10" max="10" width="19.83203125" bestFit="1" customWidth="1"/>
    <col min="12" max="12" width="11.5" bestFit="1" customWidth="1"/>
    <col min="13" max="13" width="12.1640625" bestFit="1" customWidth="1"/>
  </cols>
  <sheetData>
    <row r="1" spans="2:13" x14ac:dyDescent="0.15">
      <c r="L1" t="s">
        <v>984</v>
      </c>
    </row>
    <row r="2" spans="2:13" x14ac:dyDescent="0.15">
      <c r="I2" t="s">
        <v>987</v>
      </c>
      <c r="J2" t="s">
        <v>983</v>
      </c>
    </row>
    <row r="3" spans="2:13" x14ac:dyDescent="0.15">
      <c r="B3" t="s">
        <v>1053</v>
      </c>
      <c r="C3" t="s">
        <v>976</v>
      </c>
      <c r="D3" t="s">
        <v>977</v>
      </c>
      <c r="E3" t="s">
        <v>979</v>
      </c>
      <c r="F3" t="s">
        <v>980</v>
      </c>
      <c r="G3" t="s">
        <v>981</v>
      </c>
      <c r="I3" t="s">
        <v>985</v>
      </c>
      <c r="J3" t="s">
        <v>986</v>
      </c>
      <c r="L3" t="s">
        <v>982</v>
      </c>
      <c r="M3" t="s">
        <v>983</v>
      </c>
    </row>
    <row r="4" spans="2:13" x14ac:dyDescent="0.15">
      <c r="B4">
        <v>2016</v>
      </c>
      <c r="C4" t="s">
        <v>963</v>
      </c>
      <c r="D4">
        <v>67.900000000000006</v>
      </c>
      <c r="E4">
        <v>2.1</v>
      </c>
      <c r="F4">
        <f>LOG(D4)</f>
        <v>1.8318697742805017</v>
      </c>
      <c r="G4">
        <f>LOG(E4)</f>
        <v>0.3222192947339193</v>
      </c>
      <c r="I4">
        <f>INTERCEPT(G4:G204,F4:F204)</f>
        <v>-4.2850858756523067</v>
      </c>
      <c r="J4">
        <f>SLOPE(G4:G204,F4:F204)</f>
        <v>2.5218817487309169</v>
      </c>
      <c r="L4">
        <f>10^I4</f>
        <v>5.1869746362784518E-5</v>
      </c>
      <c r="M4">
        <f>J4</f>
        <v>2.5218817487309169</v>
      </c>
    </row>
    <row r="5" spans="2:13" x14ac:dyDescent="0.15">
      <c r="B5">
        <v>2016</v>
      </c>
      <c r="C5" t="s">
        <v>963</v>
      </c>
      <c r="D5">
        <v>75.400000000000006</v>
      </c>
      <c r="E5">
        <v>3.2</v>
      </c>
      <c r="F5">
        <f t="shared" ref="F5:G7" si="0">LOG(D5)</f>
        <v>1.8773713458697741</v>
      </c>
      <c r="G5">
        <f t="shared" si="0"/>
        <v>0.50514997831990605</v>
      </c>
    </row>
    <row r="6" spans="2:13" x14ac:dyDescent="0.15">
      <c r="B6">
        <v>2015</v>
      </c>
      <c r="C6" t="s">
        <v>963</v>
      </c>
      <c r="D6">
        <v>67.099999999999994</v>
      </c>
      <c r="E6">
        <v>2.1</v>
      </c>
      <c r="F6">
        <f t="shared" si="0"/>
        <v>1.8267225201689921</v>
      </c>
      <c r="G6">
        <f t="shared" si="0"/>
        <v>0.3222192947339193</v>
      </c>
    </row>
    <row r="7" spans="2:13" x14ac:dyDescent="0.15">
      <c r="B7">
        <v>2006</v>
      </c>
      <c r="C7" t="s">
        <v>963</v>
      </c>
      <c r="D7">
        <v>65.5</v>
      </c>
      <c r="E7">
        <v>1.5</v>
      </c>
      <c r="F7">
        <f t="shared" si="0"/>
        <v>1.816241299991783</v>
      </c>
      <c r="G7">
        <f t="shared" si="0"/>
        <v>0.17609125905568124</v>
      </c>
    </row>
    <row r="8" spans="2:13" x14ac:dyDescent="0.15">
      <c r="B8">
        <v>2005</v>
      </c>
      <c r="C8" t="s">
        <v>963</v>
      </c>
      <c r="D8">
        <v>58.1</v>
      </c>
      <c r="E8">
        <v>0.7</v>
      </c>
      <c r="F8">
        <f t="shared" ref="F8:F19" si="1">LOG(D8)</f>
        <v>1.7641761323903307</v>
      </c>
      <c r="G8">
        <f t="shared" ref="G8:G19" si="2">LOG(E8)</f>
        <v>-0.15490195998574319</v>
      </c>
    </row>
    <row r="9" spans="2:13" x14ac:dyDescent="0.15">
      <c r="B9">
        <v>2005</v>
      </c>
      <c r="C9" t="s">
        <v>963</v>
      </c>
      <c r="D9">
        <v>64</v>
      </c>
      <c r="E9">
        <v>1.7</v>
      </c>
      <c r="F9">
        <f t="shared" si="1"/>
        <v>1.8061799739838871</v>
      </c>
      <c r="G9">
        <f t="shared" si="2"/>
        <v>0.23044892137827391</v>
      </c>
    </row>
    <row r="10" spans="2:13" x14ac:dyDescent="0.15">
      <c r="B10">
        <v>2005</v>
      </c>
      <c r="C10" t="s">
        <v>963</v>
      </c>
      <c r="D10">
        <v>62.1</v>
      </c>
      <c r="E10">
        <v>2.2999999999999998</v>
      </c>
      <c r="F10">
        <f t="shared" si="1"/>
        <v>1.7930916001765802</v>
      </c>
      <c r="G10">
        <f t="shared" si="2"/>
        <v>0.36172783601759284</v>
      </c>
    </row>
    <row r="11" spans="2:13" x14ac:dyDescent="0.15">
      <c r="B11">
        <v>2005</v>
      </c>
      <c r="C11" t="s">
        <v>963</v>
      </c>
      <c r="D11">
        <v>53.5</v>
      </c>
      <c r="E11">
        <v>1.7</v>
      </c>
      <c r="F11">
        <f t="shared" si="1"/>
        <v>1.7283537820212285</v>
      </c>
      <c r="G11">
        <f t="shared" si="2"/>
        <v>0.23044892137827391</v>
      </c>
    </row>
    <row r="12" spans="2:13" x14ac:dyDescent="0.15">
      <c r="B12">
        <v>2005</v>
      </c>
      <c r="C12" t="s">
        <v>963</v>
      </c>
      <c r="D12">
        <v>58.2</v>
      </c>
      <c r="E12">
        <v>1.9</v>
      </c>
      <c r="F12">
        <f t="shared" si="1"/>
        <v>1.7649229846498886</v>
      </c>
      <c r="G12">
        <f t="shared" si="2"/>
        <v>0.27875360095282892</v>
      </c>
    </row>
    <row r="13" spans="2:13" x14ac:dyDescent="0.15">
      <c r="B13">
        <v>2005</v>
      </c>
      <c r="C13" t="s">
        <v>963</v>
      </c>
      <c r="D13">
        <v>63.5</v>
      </c>
      <c r="E13">
        <v>2.4</v>
      </c>
      <c r="F13">
        <f t="shared" si="1"/>
        <v>1.8027737252919758</v>
      </c>
      <c r="G13">
        <f t="shared" si="2"/>
        <v>0.38021124171160603</v>
      </c>
    </row>
    <row r="14" spans="2:13" x14ac:dyDescent="0.15">
      <c r="B14">
        <v>2005</v>
      </c>
      <c r="C14" t="s">
        <v>963</v>
      </c>
      <c r="D14">
        <v>57.3</v>
      </c>
      <c r="E14">
        <v>1.1000000000000001</v>
      </c>
      <c r="F14">
        <f t="shared" si="1"/>
        <v>1.75815462196739</v>
      </c>
      <c r="G14">
        <f t="shared" si="2"/>
        <v>4.1392685158225077E-2</v>
      </c>
    </row>
    <row r="15" spans="2:13" x14ac:dyDescent="0.15">
      <c r="B15">
        <v>2005</v>
      </c>
      <c r="C15" t="s">
        <v>963</v>
      </c>
      <c r="D15">
        <v>63.3</v>
      </c>
      <c r="E15">
        <v>1.2</v>
      </c>
      <c r="F15">
        <f t="shared" si="1"/>
        <v>1.801403710017355</v>
      </c>
      <c r="G15">
        <f t="shared" si="2"/>
        <v>7.9181246047624818E-2</v>
      </c>
    </row>
    <row r="16" spans="2:13" x14ac:dyDescent="0.15">
      <c r="B16">
        <v>2005</v>
      </c>
      <c r="C16" t="s">
        <v>963</v>
      </c>
      <c r="D16">
        <v>66.7</v>
      </c>
      <c r="E16">
        <v>3.6</v>
      </c>
      <c r="F16">
        <f t="shared" si="1"/>
        <v>1.8241258339165489</v>
      </c>
      <c r="G16">
        <f t="shared" si="2"/>
        <v>0.55630250076728727</v>
      </c>
    </row>
    <row r="17" spans="2:7" x14ac:dyDescent="0.15">
      <c r="B17">
        <v>2005</v>
      </c>
      <c r="C17" t="s">
        <v>963</v>
      </c>
      <c r="D17">
        <v>60.1</v>
      </c>
      <c r="E17">
        <v>1</v>
      </c>
      <c r="F17">
        <f t="shared" si="1"/>
        <v>1.7788744720027396</v>
      </c>
      <c r="G17">
        <f t="shared" si="2"/>
        <v>0</v>
      </c>
    </row>
    <row r="18" spans="2:7" x14ac:dyDescent="0.15">
      <c r="B18">
        <v>2005</v>
      </c>
      <c r="C18" t="s">
        <v>963</v>
      </c>
      <c r="D18">
        <v>60</v>
      </c>
      <c r="E18">
        <v>2.1</v>
      </c>
      <c r="F18">
        <f t="shared" si="1"/>
        <v>1.7781512503836436</v>
      </c>
      <c r="G18">
        <f t="shared" si="2"/>
        <v>0.3222192947339193</v>
      </c>
    </row>
    <row r="19" spans="2:7" x14ac:dyDescent="0.15">
      <c r="B19">
        <v>2005</v>
      </c>
      <c r="C19" t="s">
        <v>963</v>
      </c>
      <c r="D19">
        <v>62.3</v>
      </c>
      <c r="E19">
        <v>1.3</v>
      </c>
      <c r="F19">
        <f t="shared" si="1"/>
        <v>1.7944880466591695</v>
      </c>
      <c r="G19">
        <f t="shared" si="2"/>
        <v>0.11394335230683679</v>
      </c>
    </row>
    <row r="20" spans="2:7" x14ac:dyDescent="0.15">
      <c r="B20">
        <v>2004</v>
      </c>
      <c r="C20" t="s">
        <v>963</v>
      </c>
      <c r="D20">
        <v>55</v>
      </c>
      <c r="E20">
        <v>1.2</v>
      </c>
      <c r="F20">
        <f t="shared" ref="F20:F23" si="3">LOG(D20)</f>
        <v>1.7403626894942439</v>
      </c>
      <c r="G20">
        <f t="shared" ref="G20:G23" si="4">LOG(E20)</f>
        <v>7.9181246047624818E-2</v>
      </c>
    </row>
    <row r="21" spans="2:7" x14ac:dyDescent="0.15">
      <c r="B21">
        <v>2004</v>
      </c>
      <c r="C21" t="s">
        <v>963</v>
      </c>
      <c r="D21">
        <v>65.7</v>
      </c>
      <c r="E21">
        <v>3.2</v>
      </c>
      <c r="F21">
        <f t="shared" si="3"/>
        <v>1.8175653695597809</v>
      </c>
      <c r="G21">
        <f t="shared" si="4"/>
        <v>0.50514997831990605</v>
      </c>
    </row>
    <row r="22" spans="2:7" x14ac:dyDescent="0.15">
      <c r="B22">
        <v>2004</v>
      </c>
      <c r="C22" t="s">
        <v>963</v>
      </c>
      <c r="D22">
        <v>57.4</v>
      </c>
      <c r="E22">
        <v>2</v>
      </c>
      <c r="F22">
        <f t="shared" si="3"/>
        <v>1.7589118923979734</v>
      </c>
      <c r="G22">
        <f t="shared" si="4"/>
        <v>0.3010299956639812</v>
      </c>
    </row>
    <row r="23" spans="2:7" x14ac:dyDescent="0.15">
      <c r="B23">
        <v>2004</v>
      </c>
      <c r="C23" t="s">
        <v>963</v>
      </c>
      <c r="D23">
        <v>61.1</v>
      </c>
      <c r="E23">
        <v>1.5</v>
      </c>
      <c r="F23">
        <f t="shared" si="3"/>
        <v>1.7860412102425542</v>
      </c>
      <c r="G23">
        <f t="shared" si="4"/>
        <v>0.17609125905568124</v>
      </c>
    </row>
    <row r="24" spans="2:7" x14ac:dyDescent="0.15">
      <c r="B24">
        <v>2003</v>
      </c>
      <c r="C24" t="s">
        <v>963</v>
      </c>
      <c r="D24">
        <v>50.2</v>
      </c>
      <c r="E24">
        <v>1</v>
      </c>
      <c r="F24">
        <f t="shared" ref="F24:F26" si="5">LOG(D24)</f>
        <v>1.7007037171450194</v>
      </c>
      <c r="G24">
        <f t="shared" ref="G24:G26" si="6">LOG(E24)</f>
        <v>0</v>
      </c>
    </row>
    <row r="25" spans="2:7" x14ac:dyDescent="0.15">
      <c r="B25">
        <v>2003</v>
      </c>
      <c r="C25" t="s">
        <v>963</v>
      </c>
      <c r="D25">
        <v>46.3</v>
      </c>
      <c r="E25">
        <v>0.3</v>
      </c>
      <c r="F25">
        <f t="shared" si="5"/>
        <v>1.6655809910179531</v>
      </c>
      <c r="G25">
        <f t="shared" si="6"/>
        <v>-0.52287874528033762</v>
      </c>
    </row>
    <row r="26" spans="2:7" x14ac:dyDescent="0.15">
      <c r="B26">
        <v>2003</v>
      </c>
      <c r="C26" t="s">
        <v>963</v>
      </c>
      <c r="D26">
        <v>62.9</v>
      </c>
      <c r="E26">
        <v>0.6</v>
      </c>
      <c r="F26">
        <f t="shared" si="5"/>
        <v>1.7986506454452689</v>
      </c>
      <c r="G26">
        <f t="shared" si="6"/>
        <v>-0.22184874961635639</v>
      </c>
    </row>
    <row r="27" spans="2:7" x14ac:dyDescent="0.15">
      <c r="B27">
        <v>1998</v>
      </c>
      <c r="C27" t="s">
        <v>941</v>
      </c>
      <c r="D27" t="s">
        <v>942</v>
      </c>
      <c r="E27" t="s">
        <v>322</v>
      </c>
      <c r="F27">
        <f t="shared" ref="F27:F28" si="7">LOG(D27)</f>
        <v>1.7450747915820575</v>
      </c>
      <c r="G27">
        <f t="shared" ref="G27:G28" si="8">LOG(E27)</f>
        <v>0.20411998265592479</v>
      </c>
    </row>
    <row r="28" spans="2:7" x14ac:dyDescent="0.15">
      <c r="B28">
        <v>1998</v>
      </c>
      <c r="C28" t="s">
        <v>941</v>
      </c>
      <c r="D28" t="s">
        <v>947</v>
      </c>
      <c r="E28" t="s">
        <v>950</v>
      </c>
      <c r="F28">
        <f t="shared" si="7"/>
        <v>1.7497363155690611</v>
      </c>
      <c r="G28">
        <f t="shared" si="8"/>
        <v>0.23044892137827391</v>
      </c>
    </row>
    <row r="29" spans="2:7" x14ac:dyDescent="0.15">
      <c r="B29">
        <v>1998</v>
      </c>
      <c r="C29" t="s">
        <v>941</v>
      </c>
      <c r="D29" t="s">
        <v>953</v>
      </c>
      <c r="E29" t="s">
        <v>322</v>
      </c>
      <c r="F29">
        <f t="shared" ref="F29:F32" si="9">LOG(D29)</f>
        <v>1.7466341989375787</v>
      </c>
      <c r="G29">
        <f t="shared" ref="G29:G32" si="10">LOG(E29)</f>
        <v>0.20411998265592479</v>
      </c>
    </row>
    <row r="30" spans="2:7" x14ac:dyDescent="0.15">
      <c r="B30">
        <v>1998</v>
      </c>
      <c r="C30" t="s">
        <v>941</v>
      </c>
      <c r="D30" t="s">
        <v>812</v>
      </c>
      <c r="E30" t="s">
        <v>958</v>
      </c>
      <c r="F30">
        <f t="shared" si="9"/>
        <v>1.8115750058705933</v>
      </c>
      <c r="G30">
        <f t="shared" si="10"/>
        <v>0.14612803567823801</v>
      </c>
    </row>
    <row r="31" spans="2:7" x14ac:dyDescent="0.15">
      <c r="B31">
        <v>1998</v>
      </c>
      <c r="C31" t="s">
        <v>941</v>
      </c>
      <c r="D31" t="s">
        <v>331</v>
      </c>
      <c r="E31" t="s">
        <v>355</v>
      </c>
      <c r="F31">
        <f t="shared" si="9"/>
        <v>1.5378190950732742</v>
      </c>
      <c r="G31">
        <f t="shared" si="10"/>
        <v>-0.3979400086720376</v>
      </c>
    </row>
    <row r="32" spans="2:7" x14ac:dyDescent="0.15">
      <c r="B32">
        <v>1996</v>
      </c>
      <c r="C32" t="s">
        <v>941</v>
      </c>
      <c r="D32">
        <v>71.2</v>
      </c>
      <c r="E32">
        <v>3.1</v>
      </c>
      <c r="F32">
        <f t="shared" si="9"/>
        <v>1.8524799936368563</v>
      </c>
      <c r="G32">
        <f t="shared" si="10"/>
        <v>0.49136169383427269</v>
      </c>
    </row>
    <row r="33" spans="2:7" x14ac:dyDescent="0.15">
      <c r="B33">
        <v>1995</v>
      </c>
      <c r="C33" t="s">
        <v>272</v>
      </c>
      <c r="D33">
        <v>41</v>
      </c>
      <c r="E33">
        <v>0.8</v>
      </c>
      <c r="F33">
        <f t="shared" ref="F33:F35" si="11">LOG(D33)</f>
        <v>1.6127838567197355</v>
      </c>
      <c r="G33">
        <f t="shared" ref="G33:G35" si="12">LOG(E33)</f>
        <v>-9.6910013008056392E-2</v>
      </c>
    </row>
    <row r="34" spans="2:7" x14ac:dyDescent="0.15">
      <c r="B34">
        <v>1995</v>
      </c>
      <c r="C34" t="s">
        <v>246</v>
      </c>
      <c r="D34">
        <v>68.45</v>
      </c>
      <c r="E34" t="s">
        <v>249</v>
      </c>
      <c r="F34">
        <f t="shared" si="11"/>
        <v>1.8353734524700087</v>
      </c>
      <c r="G34">
        <f t="shared" si="12"/>
        <v>0.44715803134221921</v>
      </c>
    </row>
    <row r="35" spans="2:7" x14ac:dyDescent="0.15">
      <c r="B35">
        <v>1995</v>
      </c>
      <c r="C35" t="s">
        <v>246</v>
      </c>
      <c r="D35" t="s">
        <v>260</v>
      </c>
      <c r="E35">
        <v>0.2</v>
      </c>
      <c r="F35">
        <f t="shared" si="11"/>
        <v>1.3765769570565121</v>
      </c>
      <c r="G35">
        <f t="shared" si="12"/>
        <v>-0.69897000433601875</v>
      </c>
    </row>
    <row r="36" spans="2:7" x14ac:dyDescent="0.15">
      <c r="B36">
        <v>2017</v>
      </c>
      <c r="C36" t="s">
        <v>963</v>
      </c>
      <c r="D36">
        <v>68.8</v>
      </c>
      <c r="E36">
        <v>2.5</v>
      </c>
      <c r="F36">
        <f t="shared" ref="F36" si="13">LOG(D36)</f>
        <v>1.8375884382355112</v>
      </c>
      <c r="G36">
        <f t="shared" ref="G36" si="14">LOG(E36)</f>
        <v>0.3979400086720376</v>
      </c>
    </row>
    <row r="37" spans="2:7" x14ac:dyDescent="0.15">
      <c r="B37">
        <v>2018</v>
      </c>
      <c r="C37" t="s">
        <v>963</v>
      </c>
      <c r="D37">
        <v>71.2</v>
      </c>
      <c r="E37">
        <v>2.4</v>
      </c>
      <c r="F37">
        <f t="shared" ref="F37:F44" si="15">LOG(D37)</f>
        <v>1.8524799936368563</v>
      </c>
      <c r="G37">
        <f t="shared" ref="G37:G44" si="16">LOG(E37)</f>
        <v>0.38021124171160603</v>
      </c>
    </row>
    <row r="38" spans="2:7" x14ac:dyDescent="0.15">
      <c r="B38">
        <v>2018</v>
      </c>
      <c r="C38" t="s">
        <v>963</v>
      </c>
      <c r="D38">
        <v>62.6</v>
      </c>
      <c r="E38">
        <v>2</v>
      </c>
      <c r="F38">
        <f t="shared" si="15"/>
        <v>1.7965743332104296</v>
      </c>
      <c r="G38">
        <f t="shared" si="16"/>
        <v>0.3010299956639812</v>
      </c>
    </row>
    <row r="39" spans="2:7" x14ac:dyDescent="0.15">
      <c r="B39">
        <v>2018</v>
      </c>
      <c r="C39" t="s">
        <v>963</v>
      </c>
      <c r="D39">
        <v>61.5</v>
      </c>
      <c r="E39">
        <v>1.6</v>
      </c>
      <c r="F39">
        <f t="shared" si="15"/>
        <v>1.7888751157754168</v>
      </c>
      <c r="G39">
        <f t="shared" si="16"/>
        <v>0.20411998265592479</v>
      </c>
    </row>
    <row r="40" spans="2:7" x14ac:dyDescent="0.15">
      <c r="B40">
        <v>2018</v>
      </c>
      <c r="C40" t="s">
        <v>963</v>
      </c>
      <c r="D40">
        <v>66.3</v>
      </c>
      <c r="E40">
        <v>2.4</v>
      </c>
      <c r="F40">
        <f t="shared" si="15"/>
        <v>1.8215135284047732</v>
      </c>
      <c r="G40">
        <f t="shared" si="16"/>
        <v>0.38021124171160603</v>
      </c>
    </row>
    <row r="41" spans="2:7" x14ac:dyDescent="0.15">
      <c r="B41">
        <v>2018</v>
      </c>
      <c r="C41" t="s">
        <v>963</v>
      </c>
      <c r="D41">
        <v>59.9</v>
      </c>
      <c r="E41">
        <v>1.3</v>
      </c>
      <c r="F41">
        <f t="shared" si="15"/>
        <v>1.7774268223893113</v>
      </c>
      <c r="G41">
        <f t="shared" si="16"/>
        <v>0.11394335230683679</v>
      </c>
    </row>
    <row r="42" spans="2:7" x14ac:dyDescent="0.15">
      <c r="B42">
        <v>2018</v>
      </c>
      <c r="C42" t="s">
        <v>963</v>
      </c>
      <c r="D42">
        <v>55.6</v>
      </c>
      <c r="E42">
        <v>1.3</v>
      </c>
      <c r="F42">
        <f t="shared" si="15"/>
        <v>1.7450747915820575</v>
      </c>
      <c r="G42">
        <f t="shared" si="16"/>
        <v>0.11394335230683679</v>
      </c>
    </row>
    <row r="43" spans="2:7" x14ac:dyDescent="0.15">
      <c r="B43">
        <v>2018</v>
      </c>
      <c r="C43" t="s">
        <v>963</v>
      </c>
      <c r="D43">
        <v>54.1</v>
      </c>
      <c r="E43">
        <v>1.2</v>
      </c>
      <c r="F43">
        <f t="shared" si="15"/>
        <v>1.7331972651065695</v>
      </c>
      <c r="G43">
        <f t="shared" si="16"/>
        <v>7.9181246047624818E-2</v>
      </c>
    </row>
    <row r="44" spans="2:7" x14ac:dyDescent="0.15">
      <c r="B44">
        <v>2018</v>
      </c>
      <c r="C44" t="s">
        <v>963</v>
      </c>
      <c r="D44">
        <v>64.8</v>
      </c>
      <c r="E44">
        <v>2</v>
      </c>
      <c r="F44">
        <f t="shared" si="15"/>
        <v>1.8115750058705933</v>
      </c>
      <c r="G44">
        <f t="shared" si="16"/>
        <v>0.3010299956639812</v>
      </c>
    </row>
    <row r="45" spans="2:7" x14ac:dyDescent="0.15">
      <c r="B45" s="6">
        <v>2019</v>
      </c>
      <c r="C45" s="6" t="s">
        <v>963</v>
      </c>
      <c r="D45" s="3">
        <v>69.5</v>
      </c>
      <c r="E45" s="3">
        <v>3.1</v>
      </c>
      <c r="F45" s="6">
        <f t="shared" ref="F45" si="17">LOG(D45)</f>
        <v>1.8419848045901139</v>
      </c>
      <c r="G45" s="6">
        <f t="shared" ref="G45" si="18">LOG(E45)</f>
        <v>0.49136169383427269</v>
      </c>
    </row>
  </sheetData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M39"/>
  <sheetViews>
    <sheetView workbookViewId="0">
      <pane ySplit="3" topLeftCell="A4" activePane="bottomLeft" state="frozen"/>
      <selection pane="bottomLeft" activeCell="L4" sqref="L4"/>
    </sheetView>
  </sheetViews>
  <sheetFormatPr baseColWidth="10" defaultColWidth="9.1640625" defaultRowHeight="13" x14ac:dyDescent="0.15"/>
  <cols>
    <col min="2" max="2" width="12.83203125" bestFit="1" customWidth="1"/>
    <col min="3" max="3" width="15.5" customWidth="1"/>
    <col min="4" max="4" width="11.33203125" bestFit="1" customWidth="1"/>
    <col min="5" max="5" width="7.6640625" bestFit="1" customWidth="1"/>
    <col min="6" max="6" width="9.5" bestFit="1" customWidth="1"/>
    <col min="7" max="7" width="12.1640625" bestFit="1" customWidth="1"/>
    <col min="9" max="9" width="21.5" bestFit="1" customWidth="1"/>
    <col min="10" max="10" width="18.83203125" bestFit="1" customWidth="1"/>
    <col min="12" max="12" width="11.6640625" bestFit="1" customWidth="1"/>
    <col min="13" max="13" width="11.1640625" bestFit="1" customWidth="1"/>
  </cols>
  <sheetData>
    <row r="1" spans="2:13" x14ac:dyDescent="0.15">
      <c r="L1" t="s">
        <v>984</v>
      </c>
    </row>
    <row r="2" spans="2:13" x14ac:dyDescent="0.15">
      <c r="I2" t="s">
        <v>987</v>
      </c>
      <c r="J2" t="s">
        <v>983</v>
      </c>
    </row>
    <row r="3" spans="2:13" x14ac:dyDescent="0.15">
      <c r="B3" t="s">
        <v>1053</v>
      </c>
      <c r="C3" t="s">
        <v>976</v>
      </c>
      <c r="D3" t="s">
        <v>977</v>
      </c>
      <c r="E3" t="s">
        <v>979</v>
      </c>
      <c r="F3" t="s">
        <v>980</v>
      </c>
      <c r="G3" t="s">
        <v>981</v>
      </c>
      <c r="I3" t="s">
        <v>985</v>
      </c>
      <c r="J3" t="s">
        <v>986</v>
      </c>
      <c r="L3" t="s">
        <v>982</v>
      </c>
      <c r="M3" t="s">
        <v>983</v>
      </c>
    </row>
    <row r="4" spans="2:13" x14ac:dyDescent="0.15">
      <c r="B4">
        <v>2016</v>
      </c>
      <c r="C4" t="s">
        <v>936</v>
      </c>
      <c r="D4">
        <v>103.8</v>
      </c>
      <c r="E4">
        <v>11</v>
      </c>
      <c r="F4">
        <f>LOG(D4)</f>
        <v>2.0161973535124389</v>
      </c>
      <c r="G4">
        <f>LOG(E4)</f>
        <v>1.0413926851582251</v>
      </c>
      <c r="I4">
        <f>INTERCEPT(G4:G201,F4:F201)</f>
        <v>-3.2907973293339747</v>
      </c>
      <c r="J4">
        <f>SLOPE(G4:G201,F4:F201)</f>
        <v>2.000081518130469</v>
      </c>
      <c r="L4">
        <f>10^I4</f>
        <v>5.1192067601335176E-4</v>
      </c>
      <c r="M4">
        <f>J4</f>
        <v>2.000081518130469</v>
      </c>
    </row>
    <row r="5" spans="2:13" x14ac:dyDescent="0.15">
      <c r="B5">
        <v>2016</v>
      </c>
      <c r="C5" t="s">
        <v>936</v>
      </c>
      <c r="D5">
        <v>109.7</v>
      </c>
      <c r="E5">
        <v>11.9</v>
      </c>
      <c r="F5">
        <f t="shared" ref="F5:G8" si="0">LOG(D5)</f>
        <v>2.0402066275747113</v>
      </c>
      <c r="G5">
        <f t="shared" si="0"/>
        <v>1.0755469613925308</v>
      </c>
    </row>
    <row r="6" spans="2:13" x14ac:dyDescent="0.15">
      <c r="B6">
        <v>2016</v>
      </c>
      <c r="C6" t="s">
        <v>936</v>
      </c>
      <c r="D6">
        <v>110.3</v>
      </c>
      <c r="E6">
        <v>15.6</v>
      </c>
      <c r="F6">
        <f t="shared" si="0"/>
        <v>2.0425755124401905</v>
      </c>
      <c r="G6">
        <f t="shared" si="0"/>
        <v>1.1931245983544616</v>
      </c>
    </row>
    <row r="7" spans="2:13" x14ac:dyDescent="0.15">
      <c r="B7">
        <v>2012</v>
      </c>
      <c r="C7" t="s">
        <v>936</v>
      </c>
      <c r="D7">
        <v>220</v>
      </c>
      <c r="E7">
        <v>20.5</v>
      </c>
      <c r="F7">
        <f t="shared" si="0"/>
        <v>2.3424226808222062</v>
      </c>
      <c r="G7">
        <f t="shared" si="0"/>
        <v>1.3117538610557542</v>
      </c>
    </row>
    <row r="8" spans="2:13" x14ac:dyDescent="0.15">
      <c r="B8">
        <v>2011</v>
      </c>
      <c r="C8" t="s">
        <v>936</v>
      </c>
      <c r="D8">
        <v>234</v>
      </c>
      <c r="E8">
        <v>21</v>
      </c>
      <c r="F8">
        <f t="shared" si="0"/>
        <v>2.369215857410143</v>
      </c>
      <c r="G8">
        <f t="shared" si="0"/>
        <v>1.3222192947339193</v>
      </c>
    </row>
    <row r="9" spans="2:13" x14ac:dyDescent="0.15">
      <c r="B9">
        <v>2010</v>
      </c>
      <c r="C9" t="s">
        <v>936</v>
      </c>
      <c r="D9">
        <v>198</v>
      </c>
      <c r="E9">
        <v>19.3</v>
      </c>
      <c r="F9">
        <f t="shared" ref="F9:F11" si="1">LOG(D9)</f>
        <v>2.2966651902615309</v>
      </c>
      <c r="G9">
        <f t="shared" ref="G9:G11" si="2">LOG(E9)</f>
        <v>1.2855573090077739</v>
      </c>
    </row>
    <row r="10" spans="2:13" x14ac:dyDescent="0.15">
      <c r="B10">
        <v>2010</v>
      </c>
      <c r="C10" t="s">
        <v>936</v>
      </c>
      <c r="D10">
        <v>105.8</v>
      </c>
      <c r="E10">
        <v>4.7</v>
      </c>
      <c r="F10">
        <f t="shared" si="1"/>
        <v>2.0244856676991669</v>
      </c>
      <c r="G10">
        <f t="shared" si="2"/>
        <v>0.67209785793571752</v>
      </c>
    </row>
    <row r="11" spans="2:13" x14ac:dyDescent="0.15">
      <c r="B11">
        <v>2009</v>
      </c>
      <c r="C11" t="s">
        <v>1003</v>
      </c>
      <c r="D11">
        <v>154</v>
      </c>
      <c r="E11">
        <v>9.6</v>
      </c>
      <c r="F11">
        <f t="shared" si="1"/>
        <v>2.1875207208364631</v>
      </c>
      <c r="G11">
        <f t="shared" si="2"/>
        <v>0.98227123303956843</v>
      </c>
    </row>
    <row r="12" spans="2:13" x14ac:dyDescent="0.15">
      <c r="B12">
        <v>2017</v>
      </c>
      <c r="C12" t="s">
        <v>936</v>
      </c>
      <c r="D12">
        <v>171.6</v>
      </c>
      <c r="E12">
        <v>21.2</v>
      </c>
      <c r="F12">
        <f t="shared" ref="F12:F13" si="3">LOG(D12)</f>
        <v>2.2345172835126865</v>
      </c>
      <c r="G12">
        <f t="shared" ref="G12:G13" si="4">LOG(E12)</f>
        <v>1.3263358609287514</v>
      </c>
    </row>
    <row r="13" spans="2:13" x14ac:dyDescent="0.15">
      <c r="B13">
        <v>2017</v>
      </c>
      <c r="C13" t="s">
        <v>936</v>
      </c>
      <c r="D13">
        <v>89.9</v>
      </c>
      <c r="E13">
        <v>7.8</v>
      </c>
      <c r="F13">
        <f t="shared" si="3"/>
        <v>1.9537596917332287</v>
      </c>
      <c r="G13">
        <f t="shared" si="4"/>
        <v>0.89209460269048035</v>
      </c>
    </row>
    <row r="14" spans="2:13" x14ac:dyDescent="0.15">
      <c r="B14">
        <v>2018</v>
      </c>
      <c r="C14" t="s">
        <v>936</v>
      </c>
      <c r="D14">
        <v>139.19999999999999</v>
      </c>
      <c r="E14">
        <v>7.3</v>
      </c>
      <c r="F14">
        <f t="shared" ref="F14:F29" si="5">LOG(D14)</f>
        <v>2.1436392352745433</v>
      </c>
      <c r="G14">
        <f t="shared" ref="G14:G29" si="6">LOG(E14)</f>
        <v>0.86332286012045589</v>
      </c>
    </row>
    <row r="15" spans="2:13" x14ac:dyDescent="0.15">
      <c r="B15">
        <v>2018</v>
      </c>
      <c r="C15" t="s">
        <v>936</v>
      </c>
      <c r="D15">
        <v>184</v>
      </c>
      <c r="E15">
        <v>19.2</v>
      </c>
      <c r="F15">
        <f t="shared" si="5"/>
        <v>2.2648178230095364</v>
      </c>
      <c r="G15">
        <f t="shared" si="6"/>
        <v>1.2833012287035497</v>
      </c>
    </row>
    <row r="16" spans="2:13" x14ac:dyDescent="0.15">
      <c r="B16">
        <v>2018</v>
      </c>
      <c r="C16" t="s">
        <v>936</v>
      </c>
      <c r="D16">
        <v>172</v>
      </c>
      <c r="E16">
        <v>12.9</v>
      </c>
      <c r="F16">
        <f t="shared" si="5"/>
        <v>2.2355284469075487</v>
      </c>
      <c r="G16">
        <f t="shared" si="6"/>
        <v>1.110589710299249</v>
      </c>
    </row>
    <row r="17" spans="2:7" x14ac:dyDescent="0.15">
      <c r="B17">
        <v>2018</v>
      </c>
      <c r="C17" t="s">
        <v>936</v>
      </c>
      <c r="D17">
        <v>261</v>
      </c>
      <c r="E17">
        <v>47.4</v>
      </c>
      <c r="F17">
        <f t="shared" si="5"/>
        <v>2.4166405073382808</v>
      </c>
      <c r="G17">
        <f t="shared" si="6"/>
        <v>1.675778341674085</v>
      </c>
    </row>
    <row r="18" spans="2:7" x14ac:dyDescent="0.15">
      <c r="B18">
        <v>2018</v>
      </c>
      <c r="C18" t="s">
        <v>936</v>
      </c>
      <c r="D18">
        <v>237</v>
      </c>
      <c r="E18">
        <v>29.2</v>
      </c>
      <c r="F18">
        <f t="shared" si="5"/>
        <v>2.374748346010104</v>
      </c>
      <c r="G18">
        <f t="shared" si="6"/>
        <v>1.4653828514484182</v>
      </c>
    </row>
    <row r="19" spans="2:7" x14ac:dyDescent="0.15">
      <c r="B19">
        <v>2018</v>
      </c>
      <c r="C19" t="s">
        <v>936</v>
      </c>
      <c r="D19">
        <v>249</v>
      </c>
      <c r="E19">
        <v>34.6</v>
      </c>
      <c r="F19">
        <f t="shared" si="5"/>
        <v>2.3961993470957363</v>
      </c>
      <c r="G19">
        <f t="shared" si="6"/>
        <v>1.5390760987927767</v>
      </c>
    </row>
    <row r="20" spans="2:7" x14ac:dyDescent="0.15">
      <c r="B20">
        <v>2018</v>
      </c>
      <c r="C20" t="s">
        <v>936</v>
      </c>
      <c r="D20">
        <v>217</v>
      </c>
      <c r="E20">
        <v>28.1</v>
      </c>
      <c r="F20">
        <f t="shared" si="5"/>
        <v>2.3364597338485296</v>
      </c>
      <c r="G20">
        <f t="shared" si="6"/>
        <v>1.4487063199050798</v>
      </c>
    </row>
    <row r="21" spans="2:7" x14ac:dyDescent="0.15">
      <c r="B21">
        <v>2018</v>
      </c>
      <c r="C21" t="s">
        <v>936</v>
      </c>
      <c r="D21">
        <v>249</v>
      </c>
      <c r="E21">
        <v>34.4</v>
      </c>
      <c r="F21">
        <f t="shared" si="5"/>
        <v>2.3961993470957363</v>
      </c>
      <c r="G21">
        <f t="shared" si="6"/>
        <v>1.5365584425715302</v>
      </c>
    </row>
    <row r="22" spans="2:7" x14ac:dyDescent="0.15">
      <c r="B22">
        <v>2018</v>
      </c>
      <c r="C22" t="s">
        <v>936</v>
      </c>
      <c r="D22">
        <v>212</v>
      </c>
      <c r="E22">
        <v>23.7</v>
      </c>
      <c r="F22">
        <f t="shared" si="5"/>
        <v>2.3263358609287512</v>
      </c>
      <c r="G22">
        <f t="shared" si="6"/>
        <v>1.3747483460101038</v>
      </c>
    </row>
    <row r="23" spans="2:7" x14ac:dyDescent="0.15">
      <c r="B23">
        <v>2018</v>
      </c>
      <c r="C23" t="s">
        <v>936</v>
      </c>
      <c r="D23">
        <v>119.4</v>
      </c>
      <c r="E23">
        <v>4.8</v>
      </c>
      <c r="F23">
        <f t="shared" si="5"/>
        <v>2.0770043267933502</v>
      </c>
      <c r="G23">
        <f t="shared" si="6"/>
        <v>0.68124123737558717</v>
      </c>
    </row>
    <row r="24" spans="2:7" x14ac:dyDescent="0.15">
      <c r="B24">
        <v>2018</v>
      </c>
      <c r="C24" t="s">
        <v>936</v>
      </c>
      <c r="D24">
        <v>169</v>
      </c>
      <c r="E24">
        <v>17.899999999999999</v>
      </c>
      <c r="F24">
        <f t="shared" si="5"/>
        <v>2.2278867046136734</v>
      </c>
      <c r="G24">
        <f t="shared" si="6"/>
        <v>1.2528530309798931</v>
      </c>
    </row>
    <row r="25" spans="2:7" x14ac:dyDescent="0.15">
      <c r="B25">
        <v>2018</v>
      </c>
      <c r="C25" t="s">
        <v>936</v>
      </c>
      <c r="D25">
        <v>150.4</v>
      </c>
      <c r="E25">
        <v>9.5</v>
      </c>
      <c r="F25">
        <f t="shared" si="5"/>
        <v>2.1772478362556233</v>
      </c>
      <c r="G25">
        <f t="shared" si="6"/>
        <v>0.97772360528884772</v>
      </c>
    </row>
    <row r="26" spans="2:7" x14ac:dyDescent="0.15">
      <c r="B26">
        <v>2018</v>
      </c>
      <c r="C26" t="s">
        <v>936</v>
      </c>
      <c r="D26">
        <v>161</v>
      </c>
      <c r="E26">
        <v>11</v>
      </c>
      <c r="F26">
        <f t="shared" si="5"/>
        <v>2.2068258760318495</v>
      </c>
      <c r="G26">
        <f t="shared" si="6"/>
        <v>1.0413926851582251</v>
      </c>
    </row>
    <row r="27" spans="2:7" x14ac:dyDescent="0.15">
      <c r="B27">
        <v>2018</v>
      </c>
      <c r="C27" t="s">
        <v>936</v>
      </c>
      <c r="D27">
        <v>135.5</v>
      </c>
      <c r="E27">
        <v>7.4</v>
      </c>
      <c r="F27">
        <f t="shared" si="5"/>
        <v>2.1319392952104246</v>
      </c>
      <c r="G27">
        <f t="shared" si="6"/>
        <v>0.86923171973097624</v>
      </c>
    </row>
    <row r="28" spans="2:7" x14ac:dyDescent="0.15">
      <c r="B28">
        <v>2018</v>
      </c>
      <c r="C28" t="s">
        <v>936</v>
      </c>
      <c r="D28">
        <v>119.6</v>
      </c>
      <c r="E28">
        <v>4.7</v>
      </c>
      <c r="F28">
        <f t="shared" si="5"/>
        <v>2.0777311796523921</v>
      </c>
      <c r="G28">
        <f t="shared" si="6"/>
        <v>0.67209785793571752</v>
      </c>
    </row>
    <row r="29" spans="2:7" x14ac:dyDescent="0.15">
      <c r="B29">
        <v>2018</v>
      </c>
      <c r="C29" t="s">
        <v>936</v>
      </c>
      <c r="D29">
        <v>153.9</v>
      </c>
      <c r="E29">
        <v>12.8</v>
      </c>
      <c r="F29">
        <f t="shared" si="5"/>
        <v>2.1872386198314788</v>
      </c>
      <c r="G29">
        <f t="shared" si="6"/>
        <v>1.1072099696478683</v>
      </c>
    </row>
    <row r="30" spans="2:7" x14ac:dyDescent="0.15">
      <c r="B30" s="1">
        <v>2019</v>
      </c>
      <c r="C30" s="1" t="s">
        <v>936</v>
      </c>
      <c r="D30" s="16">
        <v>167</v>
      </c>
      <c r="E30" s="17">
        <v>7</v>
      </c>
      <c r="F30" s="1">
        <f t="shared" ref="F30:F32" si="7">LOG(D30)</f>
        <v>2.2227164711475833</v>
      </c>
      <c r="G30" s="1">
        <f t="shared" ref="G30:G32" si="8">LOG(E30)</f>
        <v>0.84509804001425681</v>
      </c>
    </row>
    <row r="31" spans="2:7" x14ac:dyDescent="0.15">
      <c r="B31" s="1">
        <v>2019</v>
      </c>
      <c r="C31" s="1" t="s">
        <v>936</v>
      </c>
      <c r="D31" s="9">
        <v>239</v>
      </c>
      <c r="E31" s="9">
        <v>23</v>
      </c>
      <c r="F31" s="1">
        <f t="shared" si="7"/>
        <v>2.3783979009481375</v>
      </c>
      <c r="G31" s="1">
        <f t="shared" si="8"/>
        <v>1.3617278360175928</v>
      </c>
    </row>
    <row r="32" spans="2:7" x14ac:dyDescent="0.15">
      <c r="B32" s="1">
        <v>2019</v>
      </c>
      <c r="C32" s="1" t="s">
        <v>936</v>
      </c>
      <c r="D32" s="9">
        <v>214</v>
      </c>
      <c r="E32" s="9">
        <v>27.7</v>
      </c>
      <c r="F32" s="1">
        <f t="shared" si="7"/>
        <v>2.330413773349191</v>
      </c>
      <c r="G32" s="1">
        <f t="shared" si="8"/>
        <v>1.4424797690644486</v>
      </c>
    </row>
    <row r="33" spans="2:7" x14ac:dyDescent="0.15">
      <c r="B33" s="20">
        <v>2020</v>
      </c>
      <c r="C33" s="7" t="s">
        <v>936</v>
      </c>
      <c r="D33" s="8">
        <v>116.3</v>
      </c>
      <c r="E33" s="8">
        <v>8.1999999999999993</v>
      </c>
      <c r="F33" s="6">
        <f t="shared" ref="F33:F39" si="9">LOG(D33)</f>
        <v>2.0655797147284485</v>
      </c>
      <c r="G33" s="6">
        <f t="shared" ref="G33:G39" si="10">LOG(E33)</f>
        <v>0.91381385238371671</v>
      </c>
    </row>
    <row r="34" spans="2:7" x14ac:dyDescent="0.15">
      <c r="B34" s="20">
        <v>2020</v>
      </c>
      <c r="C34" s="7" t="s">
        <v>936</v>
      </c>
      <c r="D34" s="8">
        <v>175</v>
      </c>
      <c r="E34" s="8">
        <v>27.7</v>
      </c>
      <c r="F34" s="6">
        <f t="shared" si="9"/>
        <v>2.2430380486862944</v>
      </c>
      <c r="G34" s="6">
        <f t="shared" si="10"/>
        <v>1.4424797690644486</v>
      </c>
    </row>
    <row r="35" spans="2:7" x14ac:dyDescent="0.15">
      <c r="B35" s="20">
        <v>2020</v>
      </c>
      <c r="C35" s="7" t="s">
        <v>936</v>
      </c>
      <c r="D35" s="8">
        <v>109.2</v>
      </c>
      <c r="E35" s="8">
        <v>3.6</v>
      </c>
      <c r="F35" s="6">
        <f t="shared" si="9"/>
        <v>2.0382226383687185</v>
      </c>
      <c r="G35" s="6">
        <f t="shared" si="10"/>
        <v>0.55630250076728727</v>
      </c>
    </row>
    <row r="36" spans="2:7" x14ac:dyDescent="0.15">
      <c r="B36" s="25">
        <v>2021</v>
      </c>
      <c r="C36" s="7" t="s">
        <v>936</v>
      </c>
      <c r="D36" s="27">
        <v>166</v>
      </c>
      <c r="E36" s="27">
        <v>12.4</v>
      </c>
      <c r="F36" s="28">
        <f t="shared" si="9"/>
        <v>2.220108088040055</v>
      </c>
      <c r="G36" s="28">
        <f t="shared" si="10"/>
        <v>1.0934216851622351</v>
      </c>
    </row>
    <row r="37" spans="2:7" x14ac:dyDescent="0.15">
      <c r="B37" s="25">
        <v>2021</v>
      </c>
      <c r="C37" s="7" t="s">
        <v>936</v>
      </c>
      <c r="D37" s="27">
        <v>205</v>
      </c>
      <c r="E37" s="27">
        <v>22</v>
      </c>
      <c r="F37" s="28">
        <f t="shared" si="9"/>
        <v>2.3117538610557542</v>
      </c>
      <c r="G37" s="28">
        <f t="shared" si="10"/>
        <v>1.3424226808222062</v>
      </c>
    </row>
    <row r="38" spans="2:7" x14ac:dyDescent="0.15">
      <c r="B38" s="25">
        <v>2021</v>
      </c>
      <c r="C38" s="7" t="s">
        <v>936</v>
      </c>
      <c r="D38" s="27">
        <v>59.2</v>
      </c>
      <c r="E38" s="27">
        <v>1</v>
      </c>
      <c r="F38" s="28">
        <f t="shared" si="9"/>
        <v>1.7723217067229198</v>
      </c>
      <c r="G38" s="28">
        <f t="shared" si="10"/>
        <v>0</v>
      </c>
    </row>
    <row r="39" spans="2:7" x14ac:dyDescent="0.15">
      <c r="B39" s="25">
        <v>2021</v>
      </c>
      <c r="C39" s="7" t="s">
        <v>936</v>
      </c>
      <c r="D39" s="27">
        <v>216</v>
      </c>
      <c r="E39" s="27">
        <v>21.9</v>
      </c>
      <c r="F39" s="28">
        <f t="shared" si="9"/>
        <v>2.3344537511509307</v>
      </c>
      <c r="G39" s="28">
        <f t="shared" si="10"/>
        <v>1.3404441148401183</v>
      </c>
    </row>
  </sheetData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93"/>
  <sheetViews>
    <sheetView workbookViewId="0">
      <selection activeCell="B30" sqref="B30"/>
    </sheetView>
  </sheetViews>
  <sheetFormatPr baseColWidth="10" defaultColWidth="8.83203125" defaultRowHeight="13" x14ac:dyDescent="0.15"/>
  <cols>
    <col min="2" max="2" width="9" customWidth="1"/>
  </cols>
  <sheetData>
    <row r="1" spans="1:2" x14ac:dyDescent="0.15">
      <c r="A1" t="s">
        <v>1128</v>
      </c>
    </row>
    <row r="3" spans="1:2" x14ac:dyDescent="0.15">
      <c r="A3" t="s">
        <v>1156</v>
      </c>
    </row>
    <row r="5" spans="1:2" x14ac:dyDescent="0.15">
      <c r="A5" t="s">
        <v>1157</v>
      </c>
    </row>
    <row r="8" spans="1:2" x14ac:dyDescent="0.15">
      <c r="A8" t="s">
        <v>1130</v>
      </c>
    </row>
    <row r="9" spans="1:2" x14ac:dyDescent="0.15">
      <c r="A9" t="s">
        <v>1135</v>
      </c>
    </row>
    <row r="11" spans="1:2" x14ac:dyDescent="0.15">
      <c r="A11" t="s">
        <v>1129</v>
      </c>
    </row>
    <row r="12" spans="1:2" x14ac:dyDescent="0.15">
      <c r="A12" t="s">
        <v>982</v>
      </c>
      <c r="B12">
        <v>1.6042E-5</v>
      </c>
    </row>
    <row r="13" spans="1:2" x14ac:dyDescent="0.15">
      <c r="A13" t="s">
        <v>983</v>
      </c>
      <c r="B13">
        <v>3.0359500000000001</v>
      </c>
    </row>
    <row r="16" spans="1:2" x14ac:dyDescent="0.15">
      <c r="A16" t="s">
        <v>1131</v>
      </c>
    </row>
    <row r="17" spans="1:2" x14ac:dyDescent="0.15">
      <c r="A17" t="s">
        <v>982</v>
      </c>
      <c r="B17">
        <v>6.0299999999999999E-6</v>
      </c>
    </row>
    <row r="18" spans="1:2" x14ac:dyDescent="0.15">
      <c r="A18" t="s">
        <v>983</v>
      </c>
      <c r="B18">
        <v>3.0903999999999998</v>
      </c>
    </row>
    <row r="22" spans="1:2" x14ac:dyDescent="0.15">
      <c r="A22" t="s">
        <v>1132</v>
      </c>
    </row>
    <row r="23" spans="1:2" x14ac:dyDescent="0.15">
      <c r="A23" t="s">
        <v>1133</v>
      </c>
    </row>
    <row r="24" spans="1:2" x14ac:dyDescent="0.15">
      <c r="A24" t="s">
        <v>1134</v>
      </c>
    </row>
    <row r="26" spans="1:2" x14ac:dyDescent="0.15">
      <c r="A26" t="s">
        <v>999</v>
      </c>
    </row>
    <row r="27" spans="1:2" x14ac:dyDescent="0.15">
      <c r="A27" t="s">
        <v>982</v>
      </c>
      <c r="B27">
        <v>1.483E-6</v>
      </c>
    </row>
    <row r="28" spans="1:2" x14ac:dyDescent="0.15">
      <c r="A28" t="s">
        <v>983</v>
      </c>
      <c r="B28">
        <v>3.347</v>
      </c>
    </row>
    <row r="31" spans="1:2" x14ac:dyDescent="0.15">
      <c r="A31" t="s">
        <v>1136</v>
      </c>
    </row>
    <row r="32" spans="1:2" x14ac:dyDescent="0.15">
      <c r="A32" t="s">
        <v>1137</v>
      </c>
    </row>
    <row r="33" spans="1:2" x14ac:dyDescent="0.15">
      <c r="A33" t="s">
        <v>1138</v>
      </c>
    </row>
    <row r="35" spans="1:2" x14ac:dyDescent="0.15">
      <c r="A35" t="s">
        <v>1114</v>
      </c>
    </row>
    <row r="36" spans="1:2" x14ac:dyDescent="0.15">
      <c r="A36" t="s">
        <v>982</v>
      </c>
      <c r="B36">
        <v>1.7980000000000001E-5</v>
      </c>
    </row>
    <row r="37" spans="1:2" x14ac:dyDescent="0.15">
      <c r="A37" t="s">
        <v>983</v>
      </c>
      <c r="B37">
        <v>2.8268</v>
      </c>
    </row>
    <row r="39" spans="1:2" x14ac:dyDescent="0.15">
      <c r="A39" t="s">
        <v>982</v>
      </c>
      <c r="B39">
        <v>1.844E-5</v>
      </c>
    </row>
    <row r="40" spans="1:2" x14ac:dyDescent="0.15">
      <c r="A40" t="s">
        <v>983</v>
      </c>
      <c r="B40">
        <v>2.8268</v>
      </c>
    </row>
    <row r="43" spans="1:2" x14ac:dyDescent="0.15">
      <c r="A43" t="s">
        <v>1122</v>
      </c>
    </row>
    <row r="44" spans="1:2" x14ac:dyDescent="0.15">
      <c r="A44" t="s">
        <v>982</v>
      </c>
      <c r="B44">
        <v>2.832E-5</v>
      </c>
    </row>
    <row r="45" spans="1:2" x14ac:dyDescent="0.15">
      <c r="A45" t="s">
        <v>983</v>
      </c>
      <c r="B45">
        <v>2.7374000000000001</v>
      </c>
    </row>
    <row r="48" spans="1:2" x14ac:dyDescent="0.15">
      <c r="A48" t="s">
        <v>1129</v>
      </c>
    </row>
    <row r="49" spans="1:2" x14ac:dyDescent="0.15">
      <c r="A49" t="s">
        <v>982</v>
      </c>
      <c r="B49">
        <v>1.6042E-5</v>
      </c>
    </row>
    <row r="50" spans="1:2" x14ac:dyDescent="0.15">
      <c r="A50" t="s">
        <v>983</v>
      </c>
      <c r="B50">
        <v>2.87419</v>
      </c>
    </row>
    <row r="53" spans="1:2" x14ac:dyDescent="0.15">
      <c r="A53" t="s">
        <v>1139</v>
      </c>
    </row>
    <row r="54" spans="1:2" x14ac:dyDescent="0.15">
      <c r="A54" t="s">
        <v>982</v>
      </c>
      <c r="B54">
        <v>3.4000000000000001E-6</v>
      </c>
    </row>
    <row r="55" spans="1:2" x14ac:dyDescent="0.15">
      <c r="A55" t="s">
        <v>983</v>
      </c>
      <c r="B55">
        <v>3.2942999999999998</v>
      </c>
    </row>
    <row r="59" spans="1:2" x14ac:dyDescent="0.15">
      <c r="A59" t="s">
        <v>1141</v>
      </c>
    </row>
    <row r="60" spans="1:2" x14ac:dyDescent="0.15">
      <c r="A60" t="s">
        <v>1142</v>
      </c>
    </row>
    <row r="62" spans="1:2" x14ac:dyDescent="0.15">
      <c r="A62" t="s">
        <v>1140</v>
      </c>
    </row>
    <row r="63" spans="1:2" x14ac:dyDescent="0.15">
      <c r="A63" t="s">
        <v>982</v>
      </c>
      <c r="B63">
        <v>7.9999999999999996E-6</v>
      </c>
    </row>
    <row r="64" spans="1:2" x14ac:dyDescent="0.15">
      <c r="A64" t="s">
        <v>983</v>
      </c>
      <c r="B64">
        <v>3.01</v>
      </c>
    </row>
    <row r="67" spans="1:2" x14ac:dyDescent="0.15">
      <c r="A67" t="s">
        <v>1143</v>
      </c>
    </row>
    <row r="68" spans="1:2" x14ac:dyDescent="0.15">
      <c r="A68" t="s">
        <v>1144</v>
      </c>
    </row>
    <row r="70" spans="1:2" x14ac:dyDescent="0.15">
      <c r="A70" t="s">
        <v>1145</v>
      </c>
    </row>
    <row r="71" spans="1:2" x14ac:dyDescent="0.15">
      <c r="A71" t="s">
        <v>982</v>
      </c>
      <c r="B71">
        <v>3.3280000000000002E-6</v>
      </c>
    </row>
    <row r="72" spans="1:2" x14ac:dyDescent="0.15">
      <c r="A72" t="s">
        <v>983</v>
      </c>
      <c r="B72">
        <v>3.0045000000000002</v>
      </c>
    </row>
    <row r="75" spans="1:2" x14ac:dyDescent="0.15">
      <c r="A75" t="s">
        <v>1146</v>
      </c>
    </row>
    <row r="76" spans="1:2" x14ac:dyDescent="0.15">
      <c r="A76" t="s">
        <v>1147</v>
      </c>
    </row>
    <row r="78" spans="1:2" x14ac:dyDescent="0.15">
      <c r="A78" t="s">
        <v>1148</v>
      </c>
    </row>
    <row r="79" spans="1:2" x14ac:dyDescent="0.15">
      <c r="A79" t="s">
        <v>1149</v>
      </c>
    </row>
    <row r="80" spans="1:2" x14ac:dyDescent="0.15">
      <c r="A80" t="s">
        <v>982</v>
      </c>
      <c r="B80">
        <f>EXP(-12.6713)</f>
        <v>3.1399615604937985E-6</v>
      </c>
    </row>
    <row r="81" spans="1:2" x14ac:dyDescent="0.15">
      <c r="A81" t="s">
        <v>983</v>
      </c>
      <c r="B81">
        <v>3.3119000000000001</v>
      </c>
    </row>
    <row r="84" spans="1:2" x14ac:dyDescent="0.15">
      <c r="A84" t="s">
        <v>1153</v>
      </c>
    </row>
    <row r="85" spans="1:2" x14ac:dyDescent="0.15">
      <c r="A85" t="s">
        <v>982</v>
      </c>
    </row>
    <row r="86" spans="1:2" x14ac:dyDescent="0.15">
      <c r="A86" t="s">
        <v>983</v>
      </c>
    </row>
    <row r="88" spans="1:2" x14ac:dyDescent="0.15">
      <c r="A88" t="s">
        <v>1151</v>
      </c>
    </row>
    <row r="89" spans="1:2" x14ac:dyDescent="0.15">
      <c r="A89" t="s">
        <v>1154</v>
      </c>
    </row>
    <row r="91" spans="1:2" x14ac:dyDescent="0.15">
      <c r="A91" t="s">
        <v>1150</v>
      </c>
      <c r="B91" t="s">
        <v>1152</v>
      </c>
    </row>
    <row r="92" spans="1:2" x14ac:dyDescent="0.15">
      <c r="A92" t="s">
        <v>982</v>
      </c>
      <c r="B92">
        <v>3.1999999999999999E-6</v>
      </c>
    </row>
    <row r="93" spans="1:2" x14ac:dyDescent="0.15">
      <c r="A93" t="s">
        <v>983</v>
      </c>
      <c r="B93">
        <v>3.258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C155"/>
  <sheetViews>
    <sheetView topLeftCell="A235" workbookViewId="0">
      <selection activeCell="C20" sqref="C20"/>
    </sheetView>
  </sheetViews>
  <sheetFormatPr baseColWidth="10" defaultColWidth="8.83203125" defaultRowHeight="13" x14ac:dyDescent="0.15"/>
  <sheetData>
    <row r="1" spans="2:29" x14ac:dyDescent="0.15">
      <c r="B1" t="s">
        <v>13</v>
      </c>
      <c r="C1" t="s">
        <v>14</v>
      </c>
      <c r="D1" t="s">
        <v>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0</v>
      </c>
      <c r="K1" t="s">
        <v>1</v>
      </c>
      <c r="L1" t="s">
        <v>20</v>
      </c>
      <c r="M1" t="s">
        <v>21</v>
      </c>
      <c r="N1" t="s">
        <v>22</v>
      </c>
      <c r="O1" t="s">
        <v>23</v>
      </c>
      <c r="P1" t="s">
        <v>2</v>
      </c>
      <c r="Q1" t="s">
        <v>10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993</v>
      </c>
      <c r="X1" t="s">
        <v>994</v>
      </c>
      <c r="Z1" t="s">
        <v>976</v>
      </c>
      <c r="AA1" t="s">
        <v>977</v>
      </c>
      <c r="AB1" t="s">
        <v>979</v>
      </c>
      <c r="AC1" t="s">
        <v>978</v>
      </c>
    </row>
    <row r="3" spans="2:29" x14ac:dyDescent="0.15">
      <c r="B3" t="s">
        <v>988</v>
      </c>
      <c r="C3" t="s">
        <v>14</v>
      </c>
      <c r="E3" t="s">
        <v>15</v>
      </c>
      <c r="F3" t="s">
        <v>16</v>
      </c>
      <c r="G3" t="s">
        <v>989</v>
      </c>
      <c r="H3" t="s">
        <v>18</v>
      </c>
      <c r="J3" t="s">
        <v>0</v>
      </c>
      <c r="K3" t="s">
        <v>1</v>
      </c>
      <c r="M3" t="s">
        <v>991</v>
      </c>
      <c r="N3" t="s">
        <v>992</v>
      </c>
      <c r="O3" t="s">
        <v>23</v>
      </c>
      <c r="P3" t="s">
        <v>12</v>
      </c>
      <c r="Q3" t="s">
        <v>10</v>
      </c>
      <c r="W3" t="s">
        <v>993</v>
      </c>
      <c r="X3" t="s">
        <v>994</v>
      </c>
    </row>
    <row r="4" spans="2:29" x14ac:dyDescent="0.15">
      <c r="B4">
        <v>131</v>
      </c>
      <c r="C4">
        <v>40026</v>
      </c>
      <c r="D4">
        <f>YEAR(C4)</f>
        <v>2009</v>
      </c>
      <c r="E4" t="s">
        <v>996</v>
      </c>
      <c r="F4" t="s">
        <v>997</v>
      </c>
      <c r="G4" t="s">
        <v>998</v>
      </c>
      <c r="H4" t="s">
        <v>275</v>
      </c>
      <c r="J4" t="s">
        <v>999</v>
      </c>
      <c r="K4">
        <v>64.2</v>
      </c>
      <c r="M4">
        <v>60.8</v>
      </c>
      <c r="N4">
        <v>59.5</v>
      </c>
      <c r="P4" t="str">
        <f t="shared" ref="P4:P35" si="0">IF(X4&lt;&gt;"",X4-W4,"")</f>
        <v/>
      </c>
      <c r="Q4">
        <v>11.3</v>
      </c>
    </row>
    <row r="5" spans="2:29" x14ac:dyDescent="0.15">
      <c r="B5">
        <v>125</v>
      </c>
      <c r="C5">
        <v>40020</v>
      </c>
      <c r="D5">
        <f t="shared" ref="D5:D68" si="1">YEAR(C5)</f>
        <v>2009</v>
      </c>
      <c r="E5" t="s">
        <v>1000</v>
      </c>
      <c r="F5" t="s">
        <v>1001</v>
      </c>
      <c r="G5" t="s">
        <v>1002</v>
      </c>
      <c r="H5" t="s">
        <v>275</v>
      </c>
      <c r="J5" t="s">
        <v>1003</v>
      </c>
      <c r="K5">
        <v>154</v>
      </c>
      <c r="P5" t="str">
        <f t="shared" si="0"/>
        <v/>
      </c>
      <c r="Q5">
        <v>9.6</v>
      </c>
    </row>
    <row r="6" spans="2:29" x14ac:dyDescent="0.15">
      <c r="B6">
        <v>8</v>
      </c>
      <c r="C6">
        <v>39978</v>
      </c>
      <c r="D6">
        <f t="shared" si="1"/>
        <v>2009</v>
      </c>
      <c r="E6" t="s">
        <v>1000</v>
      </c>
      <c r="F6" t="s">
        <v>86</v>
      </c>
      <c r="G6" t="s">
        <v>1002</v>
      </c>
      <c r="H6">
        <v>1</v>
      </c>
      <c r="J6" t="s">
        <v>6</v>
      </c>
      <c r="K6">
        <v>44.1</v>
      </c>
      <c r="M6">
        <v>31.1</v>
      </c>
      <c r="P6" t="str">
        <f t="shared" si="0"/>
        <v/>
      </c>
    </row>
    <row r="7" spans="2:29" x14ac:dyDescent="0.15">
      <c r="B7">
        <v>87</v>
      </c>
      <c r="C7">
        <v>39996</v>
      </c>
      <c r="D7">
        <f t="shared" si="1"/>
        <v>2009</v>
      </c>
      <c r="E7" t="s">
        <v>996</v>
      </c>
      <c r="F7" t="s">
        <v>1004</v>
      </c>
      <c r="G7" t="s">
        <v>1002</v>
      </c>
      <c r="H7" t="s">
        <v>275</v>
      </c>
      <c r="J7" t="s">
        <v>6</v>
      </c>
      <c r="K7">
        <v>29.4</v>
      </c>
      <c r="P7" t="str">
        <f t="shared" si="0"/>
        <v/>
      </c>
    </row>
    <row r="8" spans="2:29" x14ac:dyDescent="0.15">
      <c r="B8">
        <v>92</v>
      </c>
      <c r="C8">
        <v>39997</v>
      </c>
      <c r="D8">
        <f t="shared" si="1"/>
        <v>2009</v>
      </c>
      <c r="E8" t="s">
        <v>1000</v>
      </c>
      <c r="F8" t="s">
        <v>1004</v>
      </c>
      <c r="G8" t="s">
        <v>1002</v>
      </c>
      <c r="H8" t="s">
        <v>275</v>
      </c>
      <c r="J8" t="s">
        <v>6</v>
      </c>
      <c r="K8">
        <v>30.5</v>
      </c>
      <c r="P8" t="str">
        <f t="shared" si="0"/>
        <v/>
      </c>
      <c r="Q8">
        <v>0.8</v>
      </c>
    </row>
    <row r="9" spans="2:29" x14ac:dyDescent="0.15">
      <c r="B9">
        <v>100</v>
      </c>
      <c r="C9">
        <v>39998</v>
      </c>
      <c r="D9">
        <f t="shared" si="1"/>
        <v>2009</v>
      </c>
      <c r="E9" t="s">
        <v>996</v>
      </c>
      <c r="F9" t="s">
        <v>1004</v>
      </c>
      <c r="G9" t="s">
        <v>1002</v>
      </c>
      <c r="H9" t="s">
        <v>193</v>
      </c>
      <c r="J9" t="s">
        <v>6</v>
      </c>
      <c r="K9">
        <v>35.200000000000003</v>
      </c>
      <c r="M9">
        <v>25.7</v>
      </c>
      <c r="O9">
        <v>4</v>
      </c>
      <c r="P9">
        <f t="shared" si="0"/>
        <v>1.2000000000000011</v>
      </c>
      <c r="Q9">
        <v>1.3</v>
      </c>
      <c r="W9">
        <v>15.4</v>
      </c>
      <c r="X9">
        <v>16.600000000000001</v>
      </c>
    </row>
    <row r="10" spans="2:29" x14ac:dyDescent="0.15">
      <c r="B10">
        <v>114</v>
      </c>
      <c r="C10">
        <v>40004</v>
      </c>
      <c r="D10">
        <f t="shared" si="1"/>
        <v>2009</v>
      </c>
      <c r="E10" t="s">
        <v>1000</v>
      </c>
      <c r="F10" t="s">
        <v>194</v>
      </c>
      <c r="G10" t="s">
        <v>1002</v>
      </c>
      <c r="H10" t="s">
        <v>275</v>
      </c>
      <c r="J10" t="s">
        <v>6</v>
      </c>
      <c r="K10">
        <v>30.1</v>
      </c>
      <c r="P10" t="str">
        <f t="shared" si="0"/>
        <v/>
      </c>
    </row>
    <row r="11" spans="2:29" x14ac:dyDescent="0.15">
      <c r="B11">
        <v>115</v>
      </c>
      <c r="C11">
        <v>40008</v>
      </c>
      <c r="D11">
        <f t="shared" si="1"/>
        <v>2009</v>
      </c>
      <c r="E11" t="s">
        <v>1000</v>
      </c>
      <c r="F11" t="s">
        <v>1005</v>
      </c>
      <c r="G11" t="s">
        <v>1002</v>
      </c>
      <c r="H11" t="s">
        <v>275</v>
      </c>
      <c r="J11" t="s">
        <v>6</v>
      </c>
      <c r="K11">
        <v>75</v>
      </c>
      <c r="M11">
        <v>50.4</v>
      </c>
      <c r="P11" t="str">
        <f t="shared" si="0"/>
        <v/>
      </c>
      <c r="Q11">
        <v>8.1</v>
      </c>
    </row>
    <row r="12" spans="2:29" x14ac:dyDescent="0.15">
      <c r="B12">
        <v>116</v>
      </c>
      <c r="C12">
        <v>40008</v>
      </c>
      <c r="D12">
        <f t="shared" si="1"/>
        <v>2009</v>
      </c>
      <c r="E12" t="s">
        <v>1000</v>
      </c>
      <c r="F12" t="s">
        <v>1006</v>
      </c>
      <c r="G12" t="s">
        <v>411</v>
      </c>
      <c r="H12" t="s">
        <v>275</v>
      </c>
      <c r="J12" t="s">
        <v>6</v>
      </c>
      <c r="K12">
        <v>66.7</v>
      </c>
      <c r="M12">
        <v>46.5</v>
      </c>
      <c r="P12" t="str">
        <f t="shared" si="0"/>
        <v/>
      </c>
      <c r="Q12">
        <v>5.7</v>
      </c>
    </row>
    <row r="13" spans="2:29" x14ac:dyDescent="0.15">
      <c r="B13" t="s">
        <v>1007</v>
      </c>
      <c r="C13">
        <v>40026</v>
      </c>
      <c r="D13">
        <f t="shared" si="1"/>
        <v>2009</v>
      </c>
      <c r="E13" t="s">
        <v>996</v>
      </c>
      <c r="F13" t="s">
        <v>997</v>
      </c>
      <c r="G13" t="s">
        <v>1002</v>
      </c>
      <c r="H13" t="s">
        <v>275</v>
      </c>
      <c r="J13" t="s">
        <v>6</v>
      </c>
      <c r="K13" t="s">
        <v>1008</v>
      </c>
      <c r="P13" t="str">
        <f t="shared" si="0"/>
        <v/>
      </c>
    </row>
    <row r="14" spans="2:29" x14ac:dyDescent="0.15">
      <c r="B14" t="s">
        <v>1009</v>
      </c>
      <c r="C14">
        <v>40029</v>
      </c>
      <c r="D14">
        <f t="shared" si="1"/>
        <v>2009</v>
      </c>
      <c r="E14" t="s">
        <v>1000</v>
      </c>
      <c r="F14" t="s">
        <v>194</v>
      </c>
      <c r="G14" t="s">
        <v>1002</v>
      </c>
      <c r="H14" t="s">
        <v>275</v>
      </c>
      <c r="J14" t="s">
        <v>6</v>
      </c>
      <c r="K14" t="s">
        <v>1008</v>
      </c>
      <c r="P14" t="str">
        <f t="shared" si="0"/>
        <v/>
      </c>
    </row>
    <row r="15" spans="2:29" x14ac:dyDescent="0.15">
      <c r="B15">
        <v>133</v>
      </c>
      <c r="C15">
        <v>40030</v>
      </c>
      <c r="D15">
        <f t="shared" si="1"/>
        <v>2009</v>
      </c>
      <c r="E15" t="s">
        <v>996</v>
      </c>
      <c r="F15" t="s">
        <v>402</v>
      </c>
      <c r="G15" t="s">
        <v>1002</v>
      </c>
      <c r="H15" t="s">
        <v>275</v>
      </c>
      <c r="J15" t="s">
        <v>6</v>
      </c>
      <c r="K15">
        <v>75.400000000000006</v>
      </c>
      <c r="M15">
        <v>55.5</v>
      </c>
      <c r="O15">
        <v>10</v>
      </c>
      <c r="P15" t="str">
        <f t="shared" si="0"/>
        <v/>
      </c>
    </row>
    <row r="16" spans="2:29" x14ac:dyDescent="0.15">
      <c r="B16">
        <v>120</v>
      </c>
      <c r="C16">
        <v>40010</v>
      </c>
      <c r="D16">
        <f t="shared" si="1"/>
        <v>2009</v>
      </c>
      <c r="E16" t="s">
        <v>1000</v>
      </c>
      <c r="F16" t="s">
        <v>1004</v>
      </c>
      <c r="G16" t="s">
        <v>1002</v>
      </c>
      <c r="H16" t="s">
        <v>275</v>
      </c>
      <c r="J16" t="s">
        <v>1010</v>
      </c>
      <c r="P16" t="str">
        <f t="shared" si="0"/>
        <v/>
      </c>
    </row>
    <row r="17" spans="2:24" x14ac:dyDescent="0.15">
      <c r="B17">
        <v>1</v>
      </c>
      <c r="C17">
        <v>39966</v>
      </c>
      <c r="D17">
        <f t="shared" si="1"/>
        <v>2009</v>
      </c>
      <c r="E17">
        <v>1500</v>
      </c>
      <c r="F17" t="s">
        <v>1011</v>
      </c>
      <c r="G17" t="s">
        <v>365</v>
      </c>
      <c r="H17">
        <v>1</v>
      </c>
      <c r="J17" t="s">
        <v>5</v>
      </c>
      <c r="K17">
        <v>42.3</v>
      </c>
      <c r="P17" t="str">
        <f t="shared" si="0"/>
        <v/>
      </c>
    </row>
    <row r="18" spans="2:24" x14ac:dyDescent="0.15">
      <c r="B18">
        <v>2</v>
      </c>
      <c r="C18">
        <v>39973</v>
      </c>
      <c r="D18">
        <f t="shared" si="1"/>
        <v>2009</v>
      </c>
      <c r="E18">
        <v>1100</v>
      </c>
      <c r="F18" t="s">
        <v>1011</v>
      </c>
      <c r="G18" t="s">
        <v>365</v>
      </c>
      <c r="H18">
        <v>1</v>
      </c>
      <c r="J18" t="s">
        <v>5</v>
      </c>
      <c r="K18">
        <v>58.8</v>
      </c>
      <c r="P18" t="str">
        <f t="shared" si="0"/>
        <v/>
      </c>
    </row>
    <row r="19" spans="2:24" x14ac:dyDescent="0.15">
      <c r="B19">
        <v>3</v>
      </c>
      <c r="C19">
        <v>39973</v>
      </c>
      <c r="D19">
        <f t="shared" si="1"/>
        <v>2009</v>
      </c>
      <c r="E19">
        <v>1100</v>
      </c>
      <c r="F19" t="s">
        <v>1011</v>
      </c>
      <c r="G19" t="s">
        <v>365</v>
      </c>
      <c r="H19">
        <v>1</v>
      </c>
      <c r="J19" t="s">
        <v>5</v>
      </c>
      <c r="K19">
        <v>47.5</v>
      </c>
      <c r="P19" t="str">
        <f t="shared" si="0"/>
        <v/>
      </c>
    </row>
    <row r="20" spans="2:24" x14ac:dyDescent="0.15">
      <c r="B20">
        <v>4</v>
      </c>
      <c r="C20">
        <v>39973</v>
      </c>
      <c r="D20">
        <f t="shared" si="1"/>
        <v>2009</v>
      </c>
      <c r="E20">
        <v>1100</v>
      </c>
      <c r="F20" t="s">
        <v>391</v>
      </c>
      <c r="G20" t="s">
        <v>365</v>
      </c>
      <c r="H20">
        <v>1</v>
      </c>
      <c r="J20" t="s">
        <v>5</v>
      </c>
      <c r="K20">
        <v>46.1</v>
      </c>
      <c r="P20" t="str">
        <f t="shared" si="0"/>
        <v/>
      </c>
    </row>
    <row r="21" spans="2:24" x14ac:dyDescent="0.15">
      <c r="B21">
        <v>5</v>
      </c>
      <c r="C21">
        <v>39976</v>
      </c>
      <c r="D21">
        <f t="shared" si="1"/>
        <v>2009</v>
      </c>
      <c r="E21">
        <v>1000</v>
      </c>
      <c r="F21" t="s">
        <v>1011</v>
      </c>
      <c r="G21" t="s">
        <v>365</v>
      </c>
      <c r="H21">
        <v>1</v>
      </c>
      <c r="J21" t="s">
        <v>5</v>
      </c>
      <c r="K21">
        <v>52.9</v>
      </c>
      <c r="M21">
        <v>40.5</v>
      </c>
      <c r="N21">
        <v>43</v>
      </c>
      <c r="O21">
        <v>4.9000000000000004</v>
      </c>
      <c r="P21">
        <f t="shared" si="0"/>
        <v>1.3999999999999986</v>
      </c>
      <c r="Q21">
        <v>1.5</v>
      </c>
      <c r="W21">
        <v>20</v>
      </c>
      <c r="X21">
        <v>21.4</v>
      </c>
    </row>
    <row r="22" spans="2:24" x14ac:dyDescent="0.15">
      <c r="B22">
        <v>6</v>
      </c>
      <c r="C22">
        <v>39977</v>
      </c>
      <c r="D22">
        <f t="shared" si="1"/>
        <v>2009</v>
      </c>
      <c r="E22">
        <v>1100</v>
      </c>
      <c r="F22" t="s">
        <v>194</v>
      </c>
      <c r="G22" t="s">
        <v>1002</v>
      </c>
      <c r="H22">
        <v>1</v>
      </c>
      <c r="J22" t="s">
        <v>5</v>
      </c>
      <c r="K22">
        <v>43.3</v>
      </c>
      <c r="P22" t="str">
        <f t="shared" si="0"/>
        <v/>
      </c>
    </row>
    <row r="23" spans="2:24" x14ac:dyDescent="0.15">
      <c r="B23">
        <v>9</v>
      </c>
      <c r="C23">
        <v>39979</v>
      </c>
      <c r="D23">
        <f t="shared" si="1"/>
        <v>2009</v>
      </c>
      <c r="E23">
        <v>900</v>
      </c>
      <c r="F23" t="s">
        <v>1011</v>
      </c>
      <c r="G23" t="s">
        <v>1002</v>
      </c>
      <c r="H23">
        <v>1</v>
      </c>
      <c r="J23" t="s">
        <v>5</v>
      </c>
      <c r="K23">
        <v>54.9</v>
      </c>
      <c r="P23" t="str">
        <f t="shared" si="0"/>
        <v/>
      </c>
    </row>
    <row r="24" spans="2:24" x14ac:dyDescent="0.15">
      <c r="B24">
        <v>10</v>
      </c>
      <c r="C24">
        <v>39980</v>
      </c>
      <c r="D24">
        <f t="shared" si="1"/>
        <v>2009</v>
      </c>
      <c r="E24">
        <v>1400</v>
      </c>
      <c r="F24" t="s">
        <v>192</v>
      </c>
      <c r="G24" t="s">
        <v>1002</v>
      </c>
      <c r="H24">
        <v>1</v>
      </c>
      <c r="J24" t="s">
        <v>5</v>
      </c>
      <c r="K24">
        <v>56</v>
      </c>
      <c r="M24">
        <v>41.8</v>
      </c>
      <c r="N24">
        <v>44.7</v>
      </c>
      <c r="P24" t="str">
        <f t="shared" si="0"/>
        <v/>
      </c>
    </row>
    <row r="25" spans="2:24" x14ac:dyDescent="0.15">
      <c r="B25">
        <v>11</v>
      </c>
      <c r="C25">
        <v>39983</v>
      </c>
      <c r="D25">
        <f t="shared" si="1"/>
        <v>2009</v>
      </c>
      <c r="E25">
        <v>1200</v>
      </c>
      <c r="F25" t="s">
        <v>1012</v>
      </c>
      <c r="G25" t="s">
        <v>1002</v>
      </c>
      <c r="H25">
        <v>1</v>
      </c>
      <c r="J25" t="s">
        <v>5</v>
      </c>
      <c r="K25">
        <v>39.9</v>
      </c>
      <c r="P25" t="str">
        <f t="shared" si="0"/>
        <v/>
      </c>
    </row>
    <row r="26" spans="2:24" x14ac:dyDescent="0.15">
      <c r="B26">
        <v>12</v>
      </c>
      <c r="C26">
        <v>39983</v>
      </c>
      <c r="D26">
        <f t="shared" si="1"/>
        <v>2009</v>
      </c>
      <c r="E26">
        <v>1200</v>
      </c>
      <c r="F26" t="s">
        <v>82</v>
      </c>
      <c r="G26" t="s">
        <v>1002</v>
      </c>
      <c r="H26">
        <v>1</v>
      </c>
      <c r="J26" t="s">
        <v>5</v>
      </c>
      <c r="K26">
        <v>52.7</v>
      </c>
      <c r="P26" t="str">
        <f t="shared" si="0"/>
        <v/>
      </c>
    </row>
    <row r="27" spans="2:24" x14ac:dyDescent="0.15">
      <c r="B27">
        <v>14</v>
      </c>
      <c r="C27">
        <v>39983</v>
      </c>
      <c r="D27">
        <f t="shared" si="1"/>
        <v>2009</v>
      </c>
      <c r="E27">
        <v>1200</v>
      </c>
      <c r="F27" t="s">
        <v>380</v>
      </c>
      <c r="G27" t="s">
        <v>1002</v>
      </c>
      <c r="H27">
        <v>1</v>
      </c>
      <c r="J27" t="s">
        <v>5</v>
      </c>
      <c r="K27">
        <v>45.4</v>
      </c>
      <c r="P27" t="str">
        <f t="shared" si="0"/>
        <v/>
      </c>
    </row>
    <row r="28" spans="2:24" x14ac:dyDescent="0.15">
      <c r="B28">
        <v>16</v>
      </c>
      <c r="C28">
        <v>39985</v>
      </c>
      <c r="D28">
        <f t="shared" si="1"/>
        <v>2009</v>
      </c>
      <c r="E28" t="s">
        <v>1000</v>
      </c>
      <c r="F28" t="s">
        <v>1013</v>
      </c>
      <c r="G28" t="s">
        <v>1002</v>
      </c>
      <c r="H28">
        <v>1</v>
      </c>
      <c r="J28" t="s">
        <v>5</v>
      </c>
      <c r="K28">
        <v>59.2</v>
      </c>
      <c r="P28" t="str">
        <f t="shared" si="0"/>
        <v/>
      </c>
    </row>
    <row r="29" spans="2:24" x14ac:dyDescent="0.15">
      <c r="B29">
        <v>20</v>
      </c>
      <c r="C29">
        <v>39985</v>
      </c>
      <c r="D29">
        <f t="shared" si="1"/>
        <v>2009</v>
      </c>
      <c r="E29" t="s">
        <v>1000</v>
      </c>
      <c r="F29" t="s">
        <v>82</v>
      </c>
      <c r="G29" t="s">
        <v>1002</v>
      </c>
      <c r="H29">
        <v>1</v>
      </c>
      <c r="J29" t="s">
        <v>5</v>
      </c>
      <c r="K29">
        <v>34.200000000000003</v>
      </c>
      <c r="P29" t="str">
        <f t="shared" si="0"/>
        <v/>
      </c>
    </row>
    <row r="30" spans="2:24" x14ac:dyDescent="0.15">
      <c r="B30">
        <v>21</v>
      </c>
      <c r="C30">
        <v>39985</v>
      </c>
      <c r="D30">
        <f t="shared" si="1"/>
        <v>2009</v>
      </c>
      <c r="E30" t="s">
        <v>1000</v>
      </c>
      <c r="F30" t="s">
        <v>1014</v>
      </c>
      <c r="G30" t="s">
        <v>1002</v>
      </c>
      <c r="H30">
        <v>1</v>
      </c>
      <c r="J30" t="s">
        <v>5</v>
      </c>
      <c r="K30" t="s">
        <v>1015</v>
      </c>
      <c r="P30" t="str">
        <f t="shared" si="0"/>
        <v/>
      </c>
    </row>
    <row r="31" spans="2:24" x14ac:dyDescent="0.15">
      <c r="B31">
        <v>22</v>
      </c>
      <c r="C31">
        <v>39985</v>
      </c>
      <c r="D31">
        <f t="shared" si="1"/>
        <v>2009</v>
      </c>
      <c r="E31" t="s">
        <v>1000</v>
      </c>
      <c r="F31" t="s">
        <v>1016</v>
      </c>
      <c r="G31" t="s">
        <v>1002</v>
      </c>
      <c r="H31">
        <v>1</v>
      </c>
      <c r="J31" t="s">
        <v>5</v>
      </c>
      <c r="K31">
        <v>41.8</v>
      </c>
      <c r="P31" t="str">
        <f t="shared" si="0"/>
        <v/>
      </c>
    </row>
    <row r="32" spans="2:24" x14ac:dyDescent="0.15">
      <c r="B32">
        <v>39</v>
      </c>
      <c r="C32">
        <v>39991</v>
      </c>
      <c r="D32">
        <f t="shared" si="1"/>
        <v>2009</v>
      </c>
      <c r="E32" t="s">
        <v>996</v>
      </c>
      <c r="F32" t="s">
        <v>1017</v>
      </c>
      <c r="G32" t="s">
        <v>1002</v>
      </c>
      <c r="H32" t="s">
        <v>275</v>
      </c>
      <c r="J32" t="s">
        <v>5</v>
      </c>
      <c r="K32">
        <v>44.4</v>
      </c>
      <c r="M32">
        <v>36.6</v>
      </c>
      <c r="N32">
        <v>24.5</v>
      </c>
      <c r="O32">
        <v>3.8</v>
      </c>
      <c r="P32">
        <f t="shared" si="0"/>
        <v>0.80000000000000071</v>
      </c>
      <c r="Q32">
        <v>1</v>
      </c>
      <c r="W32">
        <v>19.399999999999999</v>
      </c>
      <c r="X32">
        <v>20.2</v>
      </c>
    </row>
    <row r="33" spans="2:24" x14ac:dyDescent="0.15">
      <c r="B33">
        <v>40</v>
      </c>
      <c r="C33">
        <v>39992</v>
      </c>
      <c r="D33">
        <f t="shared" si="1"/>
        <v>2009</v>
      </c>
      <c r="E33" t="s">
        <v>1000</v>
      </c>
      <c r="F33" t="s">
        <v>1004</v>
      </c>
      <c r="G33" t="s">
        <v>1002</v>
      </c>
      <c r="H33" t="s">
        <v>275</v>
      </c>
      <c r="J33" t="s">
        <v>5</v>
      </c>
      <c r="K33" t="s">
        <v>1015</v>
      </c>
      <c r="P33" t="str">
        <f t="shared" si="0"/>
        <v/>
      </c>
    </row>
    <row r="34" spans="2:24" x14ac:dyDescent="0.15">
      <c r="B34">
        <v>41</v>
      </c>
      <c r="C34">
        <v>39992</v>
      </c>
      <c r="D34">
        <f t="shared" si="1"/>
        <v>2009</v>
      </c>
      <c r="E34" t="s">
        <v>1000</v>
      </c>
      <c r="F34" t="s">
        <v>1004</v>
      </c>
      <c r="G34" t="s">
        <v>1002</v>
      </c>
      <c r="H34" t="s">
        <v>275</v>
      </c>
      <c r="J34" t="s">
        <v>5</v>
      </c>
      <c r="K34" t="s">
        <v>1015</v>
      </c>
      <c r="P34" t="str">
        <f t="shared" si="0"/>
        <v/>
      </c>
    </row>
    <row r="35" spans="2:24" x14ac:dyDescent="0.15">
      <c r="B35">
        <v>42</v>
      </c>
      <c r="C35">
        <v>39992</v>
      </c>
      <c r="D35">
        <f t="shared" si="1"/>
        <v>2009</v>
      </c>
      <c r="E35" t="s">
        <v>1000</v>
      </c>
      <c r="F35" t="s">
        <v>1004</v>
      </c>
      <c r="G35" t="s">
        <v>1002</v>
      </c>
      <c r="H35" t="s">
        <v>275</v>
      </c>
      <c r="J35" t="s">
        <v>5</v>
      </c>
      <c r="K35">
        <v>47.5</v>
      </c>
      <c r="P35" t="str">
        <f t="shared" si="0"/>
        <v/>
      </c>
    </row>
    <row r="36" spans="2:24" x14ac:dyDescent="0.15">
      <c r="B36">
        <v>43</v>
      </c>
      <c r="C36">
        <v>39992</v>
      </c>
      <c r="D36">
        <f t="shared" si="1"/>
        <v>2009</v>
      </c>
      <c r="E36" t="s">
        <v>1000</v>
      </c>
      <c r="F36" t="s">
        <v>1004</v>
      </c>
      <c r="G36" t="s">
        <v>1002</v>
      </c>
      <c r="H36" t="s">
        <v>275</v>
      </c>
      <c r="J36" t="s">
        <v>5</v>
      </c>
      <c r="K36">
        <v>41.3</v>
      </c>
      <c r="P36" t="str">
        <f t="shared" ref="P36:P67" si="2">IF(X36&lt;&gt;"",X36-W36,"")</f>
        <v/>
      </c>
    </row>
    <row r="37" spans="2:24" x14ac:dyDescent="0.15">
      <c r="B37">
        <v>44</v>
      </c>
      <c r="C37">
        <v>39992</v>
      </c>
      <c r="D37">
        <f t="shared" si="1"/>
        <v>2009</v>
      </c>
      <c r="E37" t="s">
        <v>1000</v>
      </c>
      <c r="F37" t="s">
        <v>1004</v>
      </c>
      <c r="G37" t="s">
        <v>1002</v>
      </c>
      <c r="H37" t="s">
        <v>275</v>
      </c>
      <c r="J37" t="s">
        <v>5</v>
      </c>
      <c r="K37">
        <v>35.1</v>
      </c>
      <c r="P37" t="str">
        <f t="shared" si="2"/>
        <v/>
      </c>
    </row>
    <row r="38" spans="2:24" x14ac:dyDescent="0.15">
      <c r="B38">
        <v>54</v>
      </c>
      <c r="C38">
        <v>39993</v>
      </c>
      <c r="D38">
        <f t="shared" si="1"/>
        <v>2009</v>
      </c>
      <c r="E38" t="s">
        <v>996</v>
      </c>
      <c r="F38" t="s">
        <v>86</v>
      </c>
      <c r="G38" t="s">
        <v>1002</v>
      </c>
      <c r="H38" t="s">
        <v>275</v>
      </c>
      <c r="J38" t="s">
        <v>5</v>
      </c>
      <c r="K38">
        <v>57.4</v>
      </c>
      <c r="M38">
        <v>42.4</v>
      </c>
      <c r="N38">
        <v>45</v>
      </c>
      <c r="O38">
        <v>6.1</v>
      </c>
      <c r="P38">
        <f t="shared" si="2"/>
        <v>2.3999999999999986</v>
      </c>
      <c r="Q38">
        <v>2</v>
      </c>
      <c r="W38">
        <v>16.600000000000001</v>
      </c>
      <c r="X38">
        <v>19</v>
      </c>
    </row>
    <row r="39" spans="2:24" x14ac:dyDescent="0.15">
      <c r="B39">
        <v>55</v>
      </c>
      <c r="C39">
        <v>39993</v>
      </c>
      <c r="D39">
        <f t="shared" si="1"/>
        <v>2009</v>
      </c>
      <c r="E39" t="s">
        <v>1000</v>
      </c>
      <c r="F39" t="s">
        <v>1004</v>
      </c>
      <c r="G39" t="s">
        <v>1002</v>
      </c>
      <c r="H39" t="s">
        <v>275</v>
      </c>
      <c r="J39" t="s">
        <v>5</v>
      </c>
      <c r="K39">
        <v>59.2</v>
      </c>
      <c r="M39">
        <v>44.6</v>
      </c>
      <c r="N39">
        <v>47.3</v>
      </c>
      <c r="O39">
        <v>5.8</v>
      </c>
      <c r="P39">
        <f t="shared" si="2"/>
        <v>1.7999999999999972</v>
      </c>
      <c r="Q39">
        <v>1.8</v>
      </c>
      <c r="W39">
        <v>20.6</v>
      </c>
      <c r="X39">
        <v>22.4</v>
      </c>
    </row>
    <row r="40" spans="2:24" x14ac:dyDescent="0.15">
      <c r="B40">
        <v>60</v>
      </c>
      <c r="C40">
        <v>39993</v>
      </c>
      <c r="D40">
        <f t="shared" si="1"/>
        <v>2009</v>
      </c>
      <c r="E40" t="s">
        <v>1000</v>
      </c>
      <c r="F40" t="s">
        <v>1004</v>
      </c>
      <c r="G40" t="s">
        <v>1002</v>
      </c>
      <c r="H40" t="s">
        <v>275</v>
      </c>
      <c r="J40" t="s">
        <v>5</v>
      </c>
      <c r="K40">
        <v>51.4</v>
      </c>
      <c r="P40" t="str">
        <f t="shared" si="2"/>
        <v/>
      </c>
    </row>
    <row r="41" spans="2:24" x14ac:dyDescent="0.15">
      <c r="B41">
        <v>61</v>
      </c>
      <c r="C41">
        <v>39993</v>
      </c>
      <c r="D41">
        <f t="shared" si="1"/>
        <v>2009</v>
      </c>
      <c r="E41" t="s">
        <v>1000</v>
      </c>
      <c r="F41" t="s">
        <v>1004</v>
      </c>
      <c r="G41" t="s">
        <v>1002</v>
      </c>
      <c r="H41" t="s">
        <v>275</v>
      </c>
      <c r="J41" t="s">
        <v>5</v>
      </c>
      <c r="K41" t="s">
        <v>1015</v>
      </c>
      <c r="P41" t="str">
        <f t="shared" si="2"/>
        <v/>
      </c>
    </row>
    <row r="42" spans="2:24" x14ac:dyDescent="0.15">
      <c r="B42">
        <v>93</v>
      </c>
      <c r="C42">
        <v>39998</v>
      </c>
      <c r="D42">
        <f t="shared" si="1"/>
        <v>2009</v>
      </c>
      <c r="E42" t="s">
        <v>996</v>
      </c>
      <c r="F42" t="s">
        <v>1004</v>
      </c>
      <c r="G42" t="s">
        <v>1002</v>
      </c>
      <c r="H42" t="s">
        <v>318</v>
      </c>
      <c r="J42" t="s">
        <v>5</v>
      </c>
      <c r="K42">
        <v>39.299999999999997</v>
      </c>
      <c r="M42">
        <v>29.8</v>
      </c>
      <c r="N42">
        <v>33.4</v>
      </c>
      <c r="O42">
        <v>2.5</v>
      </c>
      <c r="P42">
        <f t="shared" si="2"/>
        <v>0.59999999999999787</v>
      </c>
      <c r="Q42">
        <v>0.7</v>
      </c>
      <c r="W42">
        <v>16.600000000000001</v>
      </c>
      <c r="X42">
        <v>17.2</v>
      </c>
    </row>
    <row r="43" spans="2:24" x14ac:dyDescent="0.15">
      <c r="B43">
        <v>94</v>
      </c>
      <c r="C43">
        <v>39998</v>
      </c>
      <c r="D43">
        <f t="shared" si="1"/>
        <v>2009</v>
      </c>
      <c r="E43" t="s">
        <v>996</v>
      </c>
      <c r="F43" t="s">
        <v>1004</v>
      </c>
      <c r="G43" t="s">
        <v>1002</v>
      </c>
      <c r="H43" t="s">
        <v>324</v>
      </c>
      <c r="J43" t="s">
        <v>5</v>
      </c>
      <c r="K43">
        <v>58.4</v>
      </c>
      <c r="M43">
        <v>42.6</v>
      </c>
      <c r="N43">
        <v>47.5</v>
      </c>
      <c r="O43">
        <v>4.5</v>
      </c>
      <c r="P43">
        <f t="shared" si="2"/>
        <v>-0.10000000000000142</v>
      </c>
      <c r="Q43">
        <v>2.1</v>
      </c>
      <c r="W43">
        <v>16.5</v>
      </c>
      <c r="X43">
        <v>16.399999999999999</v>
      </c>
    </row>
    <row r="44" spans="2:24" x14ac:dyDescent="0.15">
      <c r="B44">
        <v>95</v>
      </c>
      <c r="C44">
        <v>39998</v>
      </c>
      <c r="D44">
        <f t="shared" si="1"/>
        <v>2009</v>
      </c>
      <c r="E44" t="s">
        <v>996</v>
      </c>
      <c r="F44" t="s">
        <v>1004</v>
      </c>
      <c r="G44" t="s">
        <v>1002</v>
      </c>
      <c r="H44" t="s">
        <v>330</v>
      </c>
      <c r="J44" t="s">
        <v>5</v>
      </c>
      <c r="K44">
        <v>63.2</v>
      </c>
      <c r="M44">
        <v>44.7</v>
      </c>
      <c r="N44">
        <v>49.3</v>
      </c>
      <c r="O44">
        <v>5.3</v>
      </c>
      <c r="P44">
        <f t="shared" si="2"/>
        <v>2.6000000000000014</v>
      </c>
      <c r="Q44">
        <v>2.4</v>
      </c>
      <c r="W44">
        <v>16</v>
      </c>
      <c r="X44">
        <v>18.600000000000001</v>
      </c>
    </row>
    <row r="45" spans="2:24" x14ac:dyDescent="0.15">
      <c r="B45">
        <v>96</v>
      </c>
      <c r="C45">
        <v>39998</v>
      </c>
      <c r="D45">
        <f t="shared" si="1"/>
        <v>2009</v>
      </c>
      <c r="E45" t="s">
        <v>996</v>
      </c>
      <c r="F45" t="s">
        <v>1004</v>
      </c>
      <c r="G45" t="s">
        <v>1002</v>
      </c>
      <c r="H45" t="s">
        <v>335</v>
      </c>
      <c r="J45" t="s">
        <v>5</v>
      </c>
      <c r="K45">
        <v>55.3</v>
      </c>
      <c r="M45">
        <v>40.700000000000003</v>
      </c>
      <c r="N45">
        <v>42.8</v>
      </c>
      <c r="O45">
        <v>5</v>
      </c>
      <c r="P45">
        <f t="shared" si="2"/>
        <v>1.6000000000000014</v>
      </c>
      <c r="Q45">
        <v>1.7</v>
      </c>
      <c r="W45">
        <v>16</v>
      </c>
      <c r="X45">
        <v>17.600000000000001</v>
      </c>
    </row>
    <row r="46" spans="2:24" x14ac:dyDescent="0.15">
      <c r="B46">
        <v>97</v>
      </c>
      <c r="C46">
        <v>39998</v>
      </c>
      <c r="D46">
        <f t="shared" si="1"/>
        <v>2009</v>
      </c>
      <c r="E46" t="s">
        <v>996</v>
      </c>
      <c r="F46" t="s">
        <v>1004</v>
      </c>
      <c r="G46" t="s">
        <v>1002</v>
      </c>
      <c r="H46" t="s">
        <v>340</v>
      </c>
      <c r="J46" t="s">
        <v>5</v>
      </c>
      <c r="K46">
        <v>51.4</v>
      </c>
      <c r="M46">
        <v>40.200000000000003</v>
      </c>
      <c r="N46">
        <v>42.2</v>
      </c>
      <c r="O46">
        <v>4.7</v>
      </c>
      <c r="P46">
        <f t="shared" si="2"/>
        <v>1.1999999999999993</v>
      </c>
      <c r="Q46">
        <v>1.4</v>
      </c>
      <c r="W46">
        <v>15.8</v>
      </c>
      <c r="X46">
        <v>17</v>
      </c>
    </row>
    <row r="47" spans="2:24" x14ac:dyDescent="0.15">
      <c r="B47">
        <v>98</v>
      </c>
      <c r="C47">
        <v>39998</v>
      </c>
      <c r="D47">
        <f t="shared" si="1"/>
        <v>2009</v>
      </c>
      <c r="E47" t="s">
        <v>996</v>
      </c>
      <c r="F47" t="s">
        <v>1004</v>
      </c>
      <c r="G47" t="s">
        <v>1002</v>
      </c>
      <c r="H47" t="s">
        <v>344</v>
      </c>
      <c r="J47" t="s">
        <v>5</v>
      </c>
      <c r="K47">
        <v>58.8</v>
      </c>
      <c r="M47">
        <v>45.6</v>
      </c>
      <c r="N47">
        <v>47.1</v>
      </c>
      <c r="O47">
        <v>4.9000000000000004</v>
      </c>
      <c r="P47">
        <f t="shared" si="2"/>
        <v>1</v>
      </c>
      <c r="Q47">
        <v>1.9</v>
      </c>
      <c r="W47">
        <v>15.8</v>
      </c>
      <c r="X47">
        <v>16.8</v>
      </c>
    </row>
    <row r="48" spans="2:24" x14ac:dyDescent="0.15">
      <c r="B48">
        <v>99</v>
      </c>
      <c r="C48">
        <v>39998</v>
      </c>
      <c r="D48">
        <f t="shared" si="1"/>
        <v>2009</v>
      </c>
      <c r="E48" t="s">
        <v>996</v>
      </c>
      <c r="F48" t="s">
        <v>1004</v>
      </c>
      <c r="G48" t="s">
        <v>1002</v>
      </c>
      <c r="H48" t="s">
        <v>348</v>
      </c>
      <c r="J48" t="s">
        <v>5</v>
      </c>
      <c r="K48">
        <v>58.9</v>
      </c>
      <c r="M48">
        <v>44.4</v>
      </c>
      <c r="N48">
        <v>47.1</v>
      </c>
      <c r="O48">
        <v>4.5999999999999996</v>
      </c>
      <c r="P48">
        <f t="shared" si="2"/>
        <v>2.0000000000000018</v>
      </c>
      <c r="Q48">
        <v>2.2000000000000002</v>
      </c>
      <c r="W48">
        <v>15.6</v>
      </c>
      <c r="X48">
        <v>17.600000000000001</v>
      </c>
    </row>
    <row r="49" spans="2:24" x14ac:dyDescent="0.15">
      <c r="B49">
        <v>113</v>
      </c>
      <c r="C49">
        <v>40003</v>
      </c>
      <c r="D49">
        <f t="shared" si="1"/>
        <v>2009</v>
      </c>
      <c r="E49" t="s">
        <v>996</v>
      </c>
      <c r="F49" t="s">
        <v>1018</v>
      </c>
      <c r="G49" t="s">
        <v>1002</v>
      </c>
      <c r="H49" t="s">
        <v>275</v>
      </c>
      <c r="J49" t="s">
        <v>5</v>
      </c>
      <c r="K49">
        <v>74.7</v>
      </c>
      <c r="P49" t="str">
        <f t="shared" si="2"/>
        <v/>
      </c>
    </row>
    <row r="50" spans="2:24" x14ac:dyDescent="0.15">
      <c r="B50">
        <v>7</v>
      </c>
      <c r="C50">
        <v>39977</v>
      </c>
      <c r="D50">
        <f t="shared" si="1"/>
        <v>2009</v>
      </c>
      <c r="E50">
        <v>1600</v>
      </c>
      <c r="F50" t="s">
        <v>1004</v>
      </c>
      <c r="G50" t="s">
        <v>1002</v>
      </c>
      <c r="H50">
        <v>1</v>
      </c>
      <c r="J50" t="s">
        <v>4</v>
      </c>
      <c r="K50">
        <v>96.6</v>
      </c>
      <c r="M50">
        <v>72.599999999999994</v>
      </c>
      <c r="O50">
        <v>10.5</v>
      </c>
      <c r="P50">
        <f t="shared" si="2"/>
        <v>10</v>
      </c>
      <c r="Q50">
        <v>10.5</v>
      </c>
      <c r="W50">
        <v>80</v>
      </c>
      <c r="X50">
        <v>90</v>
      </c>
    </row>
    <row r="51" spans="2:24" x14ac:dyDescent="0.15">
      <c r="B51">
        <v>13</v>
      </c>
      <c r="C51">
        <v>39983</v>
      </c>
      <c r="D51">
        <f t="shared" si="1"/>
        <v>2009</v>
      </c>
      <c r="E51">
        <v>1200</v>
      </c>
      <c r="F51" t="s">
        <v>86</v>
      </c>
      <c r="G51" t="s">
        <v>1002</v>
      </c>
      <c r="H51">
        <v>1</v>
      </c>
      <c r="J51" t="s">
        <v>4</v>
      </c>
      <c r="K51">
        <v>61.3</v>
      </c>
      <c r="P51" t="str">
        <f t="shared" si="2"/>
        <v/>
      </c>
    </row>
    <row r="52" spans="2:24" x14ac:dyDescent="0.15">
      <c r="B52">
        <v>23</v>
      </c>
      <c r="C52">
        <v>39986</v>
      </c>
      <c r="D52">
        <f t="shared" si="1"/>
        <v>2009</v>
      </c>
      <c r="E52" t="s">
        <v>1000</v>
      </c>
      <c r="F52" t="s">
        <v>410</v>
      </c>
      <c r="G52" t="s">
        <v>1019</v>
      </c>
      <c r="H52">
        <v>1</v>
      </c>
      <c r="J52" t="s">
        <v>4</v>
      </c>
      <c r="K52">
        <v>55</v>
      </c>
      <c r="M52">
        <v>40</v>
      </c>
      <c r="N52">
        <v>23</v>
      </c>
      <c r="O52">
        <v>6.6</v>
      </c>
      <c r="P52">
        <f t="shared" si="2"/>
        <v>1.1999999999999993</v>
      </c>
      <c r="Q52">
        <v>1.4</v>
      </c>
      <c r="W52">
        <v>11.8</v>
      </c>
      <c r="X52">
        <v>13</v>
      </c>
    </row>
    <row r="53" spans="2:24" x14ac:dyDescent="0.15">
      <c r="B53">
        <v>24</v>
      </c>
      <c r="C53">
        <v>39986</v>
      </c>
      <c r="D53">
        <f t="shared" si="1"/>
        <v>2009</v>
      </c>
      <c r="E53" t="s">
        <v>1000</v>
      </c>
      <c r="F53" t="s">
        <v>1020</v>
      </c>
      <c r="G53" t="s">
        <v>1002</v>
      </c>
      <c r="H53" t="s">
        <v>181</v>
      </c>
      <c r="J53" t="s">
        <v>4</v>
      </c>
      <c r="K53">
        <v>45.1</v>
      </c>
      <c r="P53" t="str">
        <f t="shared" si="2"/>
        <v/>
      </c>
    </row>
    <row r="54" spans="2:24" x14ac:dyDescent="0.15">
      <c r="B54">
        <v>25</v>
      </c>
      <c r="C54">
        <v>39986</v>
      </c>
      <c r="D54">
        <f t="shared" si="1"/>
        <v>2009</v>
      </c>
      <c r="E54" t="s">
        <v>1000</v>
      </c>
      <c r="F54" t="s">
        <v>1020</v>
      </c>
      <c r="G54" t="s">
        <v>1002</v>
      </c>
      <c r="H54" t="s">
        <v>231</v>
      </c>
      <c r="J54" t="s">
        <v>4</v>
      </c>
      <c r="K54">
        <v>44.9</v>
      </c>
      <c r="P54">
        <f t="shared" si="2"/>
        <v>0.5</v>
      </c>
      <c r="Q54">
        <v>0.7</v>
      </c>
      <c r="W54">
        <v>15.5</v>
      </c>
      <c r="X54">
        <v>16</v>
      </c>
    </row>
    <row r="55" spans="2:24" x14ac:dyDescent="0.15">
      <c r="B55">
        <v>26</v>
      </c>
      <c r="C55">
        <v>39987</v>
      </c>
      <c r="D55">
        <f t="shared" si="1"/>
        <v>2009</v>
      </c>
      <c r="E55" t="s">
        <v>1000</v>
      </c>
      <c r="F55" t="s">
        <v>1021</v>
      </c>
      <c r="G55" t="s">
        <v>1002</v>
      </c>
      <c r="H55" t="s">
        <v>181</v>
      </c>
      <c r="J55" t="s">
        <v>4</v>
      </c>
      <c r="K55">
        <v>56.4</v>
      </c>
      <c r="P55">
        <f t="shared" si="2"/>
        <v>1.5999999999999996</v>
      </c>
      <c r="Q55">
        <v>1.6</v>
      </c>
      <c r="W55">
        <v>12.8</v>
      </c>
      <c r="X55">
        <v>14.4</v>
      </c>
    </row>
    <row r="56" spans="2:24" x14ac:dyDescent="0.15">
      <c r="B56">
        <v>27</v>
      </c>
      <c r="C56">
        <v>39987</v>
      </c>
      <c r="D56">
        <f t="shared" si="1"/>
        <v>2009</v>
      </c>
      <c r="E56" t="s">
        <v>1000</v>
      </c>
      <c r="F56" t="s">
        <v>1021</v>
      </c>
      <c r="G56" t="s">
        <v>1002</v>
      </c>
      <c r="H56" t="s">
        <v>231</v>
      </c>
      <c r="J56" t="s">
        <v>4</v>
      </c>
      <c r="K56">
        <v>56.1</v>
      </c>
      <c r="P56">
        <f t="shared" si="2"/>
        <v>0.40000000000000036</v>
      </c>
      <c r="Q56">
        <v>1.4</v>
      </c>
      <c r="W56">
        <v>13.6</v>
      </c>
      <c r="X56">
        <v>14</v>
      </c>
    </row>
    <row r="57" spans="2:24" x14ac:dyDescent="0.15">
      <c r="B57">
        <v>28</v>
      </c>
      <c r="C57">
        <v>39987</v>
      </c>
      <c r="D57">
        <f t="shared" si="1"/>
        <v>2009</v>
      </c>
      <c r="E57" t="s">
        <v>1000</v>
      </c>
      <c r="F57" t="s">
        <v>997</v>
      </c>
      <c r="G57" t="s">
        <v>1002</v>
      </c>
      <c r="H57" t="s">
        <v>405</v>
      </c>
      <c r="J57" t="s">
        <v>4</v>
      </c>
      <c r="K57">
        <v>51.1</v>
      </c>
      <c r="P57" t="str">
        <f t="shared" si="2"/>
        <v/>
      </c>
    </row>
    <row r="58" spans="2:24" x14ac:dyDescent="0.15">
      <c r="B58">
        <v>29</v>
      </c>
      <c r="C58">
        <v>39987</v>
      </c>
      <c r="D58">
        <f t="shared" si="1"/>
        <v>2009</v>
      </c>
      <c r="E58" t="s">
        <v>1000</v>
      </c>
      <c r="F58" t="s">
        <v>997</v>
      </c>
      <c r="G58" t="s">
        <v>1002</v>
      </c>
      <c r="H58" t="s">
        <v>384</v>
      </c>
      <c r="J58" t="s">
        <v>4</v>
      </c>
      <c r="K58">
        <v>55.7</v>
      </c>
      <c r="P58" t="str">
        <f t="shared" si="2"/>
        <v/>
      </c>
    </row>
    <row r="59" spans="2:24" x14ac:dyDescent="0.15">
      <c r="B59">
        <v>30</v>
      </c>
      <c r="C59">
        <v>39987</v>
      </c>
      <c r="D59">
        <f t="shared" si="1"/>
        <v>2009</v>
      </c>
      <c r="E59" t="s">
        <v>1000</v>
      </c>
      <c r="F59" t="s">
        <v>997</v>
      </c>
      <c r="G59" t="s">
        <v>1002</v>
      </c>
      <c r="H59" t="s">
        <v>385</v>
      </c>
      <c r="J59" t="s">
        <v>4</v>
      </c>
      <c r="K59" t="s">
        <v>1022</v>
      </c>
      <c r="P59" t="str">
        <f t="shared" si="2"/>
        <v/>
      </c>
    </row>
    <row r="60" spans="2:24" x14ac:dyDescent="0.15">
      <c r="B60">
        <v>31</v>
      </c>
      <c r="C60">
        <v>39988</v>
      </c>
      <c r="D60">
        <f t="shared" si="1"/>
        <v>2009</v>
      </c>
      <c r="E60" t="s">
        <v>1000</v>
      </c>
      <c r="F60" t="s">
        <v>1014</v>
      </c>
      <c r="G60" t="s">
        <v>1002</v>
      </c>
      <c r="H60" t="s">
        <v>275</v>
      </c>
      <c r="J60" t="s">
        <v>4</v>
      </c>
      <c r="K60">
        <v>57.7</v>
      </c>
      <c r="P60" t="str">
        <f t="shared" si="2"/>
        <v/>
      </c>
    </row>
    <row r="61" spans="2:24" x14ac:dyDescent="0.15">
      <c r="B61">
        <v>32</v>
      </c>
      <c r="C61">
        <v>39988</v>
      </c>
      <c r="D61">
        <f t="shared" si="1"/>
        <v>2009</v>
      </c>
      <c r="E61" t="s">
        <v>1000</v>
      </c>
      <c r="F61" t="s">
        <v>1014</v>
      </c>
      <c r="G61" t="s">
        <v>1002</v>
      </c>
      <c r="H61" t="s">
        <v>876</v>
      </c>
      <c r="J61" t="s">
        <v>4</v>
      </c>
      <c r="K61">
        <v>52.8</v>
      </c>
      <c r="P61" t="str">
        <f t="shared" si="2"/>
        <v/>
      </c>
    </row>
    <row r="62" spans="2:24" x14ac:dyDescent="0.15">
      <c r="B62">
        <v>33</v>
      </c>
      <c r="C62">
        <v>39988</v>
      </c>
      <c r="D62">
        <f t="shared" si="1"/>
        <v>2009</v>
      </c>
      <c r="E62" t="s">
        <v>1000</v>
      </c>
      <c r="F62" t="s">
        <v>1014</v>
      </c>
      <c r="G62" t="s">
        <v>1002</v>
      </c>
      <c r="H62" t="s">
        <v>878</v>
      </c>
      <c r="J62" t="s">
        <v>4</v>
      </c>
      <c r="K62">
        <v>57.2</v>
      </c>
      <c r="P62" t="str">
        <f t="shared" si="2"/>
        <v/>
      </c>
    </row>
    <row r="63" spans="2:24" x14ac:dyDescent="0.15">
      <c r="B63">
        <v>34</v>
      </c>
      <c r="C63">
        <v>39988</v>
      </c>
      <c r="D63">
        <f t="shared" si="1"/>
        <v>2009</v>
      </c>
      <c r="E63" t="s">
        <v>1000</v>
      </c>
      <c r="F63" t="s">
        <v>1014</v>
      </c>
      <c r="G63" t="s">
        <v>1002</v>
      </c>
      <c r="H63" t="s">
        <v>879</v>
      </c>
      <c r="J63" t="s">
        <v>4</v>
      </c>
      <c r="K63">
        <v>60.5</v>
      </c>
      <c r="P63" t="str">
        <f t="shared" si="2"/>
        <v/>
      </c>
    </row>
    <row r="64" spans="2:24" x14ac:dyDescent="0.15">
      <c r="B64">
        <v>35</v>
      </c>
      <c r="C64">
        <v>39988</v>
      </c>
      <c r="D64">
        <f t="shared" si="1"/>
        <v>2009</v>
      </c>
      <c r="E64" t="s">
        <v>1000</v>
      </c>
      <c r="F64" t="s">
        <v>1014</v>
      </c>
      <c r="G64" t="s">
        <v>1002</v>
      </c>
      <c r="H64" t="s">
        <v>880</v>
      </c>
      <c r="J64" t="s">
        <v>4</v>
      </c>
      <c r="K64" t="s">
        <v>1023</v>
      </c>
      <c r="P64" t="str">
        <f t="shared" si="2"/>
        <v/>
      </c>
    </row>
    <row r="65" spans="2:24" x14ac:dyDescent="0.15">
      <c r="B65">
        <v>36</v>
      </c>
      <c r="C65">
        <v>39988</v>
      </c>
      <c r="D65">
        <f t="shared" si="1"/>
        <v>2009</v>
      </c>
      <c r="E65" t="s">
        <v>1000</v>
      </c>
      <c r="F65" t="s">
        <v>1014</v>
      </c>
      <c r="G65" t="s">
        <v>1002</v>
      </c>
      <c r="H65" t="s">
        <v>881</v>
      </c>
      <c r="J65" t="s">
        <v>4</v>
      </c>
      <c r="K65">
        <v>59.4</v>
      </c>
      <c r="P65" t="str">
        <f t="shared" si="2"/>
        <v/>
      </c>
    </row>
    <row r="66" spans="2:24" x14ac:dyDescent="0.15">
      <c r="B66">
        <v>37</v>
      </c>
      <c r="C66">
        <v>39988</v>
      </c>
      <c r="D66">
        <f t="shared" si="1"/>
        <v>2009</v>
      </c>
      <c r="E66" t="s">
        <v>1000</v>
      </c>
      <c r="F66" t="s">
        <v>1014</v>
      </c>
      <c r="G66" t="s">
        <v>1002</v>
      </c>
      <c r="H66" t="s">
        <v>882</v>
      </c>
      <c r="J66" t="s">
        <v>4</v>
      </c>
      <c r="K66">
        <v>59.3</v>
      </c>
      <c r="P66" t="str">
        <f t="shared" si="2"/>
        <v/>
      </c>
    </row>
    <row r="67" spans="2:24" x14ac:dyDescent="0.15">
      <c r="B67">
        <v>38</v>
      </c>
      <c r="C67">
        <v>39989</v>
      </c>
      <c r="D67">
        <f t="shared" si="1"/>
        <v>2009</v>
      </c>
      <c r="E67" t="s">
        <v>1000</v>
      </c>
      <c r="F67" t="s">
        <v>997</v>
      </c>
      <c r="G67" t="s">
        <v>1002</v>
      </c>
      <c r="H67" t="s">
        <v>275</v>
      </c>
      <c r="J67" t="s">
        <v>4</v>
      </c>
      <c r="K67">
        <v>49.6</v>
      </c>
      <c r="M67" t="s">
        <v>1015</v>
      </c>
      <c r="P67">
        <f t="shared" si="2"/>
        <v>0.59999999999999964</v>
      </c>
      <c r="Q67">
        <v>0.8</v>
      </c>
      <c r="W67">
        <v>7.6</v>
      </c>
      <c r="X67">
        <v>8.1999999999999993</v>
      </c>
    </row>
    <row r="68" spans="2:24" x14ac:dyDescent="0.15">
      <c r="B68">
        <v>45</v>
      </c>
      <c r="C68">
        <v>39992</v>
      </c>
      <c r="D68">
        <f t="shared" si="1"/>
        <v>2009</v>
      </c>
      <c r="E68" t="s">
        <v>1000</v>
      </c>
      <c r="F68" t="s">
        <v>1004</v>
      </c>
      <c r="G68" t="s">
        <v>1002</v>
      </c>
      <c r="H68" t="s">
        <v>93</v>
      </c>
      <c r="J68" t="s">
        <v>4</v>
      </c>
      <c r="K68">
        <v>57.5</v>
      </c>
      <c r="M68">
        <v>46.8</v>
      </c>
      <c r="N68">
        <v>24.1</v>
      </c>
      <c r="O68">
        <v>5</v>
      </c>
      <c r="P68">
        <f t="shared" ref="P68:P99" si="3">IF(X68&lt;&gt;"",X68-W68,"")</f>
        <v>1.6999999999999993</v>
      </c>
      <c r="Q68">
        <v>1.8</v>
      </c>
      <c r="W68">
        <v>17.100000000000001</v>
      </c>
      <c r="X68">
        <v>18.8</v>
      </c>
    </row>
    <row r="69" spans="2:24" x14ac:dyDescent="0.15">
      <c r="B69">
        <v>46</v>
      </c>
      <c r="C69">
        <v>39992</v>
      </c>
      <c r="D69">
        <f t="shared" ref="D69:D111" si="4">YEAR(C69)</f>
        <v>2009</v>
      </c>
      <c r="E69" t="s">
        <v>1000</v>
      </c>
      <c r="F69" t="s">
        <v>1004</v>
      </c>
      <c r="G69" t="s">
        <v>1002</v>
      </c>
      <c r="H69" t="s">
        <v>604</v>
      </c>
      <c r="J69" t="s">
        <v>4</v>
      </c>
      <c r="K69">
        <v>60.6</v>
      </c>
      <c r="M69">
        <v>47.5</v>
      </c>
      <c r="N69">
        <v>27.2</v>
      </c>
      <c r="O69">
        <v>6.1</v>
      </c>
      <c r="P69">
        <f t="shared" si="3"/>
        <v>2.1999999999999993</v>
      </c>
      <c r="Q69">
        <v>2.2000000000000002</v>
      </c>
      <c r="W69">
        <v>16.8</v>
      </c>
      <c r="X69">
        <v>19</v>
      </c>
    </row>
    <row r="70" spans="2:24" x14ac:dyDescent="0.15">
      <c r="B70">
        <v>47</v>
      </c>
      <c r="C70">
        <v>39992</v>
      </c>
      <c r="D70">
        <f t="shared" si="4"/>
        <v>2009</v>
      </c>
      <c r="E70" t="s">
        <v>1000</v>
      </c>
      <c r="F70" t="s">
        <v>1004</v>
      </c>
      <c r="G70" t="s">
        <v>1002</v>
      </c>
      <c r="H70" t="s">
        <v>607</v>
      </c>
      <c r="J70" t="s">
        <v>4</v>
      </c>
      <c r="K70">
        <v>61</v>
      </c>
      <c r="M70">
        <v>46.6</v>
      </c>
      <c r="N70">
        <v>28.2</v>
      </c>
      <c r="O70">
        <v>4.9000000000000004</v>
      </c>
      <c r="P70">
        <f t="shared" si="3"/>
        <v>2.1000000000000014</v>
      </c>
      <c r="Q70">
        <v>2</v>
      </c>
      <c r="W70">
        <v>16.7</v>
      </c>
      <c r="X70">
        <v>18.8</v>
      </c>
    </row>
    <row r="71" spans="2:24" x14ac:dyDescent="0.15">
      <c r="B71">
        <v>48</v>
      </c>
      <c r="C71">
        <v>39992</v>
      </c>
      <c r="D71">
        <f t="shared" si="4"/>
        <v>2009</v>
      </c>
      <c r="E71" t="s">
        <v>1000</v>
      </c>
      <c r="F71" t="s">
        <v>1004</v>
      </c>
      <c r="G71" t="s">
        <v>1002</v>
      </c>
      <c r="H71" t="s">
        <v>611</v>
      </c>
      <c r="J71" t="s">
        <v>4</v>
      </c>
      <c r="K71">
        <v>52.4</v>
      </c>
      <c r="M71">
        <v>41.3</v>
      </c>
      <c r="N71">
        <v>22.7</v>
      </c>
      <c r="O71">
        <v>4.4000000000000004</v>
      </c>
      <c r="P71">
        <f t="shared" si="3"/>
        <v>1.1999999999999993</v>
      </c>
      <c r="Q71">
        <v>1.3</v>
      </c>
      <c r="W71">
        <v>16.600000000000001</v>
      </c>
      <c r="X71">
        <v>17.8</v>
      </c>
    </row>
    <row r="72" spans="2:24" x14ac:dyDescent="0.15">
      <c r="B72">
        <v>49</v>
      </c>
      <c r="C72">
        <v>39992</v>
      </c>
      <c r="D72">
        <f t="shared" si="4"/>
        <v>2009</v>
      </c>
      <c r="E72" t="s">
        <v>1000</v>
      </c>
      <c r="F72" t="s">
        <v>1004</v>
      </c>
      <c r="G72" t="s">
        <v>411</v>
      </c>
      <c r="H72" t="s">
        <v>238</v>
      </c>
      <c r="J72" t="s">
        <v>4</v>
      </c>
      <c r="K72">
        <v>57.7</v>
      </c>
      <c r="M72">
        <v>48.1</v>
      </c>
      <c r="N72">
        <v>25.3</v>
      </c>
      <c r="O72">
        <v>5.2</v>
      </c>
      <c r="P72">
        <f t="shared" si="3"/>
        <v>2</v>
      </c>
      <c r="Q72">
        <v>2</v>
      </c>
      <c r="W72">
        <v>16.399999999999999</v>
      </c>
      <c r="X72">
        <v>18.399999999999999</v>
      </c>
    </row>
    <row r="73" spans="2:24" x14ac:dyDescent="0.15">
      <c r="B73">
        <v>50</v>
      </c>
      <c r="C73">
        <v>39992</v>
      </c>
      <c r="D73">
        <f t="shared" si="4"/>
        <v>2009</v>
      </c>
      <c r="E73" t="s">
        <v>1000</v>
      </c>
      <c r="F73" t="s">
        <v>1004</v>
      </c>
      <c r="G73" t="s">
        <v>411</v>
      </c>
      <c r="H73" t="s">
        <v>239</v>
      </c>
      <c r="J73" t="s">
        <v>4</v>
      </c>
      <c r="K73">
        <v>62.6</v>
      </c>
      <c r="M73">
        <v>50</v>
      </c>
      <c r="N73">
        <v>27.7</v>
      </c>
      <c r="O73">
        <v>5</v>
      </c>
      <c r="P73">
        <f t="shared" si="3"/>
        <v>2.5</v>
      </c>
      <c r="Q73">
        <v>2.5</v>
      </c>
      <c r="W73">
        <v>16.3</v>
      </c>
      <c r="X73">
        <v>18.8</v>
      </c>
    </row>
    <row r="74" spans="2:24" x14ac:dyDescent="0.15">
      <c r="B74">
        <v>51</v>
      </c>
      <c r="C74">
        <v>39992</v>
      </c>
      <c r="D74">
        <f t="shared" si="4"/>
        <v>2009</v>
      </c>
      <c r="E74" t="s">
        <v>1000</v>
      </c>
      <c r="F74" t="s">
        <v>1004</v>
      </c>
      <c r="G74" t="s">
        <v>411</v>
      </c>
      <c r="H74" t="s">
        <v>240</v>
      </c>
      <c r="J74" t="s">
        <v>4</v>
      </c>
      <c r="K74">
        <v>58.8</v>
      </c>
      <c r="M74">
        <v>45.7</v>
      </c>
      <c r="N74">
        <v>27.8</v>
      </c>
      <c r="O74">
        <v>4.9000000000000004</v>
      </c>
      <c r="P74">
        <f t="shared" si="3"/>
        <v>1.8999999999999986</v>
      </c>
      <c r="Q74">
        <v>1.8</v>
      </c>
      <c r="W74">
        <v>16.100000000000001</v>
      </c>
      <c r="X74">
        <v>18</v>
      </c>
    </row>
    <row r="75" spans="2:24" x14ac:dyDescent="0.15">
      <c r="B75">
        <v>52</v>
      </c>
      <c r="C75">
        <v>39992</v>
      </c>
      <c r="D75">
        <f t="shared" si="4"/>
        <v>2009</v>
      </c>
      <c r="E75" t="s">
        <v>1000</v>
      </c>
      <c r="F75" t="s">
        <v>1004</v>
      </c>
      <c r="G75" t="s">
        <v>411</v>
      </c>
      <c r="H75" t="s">
        <v>241</v>
      </c>
      <c r="J75" t="s">
        <v>4</v>
      </c>
      <c r="K75">
        <v>62.8</v>
      </c>
      <c r="M75">
        <v>48.2</v>
      </c>
      <c r="N75">
        <v>28.7</v>
      </c>
      <c r="O75">
        <v>5</v>
      </c>
      <c r="P75">
        <f t="shared" si="3"/>
        <v>2.5</v>
      </c>
      <c r="Q75">
        <v>2.2999999999999998</v>
      </c>
      <c r="W75">
        <v>16</v>
      </c>
      <c r="X75">
        <v>18.5</v>
      </c>
    </row>
    <row r="76" spans="2:24" x14ac:dyDescent="0.15">
      <c r="B76">
        <v>53</v>
      </c>
      <c r="C76">
        <v>39992</v>
      </c>
      <c r="D76">
        <f t="shared" si="4"/>
        <v>2009</v>
      </c>
      <c r="E76" t="s">
        <v>1000</v>
      </c>
      <c r="F76" t="s">
        <v>1004</v>
      </c>
      <c r="G76" t="s">
        <v>411</v>
      </c>
      <c r="H76" t="s">
        <v>139</v>
      </c>
      <c r="J76" t="s">
        <v>4</v>
      </c>
      <c r="K76">
        <v>66.3</v>
      </c>
      <c r="M76">
        <v>50.4</v>
      </c>
      <c r="N76">
        <v>29.2</v>
      </c>
      <c r="O76">
        <v>6.4</v>
      </c>
      <c r="P76">
        <f t="shared" si="3"/>
        <v>3.6000000000000014</v>
      </c>
      <c r="Q76">
        <v>3.6</v>
      </c>
      <c r="W76">
        <v>16</v>
      </c>
      <c r="X76">
        <v>19.600000000000001</v>
      </c>
    </row>
    <row r="77" spans="2:24" x14ac:dyDescent="0.15">
      <c r="B77">
        <v>57</v>
      </c>
      <c r="C77">
        <v>39993</v>
      </c>
      <c r="D77">
        <f t="shared" si="4"/>
        <v>2009</v>
      </c>
      <c r="E77" t="s">
        <v>1000</v>
      </c>
      <c r="F77" t="s">
        <v>1004</v>
      </c>
      <c r="G77" t="s">
        <v>1002</v>
      </c>
      <c r="H77" t="s">
        <v>405</v>
      </c>
      <c r="J77" t="s">
        <v>4</v>
      </c>
      <c r="K77" t="s">
        <v>1015</v>
      </c>
      <c r="P77" t="str">
        <f t="shared" si="3"/>
        <v/>
      </c>
      <c r="Q77">
        <v>1.9</v>
      </c>
    </row>
    <row r="78" spans="2:24" x14ac:dyDescent="0.15">
      <c r="B78">
        <v>58</v>
      </c>
      <c r="C78">
        <v>39993</v>
      </c>
      <c r="D78">
        <f t="shared" si="4"/>
        <v>2009</v>
      </c>
      <c r="E78" t="s">
        <v>1000</v>
      </c>
      <c r="F78" t="s">
        <v>1004</v>
      </c>
      <c r="G78" t="s">
        <v>1002</v>
      </c>
      <c r="H78" t="s">
        <v>384</v>
      </c>
      <c r="J78" t="s">
        <v>4</v>
      </c>
      <c r="K78">
        <v>70</v>
      </c>
      <c r="M78">
        <v>54.4</v>
      </c>
      <c r="N78">
        <v>30.5</v>
      </c>
      <c r="O78">
        <v>8.1999999999999993</v>
      </c>
      <c r="P78">
        <f t="shared" si="3"/>
        <v>4</v>
      </c>
      <c r="Q78">
        <v>4</v>
      </c>
      <c r="W78">
        <v>15</v>
      </c>
      <c r="X78">
        <v>19</v>
      </c>
    </row>
    <row r="79" spans="2:24" x14ac:dyDescent="0.15">
      <c r="B79">
        <v>59</v>
      </c>
      <c r="C79">
        <v>39993</v>
      </c>
      <c r="D79">
        <f t="shared" si="4"/>
        <v>2009</v>
      </c>
      <c r="E79" t="s">
        <v>1000</v>
      </c>
      <c r="F79" t="s">
        <v>1004</v>
      </c>
      <c r="G79" t="s">
        <v>1002</v>
      </c>
      <c r="H79" t="s">
        <v>385</v>
      </c>
      <c r="J79" t="s">
        <v>4</v>
      </c>
      <c r="K79">
        <v>59.1</v>
      </c>
      <c r="M79">
        <v>46.4</v>
      </c>
      <c r="N79">
        <v>25.5</v>
      </c>
      <c r="O79">
        <v>5.4</v>
      </c>
      <c r="P79">
        <f t="shared" si="3"/>
        <v>2</v>
      </c>
      <c r="Q79">
        <v>2</v>
      </c>
      <c r="W79">
        <v>15</v>
      </c>
      <c r="X79">
        <v>17</v>
      </c>
    </row>
    <row r="80" spans="2:24" x14ac:dyDescent="0.15">
      <c r="B80">
        <v>62</v>
      </c>
      <c r="C80">
        <v>39994</v>
      </c>
      <c r="D80">
        <f t="shared" si="4"/>
        <v>2009</v>
      </c>
      <c r="E80" t="s">
        <v>996</v>
      </c>
      <c r="F80" t="s">
        <v>1004</v>
      </c>
      <c r="G80" t="s">
        <v>1002</v>
      </c>
      <c r="H80" t="s">
        <v>275</v>
      </c>
      <c r="J80" t="s">
        <v>4</v>
      </c>
      <c r="K80">
        <v>56.7</v>
      </c>
      <c r="M80">
        <v>42.8</v>
      </c>
      <c r="N80">
        <v>24.1</v>
      </c>
      <c r="O80">
        <v>4.5</v>
      </c>
      <c r="P80">
        <f t="shared" si="3"/>
        <v>1.4000000000000021</v>
      </c>
      <c r="Q80">
        <v>1.5</v>
      </c>
      <c r="W80">
        <v>19.2</v>
      </c>
      <c r="X80">
        <v>20.6</v>
      </c>
    </row>
    <row r="81" spans="2:24" x14ac:dyDescent="0.15">
      <c r="B81">
        <v>63</v>
      </c>
      <c r="C81">
        <v>39994</v>
      </c>
      <c r="D81">
        <f t="shared" si="4"/>
        <v>2009</v>
      </c>
      <c r="E81" t="s">
        <v>996</v>
      </c>
      <c r="F81" t="s">
        <v>1004</v>
      </c>
      <c r="G81" t="s">
        <v>411</v>
      </c>
      <c r="H81" t="s">
        <v>275</v>
      </c>
      <c r="J81" t="s">
        <v>4</v>
      </c>
      <c r="K81">
        <v>65.2</v>
      </c>
      <c r="M81">
        <v>51.1</v>
      </c>
      <c r="N81">
        <v>30.6</v>
      </c>
      <c r="O81">
        <v>5.8</v>
      </c>
      <c r="P81">
        <f t="shared" si="3"/>
        <v>2.8000000000000007</v>
      </c>
      <c r="Q81">
        <v>2.7</v>
      </c>
      <c r="W81">
        <v>19.8</v>
      </c>
      <c r="X81">
        <v>22.6</v>
      </c>
    </row>
    <row r="82" spans="2:24" x14ac:dyDescent="0.15">
      <c r="B82">
        <v>64</v>
      </c>
      <c r="C82">
        <v>39994</v>
      </c>
      <c r="D82">
        <f t="shared" si="4"/>
        <v>2009</v>
      </c>
      <c r="E82" t="s">
        <v>996</v>
      </c>
      <c r="F82" t="s">
        <v>1004</v>
      </c>
      <c r="G82" t="s">
        <v>1002</v>
      </c>
      <c r="H82" t="s">
        <v>275</v>
      </c>
      <c r="J82" t="s">
        <v>4</v>
      </c>
      <c r="K82">
        <v>50.8</v>
      </c>
      <c r="M82">
        <v>41.2</v>
      </c>
      <c r="N82">
        <v>23.6</v>
      </c>
      <c r="O82">
        <v>4</v>
      </c>
      <c r="P82">
        <f t="shared" si="3"/>
        <v>0.69999999999999929</v>
      </c>
      <c r="Q82">
        <v>1.2</v>
      </c>
      <c r="W82">
        <v>19.7</v>
      </c>
      <c r="X82">
        <v>20.399999999999999</v>
      </c>
    </row>
    <row r="83" spans="2:24" x14ac:dyDescent="0.15">
      <c r="B83">
        <v>65</v>
      </c>
      <c r="C83">
        <v>39994</v>
      </c>
      <c r="D83">
        <f t="shared" si="4"/>
        <v>2009</v>
      </c>
      <c r="E83" t="s">
        <v>996</v>
      </c>
      <c r="F83" t="s">
        <v>82</v>
      </c>
      <c r="G83" t="s">
        <v>1002</v>
      </c>
      <c r="H83" t="s">
        <v>238</v>
      </c>
      <c r="J83" t="s">
        <v>4</v>
      </c>
      <c r="K83">
        <v>65</v>
      </c>
      <c r="P83" t="str">
        <f t="shared" si="3"/>
        <v/>
      </c>
      <c r="Q83">
        <v>2.9</v>
      </c>
    </row>
    <row r="84" spans="2:24" x14ac:dyDescent="0.15">
      <c r="B84">
        <v>66</v>
      </c>
      <c r="C84">
        <v>39994</v>
      </c>
      <c r="D84">
        <f t="shared" si="4"/>
        <v>2009</v>
      </c>
      <c r="E84" t="s">
        <v>996</v>
      </c>
      <c r="F84" t="s">
        <v>82</v>
      </c>
      <c r="G84" t="s">
        <v>1002</v>
      </c>
      <c r="H84" t="s">
        <v>239</v>
      </c>
      <c r="J84" t="s">
        <v>4</v>
      </c>
      <c r="K84" t="s">
        <v>1024</v>
      </c>
      <c r="P84" t="str">
        <f t="shared" si="3"/>
        <v/>
      </c>
      <c r="Q84">
        <v>2.5</v>
      </c>
    </row>
    <row r="85" spans="2:24" x14ac:dyDescent="0.15">
      <c r="B85">
        <v>67</v>
      </c>
      <c r="C85">
        <v>39994</v>
      </c>
      <c r="D85">
        <f t="shared" si="4"/>
        <v>2009</v>
      </c>
      <c r="E85" t="s">
        <v>996</v>
      </c>
      <c r="F85" t="s">
        <v>82</v>
      </c>
      <c r="G85" t="s">
        <v>1002</v>
      </c>
      <c r="H85" t="s">
        <v>240</v>
      </c>
      <c r="J85" t="s">
        <v>4</v>
      </c>
      <c r="K85">
        <v>58.6</v>
      </c>
      <c r="P85" t="str">
        <f t="shared" si="3"/>
        <v/>
      </c>
      <c r="Q85">
        <v>1.9</v>
      </c>
    </row>
    <row r="86" spans="2:24" x14ac:dyDescent="0.15">
      <c r="B86">
        <v>68</v>
      </c>
      <c r="C86">
        <v>39994</v>
      </c>
      <c r="D86">
        <f t="shared" si="4"/>
        <v>2009</v>
      </c>
      <c r="E86" t="s">
        <v>996</v>
      </c>
      <c r="F86" t="s">
        <v>82</v>
      </c>
      <c r="G86" t="s">
        <v>1002</v>
      </c>
      <c r="H86" t="s">
        <v>241</v>
      </c>
      <c r="J86" t="s">
        <v>4</v>
      </c>
      <c r="K86" t="s">
        <v>1025</v>
      </c>
      <c r="P86" t="str">
        <f t="shared" si="3"/>
        <v/>
      </c>
      <c r="Q86">
        <v>2</v>
      </c>
    </row>
    <row r="87" spans="2:24" x14ac:dyDescent="0.15">
      <c r="B87">
        <v>69</v>
      </c>
      <c r="C87">
        <v>39994</v>
      </c>
      <c r="D87">
        <f t="shared" si="4"/>
        <v>2009</v>
      </c>
      <c r="E87" t="s">
        <v>996</v>
      </c>
      <c r="F87" t="s">
        <v>82</v>
      </c>
      <c r="G87" t="s">
        <v>1002</v>
      </c>
      <c r="H87" t="s">
        <v>139</v>
      </c>
      <c r="J87" t="s">
        <v>4</v>
      </c>
      <c r="K87">
        <v>65.099999999999994</v>
      </c>
      <c r="P87" t="str">
        <f t="shared" si="3"/>
        <v/>
      </c>
      <c r="Q87">
        <v>2.6</v>
      </c>
    </row>
    <row r="88" spans="2:24" x14ac:dyDescent="0.15">
      <c r="B88">
        <v>70</v>
      </c>
      <c r="C88">
        <v>39994</v>
      </c>
      <c r="D88">
        <f t="shared" si="4"/>
        <v>2009</v>
      </c>
      <c r="E88" t="s">
        <v>1000</v>
      </c>
      <c r="F88" t="s">
        <v>1004</v>
      </c>
      <c r="G88" t="s">
        <v>1002</v>
      </c>
      <c r="H88" t="s">
        <v>275</v>
      </c>
      <c r="J88" t="s">
        <v>4</v>
      </c>
      <c r="K88">
        <v>64.7</v>
      </c>
      <c r="M88">
        <v>48.9</v>
      </c>
      <c r="N88">
        <v>29.3</v>
      </c>
      <c r="O88">
        <v>6</v>
      </c>
      <c r="P88" t="str">
        <f t="shared" si="3"/>
        <v/>
      </c>
      <c r="Q88">
        <v>2.7</v>
      </c>
    </row>
    <row r="89" spans="2:24" x14ac:dyDescent="0.15">
      <c r="B89">
        <v>71</v>
      </c>
      <c r="C89">
        <v>39994</v>
      </c>
      <c r="D89">
        <f t="shared" si="4"/>
        <v>2009</v>
      </c>
      <c r="E89" t="s">
        <v>1000</v>
      </c>
      <c r="F89" t="s">
        <v>1004</v>
      </c>
      <c r="G89" t="s">
        <v>1002</v>
      </c>
      <c r="H89" t="s">
        <v>275</v>
      </c>
      <c r="J89" t="s">
        <v>4</v>
      </c>
      <c r="K89">
        <v>59.7</v>
      </c>
      <c r="M89">
        <v>46.6</v>
      </c>
      <c r="P89">
        <f t="shared" si="3"/>
        <v>2.4000000000000021</v>
      </c>
      <c r="Q89">
        <v>2.2000000000000002</v>
      </c>
      <c r="W89">
        <v>16.2</v>
      </c>
      <c r="X89">
        <v>18.600000000000001</v>
      </c>
    </row>
    <row r="90" spans="2:24" x14ac:dyDescent="0.15">
      <c r="B90">
        <v>72</v>
      </c>
      <c r="C90">
        <v>39994</v>
      </c>
      <c r="D90">
        <f t="shared" si="4"/>
        <v>2009</v>
      </c>
      <c r="E90" t="s">
        <v>1000</v>
      </c>
      <c r="F90" t="s">
        <v>1004</v>
      </c>
      <c r="G90" t="s">
        <v>1002</v>
      </c>
      <c r="H90" t="s">
        <v>275</v>
      </c>
      <c r="J90" t="s">
        <v>4</v>
      </c>
      <c r="K90" t="s">
        <v>1023</v>
      </c>
      <c r="P90">
        <f t="shared" si="3"/>
        <v>-1.1999999999999993</v>
      </c>
      <c r="Q90">
        <v>2.1</v>
      </c>
      <c r="W90">
        <v>17</v>
      </c>
      <c r="X90">
        <v>15.8</v>
      </c>
    </row>
    <row r="91" spans="2:24" x14ac:dyDescent="0.15">
      <c r="B91">
        <v>73</v>
      </c>
      <c r="C91">
        <v>39994</v>
      </c>
      <c r="D91">
        <f t="shared" si="4"/>
        <v>2009</v>
      </c>
      <c r="E91" t="s">
        <v>1000</v>
      </c>
      <c r="F91" t="s">
        <v>1004</v>
      </c>
      <c r="G91" t="s">
        <v>1002</v>
      </c>
      <c r="H91" t="s">
        <v>275</v>
      </c>
      <c r="J91" t="s">
        <v>4</v>
      </c>
      <c r="K91">
        <v>51.6</v>
      </c>
      <c r="P91" t="str">
        <f t="shared" si="3"/>
        <v/>
      </c>
    </row>
    <row r="92" spans="2:24" x14ac:dyDescent="0.15">
      <c r="B92">
        <v>74</v>
      </c>
      <c r="C92">
        <v>39995</v>
      </c>
      <c r="D92">
        <f t="shared" si="4"/>
        <v>2009</v>
      </c>
      <c r="E92" t="s">
        <v>1000</v>
      </c>
      <c r="F92" t="s">
        <v>1004</v>
      </c>
      <c r="G92" t="s">
        <v>998</v>
      </c>
      <c r="H92" t="s">
        <v>275</v>
      </c>
      <c r="J92" t="s">
        <v>4</v>
      </c>
      <c r="K92" t="s">
        <v>1008</v>
      </c>
      <c r="P92" t="str">
        <f t="shared" si="3"/>
        <v/>
      </c>
    </row>
    <row r="93" spans="2:24" x14ac:dyDescent="0.15">
      <c r="B93">
        <v>75</v>
      </c>
      <c r="C93">
        <v>39995</v>
      </c>
      <c r="D93">
        <f t="shared" si="4"/>
        <v>2009</v>
      </c>
      <c r="E93" t="s">
        <v>1000</v>
      </c>
      <c r="F93" t="s">
        <v>1004</v>
      </c>
      <c r="G93" t="s">
        <v>1002</v>
      </c>
      <c r="H93" t="s">
        <v>275</v>
      </c>
      <c r="J93" t="s">
        <v>4</v>
      </c>
      <c r="K93">
        <v>104.1</v>
      </c>
      <c r="M93">
        <v>79.2</v>
      </c>
      <c r="N93">
        <v>45.8</v>
      </c>
      <c r="O93">
        <v>7.7</v>
      </c>
      <c r="P93">
        <f t="shared" si="3"/>
        <v>-0.90000000000000036</v>
      </c>
      <c r="Q93">
        <v>8.1999999999999993</v>
      </c>
      <c r="W93">
        <v>8.8000000000000007</v>
      </c>
      <c r="X93">
        <v>7.9</v>
      </c>
    </row>
    <row r="94" spans="2:24" x14ac:dyDescent="0.15">
      <c r="B94">
        <v>76</v>
      </c>
      <c r="C94">
        <v>39995</v>
      </c>
      <c r="D94">
        <f t="shared" si="4"/>
        <v>2009</v>
      </c>
      <c r="E94" t="s">
        <v>1000</v>
      </c>
      <c r="F94" t="s">
        <v>1004</v>
      </c>
      <c r="G94" t="s">
        <v>1002</v>
      </c>
      <c r="H94" t="s">
        <v>275</v>
      </c>
      <c r="J94" t="s">
        <v>4</v>
      </c>
      <c r="K94" t="s">
        <v>1008</v>
      </c>
      <c r="P94" t="str">
        <f t="shared" si="3"/>
        <v/>
      </c>
    </row>
    <row r="95" spans="2:24" x14ac:dyDescent="0.15">
      <c r="B95">
        <v>77</v>
      </c>
      <c r="C95">
        <v>39995</v>
      </c>
      <c r="D95">
        <f t="shared" si="4"/>
        <v>2009</v>
      </c>
      <c r="E95" t="s">
        <v>1000</v>
      </c>
      <c r="F95" t="s">
        <v>1004</v>
      </c>
      <c r="G95" t="s">
        <v>1002</v>
      </c>
      <c r="H95" t="s">
        <v>275</v>
      </c>
      <c r="J95" t="s">
        <v>4</v>
      </c>
      <c r="K95">
        <v>62.3</v>
      </c>
      <c r="M95">
        <v>48.7</v>
      </c>
      <c r="N95">
        <v>28.8</v>
      </c>
      <c r="O95">
        <v>5</v>
      </c>
      <c r="P95">
        <f t="shared" si="3"/>
        <v>2.5999999999999979</v>
      </c>
      <c r="Q95">
        <v>2.7</v>
      </c>
      <c r="W95">
        <v>15.8</v>
      </c>
      <c r="X95">
        <v>18.399999999999999</v>
      </c>
    </row>
    <row r="96" spans="2:24" x14ac:dyDescent="0.15">
      <c r="B96">
        <v>78</v>
      </c>
      <c r="C96">
        <v>39995</v>
      </c>
      <c r="D96">
        <f t="shared" si="4"/>
        <v>2009</v>
      </c>
      <c r="E96" t="s">
        <v>1000</v>
      </c>
      <c r="F96" t="s">
        <v>1004</v>
      </c>
      <c r="G96" t="s">
        <v>1002</v>
      </c>
      <c r="H96" t="s">
        <v>275</v>
      </c>
      <c r="J96" t="s">
        <v>4</v>
      </c>
      <c r="K96">
        <v>49.6</v>
      </c>
      <c r="O96">
        <v>2.8</v>
      </c>
      <c r="P96">
        <f t="shared" si="3"/>
        <v>1</v>
      </c>
      <c r="Q96">
        <v>1</v>
      </c>
      <c r="W96">
        <v>15.8</v>
      </c>
      <c r="X96">
        <v>16.8</v>
      </c>
    </row>
    <row r="97" spans="2:24" x14ac:dyDescent="0.15">
      <c r="B97">
        <v>79</v>
      </c>
      <c r="C97">
        <v>39995</v>
      </c>
      <c r="D97">
        <f t="shared" si="4"/>
        <v>2009</v>
      </c>
      <c r="E97" t="s">
        <v>1000</v>
      </c>
      <c r="F97" t="s">
        <v>1004</v>
      </c>
      <c r="G97" t="s">
        <v>1002</v>
      </c>
      <c r="H97" t="s">
        <v>275</v>
      </c>
      <c r="J97" t="s">
        <v>4</v>
      </c>
      <c r="K97">
        <v>73.599999999999994</v>
      </c>
      <c r="M97">
        <v>57.4</v>
      </c>
      <c r="N97">
        <v>32.700000000000003</v>
      </c>
      <c r="O97">
        <v>5.9</v>
      </c>
      <c r="P97">
        <f t="shared" si="3"/>
        <v>4.4000000000000004</v>
      </c>
      <c r="Q97">
        <v>4.4000000000000004</v>
      </c>
      <c r="W97">
        <v>15.6</v>
      </c>
      <c r="X97">
        <v>20</v>
      </c>
    </row>
    <row r="98" spans="2:24" x14ac:dyDescent="0.15">
      <c r="B98">
        <v>80</v>
      </c>
      <c r="C98">
        <v>39995</v>
      </c>
      <c r="D98">
        <f t="shared" si="4"/>
        <v>2009</v>
      </c>
      <c r="E98" t="s">
        <v>1000</v>
      </c>
      <c r="F98" t="s">
        <v>1004</v>
      </c>
      <c r="G98" t="s">
        <v>1002</v>
      </c>
      <c r="H98" t="s">
        <v>275</v>
      </c>
      <c r="J98" t="s">
        <v>4</v>
      </c>
      <c r="K98">
        <v>42.7</v>
      </c>
      <c r="M98">
        <v>34.299999999999997</v>
      </c>
      <c r="N98">
        <v>19.7</v>
      </c>
      <c r="P98">
        <f t="shared" si="3"/>
        <v>0.80000000000000071</v>
      </c>
      <c r="Q98">
        <v>0.8</v>
      </c>
      <c r="W98">
        <v>15.2</v>
      </c>
      <c r="X98">
        <v>16</v>
      </c>
    </row>
    <row r="99" spans="2:24" x14ac:dyDescent="0.15">
      <c r="B99">
        <v>81</v>
      </c>
      <c r="C99">
        <v>39995</v>
      </c>
      <c r="D99">
        <f t="shared" si="4"/>
        <v>2009</v>
      </c>
      <c r="E99" t="s">
        <v>1000</v>
      </c>
      <c r="F99" t="s">
        <v>1004</v>
      </c>
      <c r="G99" t="s">
        <v>411</v>
      </c>
      <c r="H99" t="s">
        <v>876</v>
      </c>
      <c r="J99" t="s">
        <v>4</v>
      </c>
      <c r="K99" t="s">
        <v>1008</v>
      </c>
      <c r="P99" t="str">
        <f t="shared" si="3"/>
        <v/>
      </c>
    </row>
    <row r="100" spans="2:24" x14ac:dyDescent="0.15">
      <c r="B100">
        <v>82</v>
      </c>
      <c r="C100">
        <v>39995</v>
      </c>
      <c r="D100">
        <f t="shared" si="4"/>
        <v>2009</v>
      </c>
      <c r="E100" t="s">
        <v>1000</v>
      </c>
      <c r="F100" t="s">
        <v>1004</v>
      </c>
      <c r="G100" t="s">
        <v>411</v>
      </c>
      <c r="H100" t="s">
        <v>878</v>
      </c>
      <c r="J100" t="s">
        <v>4</v>
      </c>
      <c r="K100" t="s">
        <v>1026</v>
      </c>
      <c r="P100">
        <f t="shared" ref="P100:P131" si="5">IF(X100&lt;&gt;"",X100-W100,"")</f>
        <v>1.7999999999999972</v>
      </c>
      <c r="Q100">
        <v>1.9</v>
      </c>
      <c r="W100">
        <v>17.600000000000001</v>
      </c>
      <c r="X100">
        <v>19.399999999999999</v>
      </c>
    </row>
    <row r="101" spans="2:24" x14ac:dyDescent="0.15">
      <c r="B101">
        <v>83</v>
      </c>
      <c r="C101">
        <v>39995</v>
      </c>
      <c r="D101">
        <f t="shared" si="4"/>
        <v>2009</v>
      </c>
      <c r="E101" t="s">
        <v>1000</v>
      </c>
      <c r="F101" t="s">
        <v>1004</v>
      </c>
      <c r="G101" t="s">
        <v>411</v>
      </c>
      <c r="H101" t="s">
        <v>879</v>
      </c>
      <c r="J101" t="s">
        <v>4</v>
      </c>
      <c r="K101" t="s">
        <v>1027</v>
      </c>
      <c r="P101">
        <f t="shared" si="5"/>
        <v>4.4000000000000021</v>
      </c>
      <c r="Q101">
        <v>4.5999999999999996</v>
      </c>
      <c r="W101">
        <v>17.399999999999999</v>
      </c>
      <c r="X101">
        <v>21.8</v>
      </c>
    </row>
    <row r="102" spans="2:24" x14ac:dyDescent="0.15">
      <c r="B102">
        <v>84</v>
      </c>
      <c r="C102">
        <v>39995</v>
      </c>
      <c r="D102">
        <f t="shared" si="4"/>
        <v>2009</v>
      </c>
      <c r="E102" t="s">
        <v>1000</v>
      </c>
      <c r="F102" t="s">
        <v>1004</v>
      </c>
      <c r="G102" t="s">
        <v>411</v>
      </c>
      <c r="H102" t="s">
        <v>880</v>
      </c>
      <c r="J102" t="s">
        <v>4</v>
      </c>
      <c r="K102" t="s">
        <v>1028</v>
      </c>
      <c r="P102">
        <f t="shared" si="5"/>
        <v>2.1999999999999993</v>
      </c>
      <c r="Q102">
        <v>2.2999999999999998</v>
      </c>
      <c r="W102">
        <v>17</v>
      </c>
      <c r="X102">
        <v>19.2</v>
      </c>
    </row>
    <row r="103" spans="2:24" x14ac:dyDescent="0.15">
      <c r="B103">
        <v>85</v>
      </c>
      <c r="C103">
        <v>39995</v>
      </c>
      <c r="D103">
        <f t="shared" si="4"/>
        <v>2009</v>
      </c>
      <c r="E103" t="s">
        <v>1000</v>
      </c>
      <c r="F103" t="s">
        <v>1004</v>
      </c>
      <c r="G103" t="s">
        <v>411</v>
      </c>
      <c r="H103" t="s">
        <v>881</v>
      </c>
      <c r="J103" t="s">
        <v>4</v>
      </c>
      <c r="K103">
        <v>49.1</v>
      </c>
      <c r="M103">
        <v>39.700000000000003</v>
      </c>
      <c r="N103">
        <v>21.3</v>
      </c>
      <c r="O103">
        <v>3.5</v>
      </c>
      <c r="P103">
        <f t="shared" si="5"/>
        <v>1</v>
      </c>
      <c r="Q103">
        <v>1</v>
      </c>
      <c r="W103">
        <v>16.8</v>
      </c>
      <c r="X103">
        <v>17.8</v>
      </c>
    </row>
    <row r="104" spans="2:24" x14ac:dyDescent="0.15">
      <c r="B104">
        <v>86</v>
      </c>
      <c r="C104">
        <v>39995</v>
      </c>
      <c r="D104">
        <f t="shared" si="4"/>
        <v>2009</v>
      </c>
      <c r="E104" t="s">
        <v>1000</v>
      </c>
      <c r="F104" t="s">
        <v>1004</v>
      </c>
      <c r="G104" t="s">
        <v>411</v>
      </c>
      <c r="H104" t="s">
        <v>882</v>
      </c>
      <c r="J104" t="s">
        <v>4</v>
      </c>
      <c r="K104">
        <v>64.3</v>
      </c>
      <c r="M104">
        <v>50.6</v>
      </c>
      <c r="N104">
        <v>29.3</v>
      </c>
      <c r="O104">
        <v>5.6</v>
      </c>
      <c r="P104">
        <f t="shared" si="5"/>
        <v>3</v>
      </c>
      <c r="Q104">
        <v>3</v>
      </c>
      <c r="W104">
        <v>16.8</v>
      </c>
      <c r="X104">
        <v>19.8</v>
      </c>
    </row>
    <row r="105" spans="2:24" x14ac:dyDescent="0.15">
      <c r="B105">
        <v>88</v>
      </c>
      <c r="C105">
        <v>39996</v>
      </c>
      <c r="D105">
        <f t="shared" si="4"/>
        <v>2009</v>
      </c>
      <c r="E105" t="s">
        <v>996</v>
      </c>
      <c r="F105" t="s">
        <v>1004</v>
      </c>
      <c r="G105" t="s">
        <v>1002</v>
      </c>
      <c r="H105" t="s">
        <v>275</v>
      </c>
      <c r="J105" t="s">
        <v>4</v>
      </c>
      <c r="K105">
        <v>60.1</v>
      </c>
      <c r="M105">
        <v>47.4</v>
      </c>
      <c r="N105">
        <v>27.9</v>
      </c>
      <c r="P105">
        <f t="shared" si="5"/>
        <v>1.8000000000000007</v>
      </c>
      <c r="Q105">
        <v>2</v>
      </c>
      <c r="W105">
        <v>19</v>
      </c>
      <c r="X105">
        <v>20.8</v>
      </c>
    </row>
    <row r="106" spans="2:24" x14ac:dyDescent="0.15">
      <c r="B106">
        <v>89</v>
      </c>
      <c r="C106">
        <v>39996</v>
      </c>
      <c r="D106">
        <f t="shared" si="4"/>
        <v>2009</v>
      </c>
      <c r="E106" t="s">
        <v>996</v>
      </c>
      <c r="F106" t="s">
        <v>1004</v>
      </c>
      <c r="G106" t="s">
        <v>1002</v>
      </c>
      <c r="H106" t="s">
        <v>275</v>
      </c>
      <c r="J106" t="s">
        <v>4</v>
      </c>
      <c r="K106">
        <v>63.6</v>
      </c>
      <c r="M106">
        <v>48.8</v>
      </c>
      <c r="N106">
        <v>26.3</v>
      </c>
      <c r="O106">
        <v>7.6</v>
      </c>
      <c r="P106">
        <f t="shared" si="5"/>
        <v>3</v>
      </c>
      <c r="Q106">
        <v>3.2</v>
      </c>
      <c r="W106">
        <v>19</v>
      </c>
      <c r="X106">
        <v>22</v>
      </c>
    </row>
    <row r="107" spans="2:24" x14ac:dyDescent="0.15">
      <c r="B107">
        <v>90</v>
      </c>
      <c r="C107">
        <v>39996</v>
      </c>
      <c r="D107">
        <f t="shared" si="4"/>
        <v>2009</v>
      </c>
      <c r="E107" t="s">
        <v>996</v>
      </c>
      <c r="F107" t="s">
        <v>1004</v>
      </c>
      <c r="G107" t="s">
        <v>1002</v>
      </c>
      <c r="H107" t="s">
        <v>275</v>
      </c>
      <c r="J107" t="s">
        <v>4</v>
      </c>
      <c r="K107">
        <v>71.900000000000006</v>
      </c>
      <c r="M107">
        <v>53.8</v>
      </c>
      <c r="N107">
        <v>30.7</v>
      </c>
      <c r="O107">
        <v>7.6</v>
      </c>
      <c r="P107">
        <f t="shared" si="5"/>
        <v>3.5999999999999979</v>
      </c>
      <c r="Q107">
        <v>3.7</v>
      </c>
      <c r="W107">
        <v>18.8</v>
      </c>
      <c r="X107">
        <v>22.4</v>
      </c>
    </row>
    <row r="108" spans="2:24" x14ac:dyDescent="0.15">
      <c r="B108">
        <v>91</v>
      </c>
      <c r="C108">
        <v>39997</v>
      </c>
      <c r="D108">
        <f t="shared" si="4"/>
        <v>2009</v>
      </c>
      <c r="E108" t="s">
        <v>1000</v>
      </c>
      <c r="F108" t="s">
        <v>1004</v>
      </c>
      <c r="G108" t="s">
        <v>1002</v>
      </c>
      <c r="H108" t="s">
        <v>275</v>
      </c>
      <c r="J108" t="s">
        <v>4</v>
      </c>
      <c r="K108">
        <v>59.6</v>
      </c>
      <c r="M108">
        <v>44.3</v>
      </c>
      <c r="N108">
        <v>24.7</v>
      </c>
      <c r="O108">
        <v>4.9000000000000004</v>
      </c>
      <c r="P108">
        <f t="shared" si="5"/>
        <v>2</v>
      </c>
      <c r="Q108">
        <v>2.1</v>
      </c>
      <c r="W108">
        <v>19.600000000000001</v>
      </c>
      <c r="X108">
        <v>21.6</v>
      </c>
    </row>
    <row r="109" spans="2:24" x14ac:dyDescent="0.15">
      <c r="B109">
        <v>101</v>
      </c>
      <c r="C109">
        <v>39998</v>
      </c>
      <c r="D109">
        <f t="shared" si="4"/>
        <v>2009</v>
      </c>
      <c r="E109" t="s">
        <v>996</v>
      </c>
      <c r="F109" t="s">
        <v>1004</v>
      </c>
      <c r="G109" t="s">
        <v>1002</v>
      </c>
      <c r="H109" t="s">
        <v>93</v>
      </c>
      <c r="J109" t="s">
        <v>4</v>
      </c>
      <c r="K109">
        <v>62.5</v>
      </c>
      <c r="M109">
        <v>48</v>
      </c>
      <c r="N109">
        <v>26.4</v>
      </c>
      <c r="O109">
        <v>5.7</v>
      </c>
      <c r="P109">
        <f t="shared" si="5"/>
        <v>2.6000000000000014</v>
      </c>
      <c r="Q109">
        <v>2.7</v>
      </c>
      <c r="W109">
        <v>15.2</v>
      </c>
      <c r="X109">
        <v>17.8</v>
      </c>
    </row>
    <row r="110" spans="2:24" x14ac:dyDescent="0.15">
      <c r="B110">
        <v>102</v>
      </c>
      <c r="C110">
        <v>39998</v>
      </c>
      <c r="D110">
        <f t="shared" si="4"/>
        <v>2009</v>
      </c>
      <c r="E110" t="s">
        <v>996</v>
      </c>
      <c r="F110" t="s">
        <v>1004</v>
      </c>
      <c r="G110" t="s">
        <v>1002</v>
      </c>
      <c r="H110" t="s">
        <v>604</v>
      </c>
      <c r="J110" t="s">
        <v>4</v>
      </c>
      <c r="K110">
        <v>51.8</v>
      </c>
      <c r="M110">
        <v>39.200000000000003</v>
      </c>
      <c r="N110">
        <v>23.4</v>
      </c>
      <c r="O110">
        <v>4.8</v>
      </c>
      <c r="P110">
        <f t="shared" si="5"/>
        <v>1.1000000000000014</v>
      </c>
      <c r="Q110">
        <v>1.2</v>
      </c>
      <c r="W110">
        <v>15.2</v>
      </c>
      <c r="X110">
        <v>16.3</v>
      </c>
    </row>
    <row r="111" spans="2:24" x14ac:dyDescent="0.15">
      <c r="B111">
        <v>103</v>
      </c>
      <c r="C111">
        <v>39998</v>
      </c>
      <c r="D111">
        <f t="shared" si="4"/>
        <v>2009</v>
      </c>
      <c r="E111" t="s">
        <v>996</v>
      </c>
      <c r="F111" t="s">
        <v>1004</v>
      </c>
      <c r="G111" t="s">
        <v>1002</v>
      </c>
      <c r="H111" t="s">
        <v>607</v>
      </c>
      <c r="J111" t="s">
        <v>4</v>
      </c>
      <c r="K111">
        <v>56.6</v>
      </c>
      <c r="N111">
        <v>24.9</v>
      </c>
      <c r="O111">
        <v>4.2</v>
      </c>
      <c r="P111">
        <f t="shared" si="5"/>
        <v>1.6999999999999993</v>
      </c>
      <c r="Q111">
        <v>1.6</v>
      </c>
      <c r="W111">
        <v>15</v>
      </c>
      <c r="X111">
        <v>16.7</v>
      </c>
    </row>
    <row r="112" spans="2:24" x14ac:dyDescent="0.15">
      <c r="B112">
        <v>104</v>
      </c>
      <c r="E112" t="s">
        <v>996</v>
      </c>
      <c r="F112" t="s">
        <v>1004</v>
      </c>
      <c r="G112" t="s">
        <v>1002</v>
      </c>
      <c r="H112" t="s">
        <v>611</v>
      </c>
      <c r="J112" t="s">
        <v>4</v>
      </c>
      <c r="K112">
        <v>69.5</v>
      </c>
      <c r="N112">
        <v>26.2</v>
      </c>
      <c r="O112">
        <v>6.1</v>
      </c>
      <c r="P112">
        <f t="shared" si="5"/>
        <v>2.5999999999999979</v>
      </c>
      <c r="Q112">
        <v>2.9</v>
      </c>
      <c r="W112">
        <v>14.8</v>
      </c>
      <c r="X112">
        <v>17.399999999999999</v>
      </c>
    </row>
    <row r="113" spans="2:17" x14ac:dyDescent="0.15">
      <c r="B113">
        <v>105</v>
      </c>
      <c r="E113" t="s">
        <v>1000</v>
      </c>
      <c r="F113" t="s">
        <v>1004</v>
      </c>
      <c r="G113" t="s">
        <v>1002</v>
      </c>
      <c r="H113" t="s">
        <v>181</v>
      </c>
      <c r="J113" t="s">
        <v>4</v>
      </c>
      <c r="K113" t="s">
        <v>1008</v>
      </c>
      <c r="P113" t="str">
        <f t="shared" si="5"/>
        <v/>
      </c>
    </row>
    <row r="114" spans="2:17" x14ac:dyDescent="0.15">
      <c r="B114">
        <v>106</v>
      </c>
      <c r="E114" t="s">
        <v>1000</v>
      </c>
      <c r="F114" t="s">
        <v>1004</v>
      </c>
      <c r="G114" t="s">
        <v>1002</v>
      </c>
      <c r="H114" t="s">
        <v>231</v>
      </c>
      <c r="J114" t="s">
        <v>4</v>
      </c>
      <c r="K114" t="s">
        <v>1008</v>
      </c>
      <c r="P114" t="str">
        <f t="shared" si="5"/>
        <v/>
      </c>
    </row>
    <row r="115" spans="2:17" x14ac:dyDescent="0.15">
      <c r="B115">
        <v>107</v>
      </c>
      <c r="E115" t="s">
        <v>996</v>
      </c>
      <c r="F115" t="s">
        <v>173</v>
      </c>
      <c r="G115" t="s">
        <v>1002</v>
      </c>
      <c r="H115" t="s">
        <v>238</v>
      </c>
      <c r="J115" t="s">
        <v>4</v>
      </c>
      <c r="K115">
        <v>65.099999999999994</v>
      </c>
      <c r="P115" t="str">
        <f t="shared" si="5"/>
        <v/>
      </c>
      <c r="Q115">
        <v>2.2999999999999998</v>
      </c>
    </row>
    <row r="116" spans="2:17" x14ac:dyDescent="0.15">
      <c r="B116">
        <v>108</v>
      </c>
      <c r="E116" t="s">
        <v>996</v>
      </c>
      <c r="F116" t="s">
        <v>173</v>
      </c>
      <c r="G116" t="s">
        <v>1002</v>
      </c>
      <c r="H116" t="s">
        <v>239</v>
      </c>
      <c r="J116" t="s">
        <v>4</v>
      </c>
      <c r="K116">
        <v>66.3</v>
      </c>
      <c r="P116" t="str">
        <f t="shared" si="5"/>
        <v/>
      </c>
      <c r="Q116">
        <v>2.5</v>
      </c>
    </row>
    <row r="117" spans="2:17" x14ac:dyDescent="0.15">
      <c r="B117">
        <v>109</v>
      </c>
      <c r="E117" t="s">
        <v>996</v>
      </c>
      <c r="F117" t="s">
        <v>173</v>
      </c>
      <c r="G117" t="s">
        <v>1002</v>
      </c>
      <c r="H117" t="s">
        <v>240</v>
      </c>
      <c r="J117" t="s">
        <v>4</v>
      </c>
      <c r="K117">
        <v>68.099999999999994</v>
      </c>
      <c r="P117" t="str">
        <f t="shared" si="5"/>
        <v/>
      </c>
      <c r="Q117">
        <v>2.2999999999999998</v>
      </c>
    </row>
    <row r="118" spans="2:17" x14ac:dyDescent="0.15">
      <c r="B118">
        <v>110</v>
      </c>
      <c r="E118" t="s">
        <v>996</v>
      </c>
      <c r="F118" t="s">
        <v>173</v>
      </c>
      <c r="G118" t="s">
        <v>1002</v>
      </c>
      <c r="H118" t="s">
        <v>241</v>
      </c>
      <c r="J118" t="s">
        <v>4</v>
      </c>
      <c r="K118">
        <v>63.2</v>
      </c>
      <c r="P118" t="str">
        <f t="shared" si="5"/>
        <v/>
      </c>
      <c r="Q118">
        <v>2.6</v>
      </c>
    </row>
    <row r="119" spans="2:17" x14ac:dyDescent="0.15">
      <c r="B119">
        <v>111</v>
      </c>
      <c r="E119" t="s">
        <v>996</v>
      </c>
      <c r="F119" t="s">
        <v>173</v>
      </c>
      <c r="G119" t="s">
        <v>1002</v>
      </c>
      <c r="H119" t="s">
        <v>139</v>
      </c>
      <c r="J119" t="s">
        <v>4</v>
      </c>
      <c r="K119">
        <v>70.099999999999994</v>
      </c>
      <c r="P119" t="str">
        <f t="shared" si="5"/>
        <v/>
      </c>
      <c r="Q119">
        <v>3.2</v>
      </c>
    </row>
    <row r="120" spans="2:17" x14ac:dyDescent="0.15">
      <c r="B120" t="s">
        <v>1029</v>
      </c>
      <c r="C120">
        <v>40003</v>
      </c>
      <c r="E120" t="s">
        <v>1000</v>
      </c>
      <c r="F120" t="s">
        <v>997</v>
      </c>
      <c r="G120" t="s">
        <v>1002</v>
      </c>
      <c r="H120" t="s">
        <v>275</v>
      </c>
      <c r="J120" t="s">
        <v>4</v>
      </c>
      <c r="K120">
        <v>68.8</v>
      </c>
      <c r="P120" t="str">
        <f t="shared" si="5"/>
        <v/>
      </c>
    </row>
    <row r="121" spans="2:17" x14ac:dyDescent="0.15">
      <c r="B121" t="s">
        <v>1030</v>
      </c>
      <c r="C121">
        <v>40006</v>
      </c>
      <c r="E121" t="s">
        <v>1000</v>
      </c>
      <c r="F121" t="s">
        <v>192</v>
      </c>
      <c r="G121" t="s">
        <v>1002</v>
      </c>
      <c r="H121" t="s">
        <v>275</v>
      </c>
      <c r="J121" t="s">
        <v>4</v>
      </c>
      <c r="K121">
        <v>67.3</v>
      </c>
      <c r="P121" t="str">
        <f t="shared" si="5"/>
        <v/>
      </c>
    </row>
    <row r="122" spans="2:17" x14ac:dyDescent="0.15">
      <c r="B122">
        <v>117</v>
      </c>
      <c r="C122">
        <v>40008</v>
      </c>
      <c r="E122" t="s">
        <v>1000</v>
      </c>
      <c r="F122" t="s">
        <v>402</v>
      </c>
      <c r="G122" t="s">
        <v>998</v>
      </c>
      <c r="H122" t="s">
        <v>275</v>
      </c>
      <c r="J122" t="s">
        <v>4</v>
      </c>
      <c r="K122">
        <v>70.3</v>
      </c>
      <c r="M122">
        <v>51.3</v>
      </c>
      <c r="P122" t="str">
        <f t="shared" si="5"/>
        <v/>
      </c>
    </row>
    <row r="123" spans="2:17" x14ac:dyDescent="0.15">
      <c r="B123">
        <v>118</v>
      </c>
      <c r="C123">
        <v>40008</v>
      </c>
      <c r="E123" t="s">
        <v>1000</v>
      </c>
      <c r="F123" t="s">
        <v>1016</v>
      </c>
      <c r="G123" t="s">
        <v>1002</v>
      </c>
      <c r="H123" t="s">
        <v>275</v>
      </c>
      <c r="J123" t="s">
        <v>4</v>
      </c>
      <c r="K123">
        <v>62.7</v>
      </c>
      <c r="M123">
        <v>46.2</v>
      </c>
      <c r="P123" t="str">
        <f t="shared" si="5"/>
        <v/>
      </c>
    </row>
    <row r="124" spans="2:17" x14ac:dyDescent="0.15">
      <c r="B124">
        <v>119</v>
      </c>
      <c r="C124">
        <v>40009</v>
      </c>
      <c r="E124" t="s">
        <v>996</v>
      </c>
      <c r="F124" t="s">
        <v>194</v>
      </c>
      <c r="G124" t="s">
        <v>998</v>
      </c>
      <c r="H124" t="s">
        <v>275</v>
      </c>
      <c r="J124" t="s">
        <v>4</v>
      </c>
      <c r="K124">
        <v>79.599999999999994</v>
      </c>
      <c r="M124">
        <v>62.3</v>
      </c>
      <c r="P124" t="str">
        <f t="shared" si="5"/>
        <v/>
      </c>
      <c r="Q124">
        <v>5.4</v>
      </c>
    </row>
    <row r="125" spans="2:17" x14ac:dyDescent="0.15">
      <c r="B125" t="s">
        <v>1031</v>
      </c>
      <c r="C125">
        <v>40009</v>
      </c>
      <c r="E125" t="s">
        <v>1000</v>
      </c>
      <c r="F125" t="s">
        <v>1004</v>
      </c>
      <c r="G125" t="s">
        <v>1002</v>
      </c>
      <c r="H125" t="s">
        <v>275</v>
      </c>
      <c r="J125" t="s">
        <v>4</v>
      </c>
      <c r="K125">
        <v>66.5</v>
      </c>
      <c r="M125">
        <v>51.3</v>
      </c>
      <c r="N125">
        <v>29.9</v>
      </c>
      <c r="O125">
        <v>6</v>
      </c>
      <c r="P125" t="str">
        <f t="shared" si="5"/>
        <v/>
      </c>
      <c r="Q125">
        <v>3</v>
      </c>
    </row>
    <row r="126" spans="2:17" x14ac:dyDescent="0.15">
      <c r="B126" t="s">
        <v>1032</v>
      </c>
      <c r="C126">
        <v>40010</v>
      </c>
      <c r="E126" t="s">
        <v>996</v>
      </c>
      <c r="F126" t="s">
        <v>86</v>
      </c>
      <c r="G126" t="s">
        <v>1002</v>
      </c>
      <c r="H126" t="s">
        <v>275</v>
      </c>
      <c r="J126" t="s">
        <v>4</v>
      </c>
      <c r="K126">
        <v>63.7</v>
      </c>
      <c r="M126">
        <v>50.5</v>
      </c>
      <c r="P126" t="str">
        <f t="shared" si="5"/>
        <v/>
      </c>
    </row>
    <row r="127" spans="2:17" x14ac:dyDescent="0.15">
      <c r="B127">
        <v>121</v>
      </c>
      <c r="C127">
        <v>40013</v>
      </c>
      <c r="E127" t="s">
        <v>996</v>
      </c>
      <c r="F127" t="s">
        <v>194</v>
      </c>
      <c r="G127" t="s">
        <v>1002</v>
      </c>
      <c r="H127" t="s">
        <v>275</v>
      </c>
      <c r="J127" t="s">
        <v>4</v>
      </c>
      <c r="K127">
        <v>75.599999999999994</v>
      </c>
      <c r="M127">
        <v>57.3</v>
      </c>
      <c r="N127">
        <v>33.9</v>
      </c>
      <c r="O127">
        <v>7.4</v>
      </c>
      <c r="P127" t="str">
        <f t="shared" si="5"/>
        <v/>
      </c>
      <c r="Q127">
        <v>4.9000000000000004</v>
      </c>
    </row>
    <row r="128" spans="2:17" x14ac:dyDescent="0.15">
      <c r="B128">
        <v>122</v>
      </c>
      <c r="C128">
        <v>40015</v>
      </c>
      <c r="E128" t="s">
        <v>1000</v>
      </c>
      <c r="F128" t="s">
        <v>409</v>
      </c>
      <c r="G128" t="s">
        <v>1002</v>
      </c>
      <c r="H128" t="s">
        <v>275</v>
      </c>
      <c r="J128" t="s">
        <v>4</v>
      </c>
      <c r="K128">
        <v>70.2</v>
      </c>
      <c r="P128" t="str">
        <f t="shared" si="5"/>
        <v/>
      </c>
    </row>
    <row r="129" spans="2:24" x14ac:dyDescent="0.15">
      <c r="B129" t="s">
        <v>1033</v>
      </c>
      <c r="C129">
        <v>40019</v>
      </c>
      <c r="E129" t="s">
        <v>1000</v>
      </c>
      <c r="F129" t="s">
        <v>1004</v>
      </c>
      <c r="G129" t="s">
        <v>1002</v>
      </c>
      <c r="H129" t="s">
        <v>275</v>
      </c>
      <c r="J129" t="s">
        <v>4</v>
      </c>
      <c r="K129">
        <v>74.400000000000006</v>
      </c>
      <c r="M129">
        <v>55.7</v>
      </c>
      <c r="N129">
        <v>31.9</v>
      </c>
      <c r="O129">
        <v>5</v>
      </c>
      <c r="P129" t="str">
        <f t="shared" si="5"/>
        <v/>
      </c>
      <c r="Q129">
        <v>3.5</v>
      </c>
    </row>
    <row r="130" spans="2:24" x14ac:dyDescent="0.15">
      <c r="B130">
        <v>123</v>
      </c>
      <c r="C130">
        <v>40019</v>
      </c>
      <c r="E130" t="s">
        <v>1000</v>
      </c>
      <c r="F130" t="s">
        <v>1034</v>
      </c>
      <c r="G130" t="s">
        <v>365</v>
      </c>
      <c r="H130" t="s">
        <v>275</v>
      </c>
      <c r="J130" t="s">
        <v>4</v>
      </c>
      <c r="K130">
        <v>76.599999999999994</v>
      </c>
      <c r="M130">
        <v>62.9</v>
      </c>
      <c r="N130">
        <v>37.200000000000003</v>
      </c>
      <c r="O130">
        <v>7.8</v>
      </c>
      <c r="P130">
        <f t="shared" si="5"/>
        <v>5.3000000000000007</v>
      </c>
      <c r="Q130">
        <v>5.3</v>
      </c>
      <c r="W130">
        <v>18.899999999999999</v>
      </c>
      <c r="X130">
        <v>24.2</v>
      </c>
    </row>
    <row r="131" spans="2:24" x14ac:dyDescent="0.15">
      <c r="B131">
        <v>124</v>
      </c>
      <c r="C131">
        <v>40019</v>
      </c>
      <c r="E131" t="s">
        <v>1000</v>
      </c>
      <c r="F131" t="s">
        <v>79</v>
      </c>
      <c r="G131" t="s">
        <v>365</v>
      </c>
      <c r="H131" t="s">
        <v>275</v>
      </c>
      <c r="J131" t="s">
        <v>4</v>
      </c>
      <c r="K131">
        <v>74.099999999999994</v>
      </c>
      <c r="M131">
        <v>57.7</v>
      </c>
      <c r="N131">
        <v>32.1</v>
      </c>
      <c r="O131">
        <v>6.6</v>
      </c>
      <c r="P131">
        <f t="shared" si="5"/>
        <v>5</v>
      </c>
      <c r="Q131">
        <v>5</v>
      </c>
      <c r="W131">
        <v>18.8</v>
      </c>
      <c r="X131">
        <v>23.8</v>
      </c>
    </row>
    <row r="132" spans="2:24" x14ac:dyDescent="0.15">
      <c r="B132" t="s">
        <v>1035</v>
      </c>
      <c r="C132">
        <v>40020</v>
      </c>
      <c r="E132" t="s">
        <v>1000</v>
      </c>
      <c r="F132" t="s">
        <v>1001</v>
      </c>
      <c r="G132" t="s">
        <v>1002</v>
      </c>
      <c r="H132" t="s">
        <v>275</v>
      </c>
      <c r="J132" t="s">
        <v>4</v>
      </c>
      <c r="K132">
        <v>77.2</v>
      </c>
      <c r="P132" t="str">
        <f t="shared" ref="P132:P155" si="6">IF(X132&lt;&gt;"",X132-W132,"")</f>
        <v/>
      </c>
      <c r="Q132">
        <v>3.8</v>
      </c>
    </row>
    <row r="133" spans="2:24" x14ac:dyDescent="0.15">
      <c r="B133" t="s">
        <v>1036</v>
      </c>
      <c r="C133">
        <v>40020</v>
      </c>
      <c r="E133" t="s">
        <v>1000</v>
      </c>
      <c r="F133" t="s">
        <v>1001</v>
      </c>
      <c r="G133" t="s">
        <v>1002</v>
      </c>
      <c r="H133" t="s">
        <v>275</v>
      </c>
      <c r="J133" t="s">
        <v>4</v>
      </c>
      <c r="K133">
        <v>75.7</v>
      </c>
      <c r="P133" t="str">
        <f t="shared" si="6"/>
        <v/>
      </c>
    </row>
    <row r="134" spans="2:24" x14ac:dyDescent="0.15">
      <c r="B134">
        <v>126</v>
      </c>
      <c r="C134">
        <v>40021</v>
      </c>
      <c r="E134" t="s">
        <v>1000</v>
      </c>
      <c r="F134" t="s">
        <v>1037</v>
      </c>
      <c r="G134" t="s">
        <v>1002</v>
      </c>
      <c r="H134" t="s">
        <v>275</v>
      </c>
      <c r="J134" t="s">
        <v>4</v>
      </c>
      <c r="K134">
        <v>69.2</v>
      </c>
      <c r="M134">
        <v>52.6</v>
      </c>
      <c r="N134">
        <v>31.2</v>
      </c>
      <c r="O134">
        <v>6.7</v>
      </c>
      <c r="P134" t="str">
        <f t="shared" si="6"/>
        <v/>
      </c>
      <c r="Q134">
        <v>3.1</v>
      </c>
    </row>
    <row r="135" spans="2:24" x14ac:dyDescent="0.15">
      <c r="B135" t="s">
        <v>1038</v>
      </c>
      <c r="C135">
        <v>40022</v>
      </c>
      <c r="E135" t="s">
        <v>1000</v>
      </c>
      <c r="F135" t="s">
        <v>1039</v>
      </c>
      <c r="G135" t="s">
        <v>998</v>
      </c>
      <c r="H135" t="s">
        <v>93</v>
      </c>
      <c r="J135" t="s">
        <v>4</v>
      </c>
      <c r="K135">
        <v>74.7</v>
      </c>
      <c r="M135">
        <v>61.7</v>
      </c>
      <c r="N135">
        <v>37.200000000000003</v>
      </c>
      <c r="P135" t="str">
        <f t="shared" si="6"/>
        <v/>
      </c>
      <c r="Q135">
        <v>4.5999999999999996</v>
      </c>
    </row>
    <row r="136" spans="2:24" x14ac:dyDescent="0.15">
      <c r="B136" t="s">
        <v>1040</v>
      </c>
      <c r="C136">
        <v>40022</v>
      </c>
      <c r="E136" t="s">
        <v>1000</v>
      </c>
      <c r="F136" t="s">
        <v>1039</v>
      </c>
      <c r="G136" t="s">
        <v>998</v>
      </c>
      <c r="H136" t="s">
        <v>604</v>
      </c>
      <c r="J136" t="s">
        <v>4</v>
      </c>
      <c r="K136">
        <v>65.2</v>
      </c>
      <c r="M136">
        <v>50.3</v>
      </c>
      <c r="N136">
        <v>29.6</v>
      </c>
      <c r="P136" t="str">
        <f t="shared" si="6"/>
        <v/>
      </c>
      <c r="Q136">
        <v>2.6</v>
      </c>
    </row>
    <row r="137" spans="2:24" x14ac:dyDescent="0.15">
      <c r="B137" t="s">
        <v>1041</v>
      </c>
      <c r="C137">
        <v>40022</v>
      </c>
      <c r="E137" t="s">
        <v>1000</v>
      </c>
      <c r="F137" t="s">
        <v>1039</v>
      </c>
      <c r="G137" t="s">
        <v>998</v>
      </c>
      <c r="H137" t="s">
        <v>607</v>
      </c>
      <c r="J137" t="s">
        <v>4</v>
      </c>
      <c r="K137">
        <v>75.599999999999994</v>
      </c>
      <c r="N137">
        <v>33.5</v>
      </c>
      <c r="P137" t="str">
        <f t="shared" si="6"/>
        <v/>
      </c>
      <c r="Q137">
        <v>3.9</v>
      </c>
    </row>
    <row r="138" spans="2:24" x14ac:dyDescent="0.15">
      <c r="B138" t="s">
        <v>1042</v>
      </c>
      <c r="C138">
        <v>40022</v>
      </c>
      <c r="E138" t="s">
        <v>1000</v>
      </c>
      <c r="F138" t="s">
        <v>1039</v>
      </c>
      <c r="G138" t="s">
        <v>998</v>
      </c>
      <c r="H138" t="s">
        <v>611</v>
      </c>
      <c r="J138" t="s">
        <v>4</v>
      </c>
      <c r="N138">
        <v>33.9</v>
      </c>
      <c r="P138" t="str">
        <f t="shared" si="6"/>
        <v/>
      </c>
    </row>
    <row r="139" spans="2:24" x14ac:dyDescent="0.15">
      <c r="B139">
        <v>127</v>
      </c>
      <c r="C139">
        <v>40022</v>
      </c>
      <c r="E139" t="s">
        <v>1000</v>
      </c>
      <c r="F139" t="s">
        <v>1039</v>
      </c>
      <c r="G139" t="s">
        <v>998</v>
      </c>
      <c r="H139" t="s">
        <v>93</v>
      </c>
      <c r="J139" t="s">
        <v>4</v>
      </c>
      <c r="K139">
        <v>77.400000000000006</v>
      </c>
      <c r="M139">
        <v>57.5</v>
      </c>
      <c r="N139">
        <v>34</v>
      </c>
      <c r="P139" t="str">
        <f t="shared" si="6"/>
        <v/>
      </c>
      <c r="Q139">
        <v>4.8</v>
      </c>
    </row>
    <row r="140" spans="2:24" x14ac:dyDescent="0.15">
      <c r="B140">
        <v>128</v>
      </c>
      <c r="C140">
        <v>40022</v>
      </c>
      <c r="E140" t="s">
        <v>1000</v>
      </c>
      <c r="F140" t="s">
        <v>1039</v>
      </c>
      <c r="G140" t="s">
        <v>998</v>
      </c>
      <c r="H140" t="s">
        <v>604</v>
      </c>
      <c r="J140" t="s">
        <v>4</v>
      </c>
      <c r="K140">
        <v>60.4</v>
      </c>
      <c r="M140">
        <v>60</v>
      </c>
      <c r="N140">
        <v>36.799999999999997</v>
      </c>
      <c r="P140" t="str">
        <f t="shared" si="6"/>
        <v/>
      </c>
      <c r="Q140">
        <v>5.4</v>
      </c>
    </row>
    <row r="141" spans="2:24" x14ac:dyDescent="0.15">
      <c r="B141">
        <v>129</v>
      </c>
      <c r="C141">
        <v>40022</v>
      </c>
      <c r="E141" t="s">
        <v>1000</v>
      </c>
      <c r="F141" t="s">
        <v>1039</v>
      </c>
      <c r="G141" t="s">
        <v>998</v>
      </c>
      <c r="H141" t="s">
        <v>607</v>
      </c>
      <c r="J141" t="s">
        <v>4</v>
      </c>
      <c r="K141">
        <v>73.400000000000006</v>
      </c>
      <c r="M141">
        <v>53.2</v>
      </c>
      <c r="N141">
        <v>33.1</v>
      </c>
      <c r="P141" t="str">
        <f t="shared" si="6"/>
        <v/>
      </c>
      <c r="Q141">
        <v>4</v>
      </c>
    </row>
    <row r="142" spans="2:24" x14ac:dyDescent="0.15">
      <c r="B142">
        <v>130</v>
      </c>
      <c r="C142">
        <v>40022</v>
      </c>
      <c r="E142" t="s">
        <v>1000</v>
      </c>
      <c r="F142" t="s">
        <v>1039</v>
      </c>
      <c r="G142" t="s">
        <v>998</v>
      </c>
      <c r="H142" t="s">
        <v>611</v>
      </c>
      <c r="J142" t="s">
        <v>4</v>
      </c>
      <c r="K142">
        <v>85.3</v>
      </c>
      <c r="M142">
        <v>62.1</v>
      </c>
      <c r="N142">
        <v>36.9</v>
      </c>
      <c r="P142" t="str">
        <f t="shared" si="6"/>
        <v/>
      </c>
      <c r="Q142">
        <v>5.5</v>
      </c>
    </row>
    <row r="143" spans="2:24" x14ac:dyDescent="0.15">
      <c r="B143" t="s">
        <v>1043</v>
      </c>
      <c r="C143">
        <v>40023</v>
      </c>
      <c r="E143" t="s">
        <v>1000</v>
      </c>
      <c r="F143" t="s">
        <v>95</v>
      </c>
      <c r="G143" t="s">
        <v>43</v>
      </c>
      <c r="H143" t="s">
        <v>275</v>
      </c>
      <c r="J143" t="s">
        <v>4</v>
      </c>
      <c r="K143">
        <v>82.1</v>
      </c>
      <c r="P143" t="str">
        <f t="shared" si="6"/>
        <v/>
      </c>
      <c r="Q143">
        <v>6.2</v>
      </c>
    </row>
    <row r="144" spans="2:24" x14ac:dyDescent="0.15">
      <c r="B144" t="s">
        <v>1044</v>
      </c>
      <c r="C144">
        <v>40024</v>
      </c>
      <c r="E144" t="s">
        <v>996</v>
      </c>
      <c r="F144" t="s">
        <v>194</v>
      </c>
      <c r="G144" t="s">
        <v>43</v>
      </c>
      <c r="H144" t="s">
        <v>275</v>
      </c>
      <c r="J144" t="s">
        <v>4</v>
      </c>
      <c r="K144">
        <v>86.2</v>
      </c>
      <c r="M144">
        <v>68.599999999999994</v>
      </c>
      <c r="P144">
        <f t="shared" si="6"/>
        <v>9</v>
      </c>
      <c r="W144">
        <v>56</v>
      </c>
      <c r="X144">
        <v>65</v>
      </c>
    </row>
    <row r="145" spans="2:24" x14ac:dyDescent="0.15">
      <c r="B145" t="s">
        <v>1045</v>
      </c>
      <c r="C145">
        <v>40025</v>
      </c>
      <c r="E145" t="s">
        <v>996</v>
      </c>
      <c r="F145" t="s">
        <v>1014</v>
      </c>
      <c r="G145" t="s">
        <v>43</v>
      </c>
      <c r="H145" t="s">
        <v>275</v>
      </c>
      <c r="J145" t="s">
        <v>4</v>
      </c>
      <c r="K145">
        <v>82.5</v>
      </c>
      <c r="M145">
        <v>62.4</v>
      </c>
      <c r="N145">
        <v>35.6</v>
      </c>
      <c r="P145">
        <f t="shared" si="6"/>
        <v>7</v>
      </c>
      <c r="Q145">
        <v>6</v>
      </c>
      <c r="W145">
        <v>78</v>
      </c>
      <c r="X145">
        <v>85</v>
      </c>
    </row>
    <row r="146" spans="2:24" x14ac:dyDescent="0.15">
      <c r="B146" t="s">
        <v>1046</v>
      </c>
      <c r="C146">
        <v>40025</v>
      </c>
      <c r="E146" t="s">
        <v>996</v>
      </c>
      <c r="F146" t="s">
        <v>1014</v>
      </c>
      <c r="G146" t="s">
        <v>43</v>
      </c>
      <c r="H146" t="s">
        <v>275</v>
      </c>
      <c r="J146" t="s">
        <v>4</v>
      </c>
      <c r="K146">
        <v>82.6</v>
      </c>
      <c r="M146">
        <v>67.2</v>
      </c>
      <c r="N146">
        <v>36.700000000000003</v>
      </c>
      <c r="P146">
        <f t="shared" si="6"/>
        <v>7</v>
      </c>
      <c r="Q146">
        <v>7.9</v>
      </c>
      <c r="W146">
        <v>85</v>
      </c>
      <c r="X146">
        <v>92</v>
      </c>
    </row>
    <row r="147" spans="2:24" x14ac:dyDescent="0.15">
      <c r="B147">
        <v>132</v>
      </c>
      <c r="C147">
        <v>40026</v>
      </c>
      <c r="E147" t="s">
        <v>996</v>
      </c>
      <c r="F147" t="s">
        <v>997</v>
      </c>
      <c r="G147" t="s">
        <v>998</v>
      </c>
      <c r="H147" t="s">
        <v>275</v>
      </c>
      <c r="J147" t="s">
        <v>4</v>
      </c>
      <c r="K147">
        <v>92.4</v>
      </c>
      <c r="M147">
        <v>57.5</v>
      </c>
      <c r="N147">
        <v>38.799999999999997</v>
      </c>
      <c r="P147" t="str">
        <f t="shared" si="6"/>
        <v/>
      </c>
      <c r="Q147">
        <v>7.8</v>
      </c>
    </row>
    <row r="148" spans="2:24" x14ac:dyDescent="0.15">
      <c r="B148" t="s">
        <v>1047</v>
      </c>
      <c r="C148">
        <v>40028</v>
      </c>
      <c r="E148" t="s">
        <v>1000</v>
      </c>
      <c r="F148" t="s">
        <v>402</v>
      </c>
      <c r="G148" t="s">
        <v>1002</v>
      </c>
      <c r="H148" t="s">
        <v>275</v>
      </c>
      <c r="J148" t="s">
        <v>4</v>
      </c>
      <c r="K148">
        <v>92</v>
      </c>
      <c r="M148">
        <v>72.8</v>
      </c>
      <c r="N148">
        <v>42.2</v>
      </c>
      <c r="P148" t="str">
        <f t="shared" si="6"/>
        <v/>
      </c>
      <c r="Q148">
        <v>7.9</v>
      </c>
    </row>
    <row r="149" spans="2:24" x14ac:dyDescent="0.15">
      <c r="B149" t="s">
        <v>1048</v>
      </c>
      <c r="C149">
        <v>40033</v>
      </c>
      <c r="E149" t="s">
        <v>996</v>
      </c>
      <c r="F149" t="s">
        <v>194</v>
      </c>
      <c r="G149" t="s">
        <v>1002</v>
      </c>
      <c r="H149" t="s">
        <v>275</v>
      </c>
      <c r="J149" t="s">
        <v>4</v>
      </c>
      <c r="K149">
        <v>75.599999999999994</v>
      </c>
      <c r="M149">
        <v>56.3</v>
      </c>
      <c r="N149">
        <v>31.3</v>
      </c>
      <c r="O149">
        <v>8.6</v>
      </c>
      <c r="P149">
        <f t="shared" si="6"/>
        <v>4</v>
      </c>
      <c r="W149">
        <v>17.2</v>
      </c>
      <c r="X149">
        <v>21.2</v>
      </c>
    </row>
    <row r="150" spans="2:24" x14ac:dyDescent="0.15">
      <c r="B150">
        <v>15</v>
      </c>
      <c r="C150">
        <v>39983</v>
      </c>
      <c r="E150">
        <v>1200</v>
      </c>
      <c r="F150" t="s">
        <v>82</v>
      </c>
      <c r="G150" t="s">
        <v>1002</v>
      </c>
      <c r="H150">
        <v>1</v>
      </c>
      <c r="J150" t="s">
        <v>1049</v>
      </c>
      <c r="K150">
        <v>60.8</v>
      </c>
      <c r="P150" t="str">
        <f t="shared" si="6"/>
        <v/>
      </c>
    </row>
    <row r="151" spans="2:24" x14ac:dyDescent="0.15">
      <c r="B151">
        <v>56</v>
      </c>
      <c r="C151">
        <v>39993</v>
      </c>
      <c r="E151" t="s">
        <v>1000</v>
      </c>
      <c r="F151" t="s">
        <v>1004</v>
      </c>
      <c r="G151" t="s">
        <v>411</v>
      </c>
      <c r="H151" t="s">
        <v>275</v>
      </c>
      <c r="J151" t="s">
        <v>7</v>
      </c>
      <c r="K151">
        <v>144.19999999999999</v>
      </c>
      <c r="M151">
        <v>121.1</v>
      </c>
      <c r="O151">
        <v>7.5</v>
      </c>
      <c r="P151">
        <f t="shared" si="6"/>
        <v>8</v>
      </c>
      <c r="Q151">
        <v>8</v>
      </c>
      <c r="W151">
        <v>15</v>
      </c>
      <c r="X151">
        <v>23</v>
      </c>
    </row>
    <row r="152" spans="2:24" x14ac:dyDescent="0.15">
      <c r="B152">
        <v>112</v>
      </c>
      <c r="C152">
        <v>40001</v>
      </c>
      <c r="E152" t="s">
        <v>1000</v>
      </c>
      <c r="F152" t="s">
        <v>409</v>
      </c>
      <c r="G152" t="s">
        <v>1002</v>
      </c>
      <c r="H152" t="s">
        <v>275</v>
      </c>
      <c r="J152" t="s">
        <v>7</v>
      </c>
      <c r="K152">
        <v>93.7</v>
      </c>
      <c r="M152">
        <v>77.900000000000006</v>
      </c>
      <c r="O152">
        <v>5.2</v>
      </c>
      <c r="P152">
        <f t="shared" si="6"/>
        <v>2.5</v>
      </c>
      <c r="Q152">
        <v>2.8</v>
      </c>
      <c r="W152">
        <v>19</v>
      </c>
      <c r="X152">
        <v>21.5</v>
      </c>
    </row>
    <row r="153" spans="2:24" x14ac:dyDescent="0.15">
      <c r="B153">
        <v>17</v>
      </c>
      <c r="C153">
        <v>39985</v>
      </c>
      <c r="E153" t="s">
        <v>1000</v>
      </c>
      <c r="F153" t="s">
        <v>1050</v>
      </c>
      <c r="G153" t="s">
        <v>1051</v>
      </c>
      <c r="H153" t="s">
        <v>405</v>
      </c>
      <c r="J153" t="s">
        <v>1052</v>
      </c>
      <c r="K153">
        <v>31.3</v>
      </c>
      <c r="P153" t="str">
        <f t="shared" si="6"/>
        <v/>
      </c>
    </row>
    <row r="154" spans="2:24" x14ac:dyDescent="0.15">
      <c r="B154">
        <v>18</v>
      </c>
      <c r="C154">
        <v>39985</v>
      </c>
      <c r="E154" t="s">
        <v>1000</v>
      </c>
      <c r="F154" t="s">
        <v>1050</v>
      </c>
      <c r="G154" t="s">
        <v>1051</v>
      </c>
      <c r="H154" t="s">
        <v>384</v>
      </c>
      <c r="J154" t="s">
        <v>1052</v>
      </c>
      <c r="K154">
        <v>31.6</v>
      </c>
      <c r="P154" t="str">
        <f t="shared" si="6"/>
        <v/>
      </c>
    </row>
    <row r="155" spans="2:24" x14ac:dyDescent="0.15">
      <c r="B155">
        <v>19</v>
      </c>
      <c r="C155">
        <v>39985</v>
      </c>
      <c r="E155" t="s">
        <v>1000</v>
      </c>
      <c r="F155" t="s">
        <v>1050</v>
      </c>
      <c r="G155" t="s">
        <v>1051</v>
      </c>
      <c r="H155" t="s">
        <v>385</v>
      </c>
      <c r="J155" t="s">
        <v>1002</v>
      </c>
      <c r="K155">
        <v>28</v>
      </c>
      <c r="P155" t="str">
        <f t="shared" si="6"/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C51"/>
  <sheetViews>
    <sheetView topLeftCell="A2" workbookViewId="0">
      <selection activeCell="G18" sqref="G18"/>
    </sheetView>
  </sheetViews>
  <sheetFormatPr baseColWidth="10" defaultColWidth="8.83203125" defaultRowHeight="13" x14ac:dyDescent="0.15"/>
  <cols>
    <col min="4" max="4" width="9.1640625"/>
  </cols>
  <sheetData>
    <row r="1" spans="2:29" x14ac:dyDescent="0.15">
      <c r="B1" t="s">
        <v>13</v>
      </c>
      <c r="C1" t="s">
        <v>14</v>
      </c>
      <c r="D1" t="s">
        <v>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0</v>
      </c>
      <c r="K1" t="s">
        <v>1</v>
      </c>
      <c r="L1" t="s">
        <v>20</v>
      </c>
      <c r="M1" t="s">
        <v>21</v>
      </c>
      <c r="N1" t="s">
        <v>22</v>
      </c>
      <c r="O1" t="s">
        <v>23</v>
      </c>
      <c r="P1" t="s">
        <v>2</v>
      </c>
      <c r="Q1" t="s">
        <v>10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993</v>
      </c>
      <c r="X1" t="s">
        <v>994</v>
      </c>
      <c r="Y1" t="s">
        <v>1053</v>
      </c>
      <c r="Z1" t="s">
        <v>976</v>
      </c>
      <c r="AA1" t="s">
        <v>977</v>
      </c>
      <c r="AB1" t="s">
        <v>979</v>
      </c>
      <c r="AC1" t="s">
        <v>978</v>
      </c>
    </row>
    <row r="2" spans="2:29" x14ac:dyDescent="0.15">
      <c r="B2" t="s">
        <v>988</v>
      </c>
      <c r="C2" t="s">
        <v>14</v>
      </c>
      <c r="E2" t="s">
        <v>15</v>
      </c>
      <c r="F2" t="s">
        <v>16</v>
      </c>
      <c r="G2" t="s">
        <v>989</v>
      </c>
      <c r="H2" t="s">
        <v>18</v>
      </c>
      <c r="J2" t="s">
        <v>0</v>
      </c>
      <c r="K2" t="s">
        <v>1</v>
      </c>
      <c r="L2" t="s">
        <v>990</v>
      </c>
      <c r="M2" t="s">
        <v>991</v>
      </c>
      <c r="N2" t="s">
        <v>992</v>
      </c>
      <c r="O2" t="s">
        <v>23</v>
      </c>
      <c r="P2" t="s">
        <v>995</v>
      </c>
      <c r="Q2" t="s">
        <v>10</v>
      </c>
      <c r="W2" t="s">
        <v>993</v>
      </c>
      <c r="X2" t="s">
        <v>994</v>
      </c>
    </row>
    <row r="3" spans="2:29" x14ac:dyDescent="0.15">
      <c r="B3">
        <v>1</v>
      </c>
      <c r="D3">
        <v>2010</v>
      </c>
      <c r="F3" t="s">
        <v>83</v>
      </c>
      <c r="H3" t="s">
        <v>32</v>
      </c>
      <c r="J3" t="s">
        <v>4</v>
      </c>
      <c r="K3">
        <v>151</v>
      </c>
      <c r="P3" t="s">
        <v>1054</v>
      </c>
      <c r="Q3">
        <v>25.8</v>
      </c>
    </row>
    <row r="4" spans="2:29" x14ac:dyDescent="0.15">
      <c r="B4">
        <v>2</v>
      </c>
      <c r="D4">
        <v>2010</v>
      </c>
      <c r="F4" t="s">
        <v>406</v>
      </c>
      <c r="H4" t="s">
        <v>32</v>
      </c>
      <c r="J4" t="s">
        <v>5</v>
      </c>
      <c r="K4">
        <v>71.900000000000006</v>
      </c>
      <c r="P4" t="s">
        <v>1055</v>
      </c>
      <c r="Q4">
        <v>2.4</v>
      </c>
    </row>
    <row r="5" spans="2:29" x14ac:dyDescent="0.15">
      <c r="B5">
        <v>3</v>
      </c>
      <c r="C5">
        <v>40370</v>
      </c>
      <c r="D5">
        <v>2010</v>
      </c>
      <c r="F5" t="s">
        <v>1056</v>
      </c>
      <c r="G5" t="s">
        <v>411</v>
      </c>
      <c r="H5" t="s">
        <v>32</v>
      </c>
      <c r="J5" t="s">
        <v>1057</v>
      </c>
      <c r="K5">
        <v>46.9</v>
      </c>
      <c r="P5" t="s">
        <v>1058</v>
      </c>
      <c r="Q5">
        <v>1.1000000000000001</v>
      </c>
      <c r="W5">
        <v>21.4</v>
      </c>
      <c r="X5">
        <v>23.2</v>
      </c>
    </row>
    <row r="6" spans="2:29" x14ac:dyDescent="0.15">
      <c r="B6">
        <v>4</v>
      </c>
      <c r="C6">
        <v>40371</v>
      </c>
      <c r="D6">
        <v>2010</v>
      </c>
      <c r="F6" t="s">
        <v>1059</v>
      </c>
      <c r="G6" t="s">
        <v>54</v>
      </c>
      <c r="H6" t="s">
        <v>1060</v>
      </c>
      <c r="J6" t="s">
        <v>11</v>
      </c>
      <c r="K6">
        <v>63.1</v>
      </c>
      <c r="P6" t="s">
        <v>1061</v>
      </c>
      <c r="Q6">
        <v>0.3</v>
      </c>
      <c r="W6">
        <v>21.1</v>
      </c>
      <c r="X6">
        <v>22.6</v>
      </c>
    </row>
    <row r="7" spans="2:29" x14ac:dyDescent="0.15">
      <c r="B7">
        <v>5</v>
      </c>
      <c r="C7">
        <v>40371</v>
      </c>
      <c r="D7">
        <v>2010</v>
      </c>
      <c r="F7" t="s">
        <v>1059</v>
      </c>
      <c r="G7" t="s">
        <v>54</v>
      </c>
      <c r="H7" t="s">
        <v>1062</v>
      </c>
      <c r="J7" t="s">
        <v>5</v>
      </c>
      <c r="K7">
        <v>64.400000000000006</v>
      </c>
      <c r="P7" t="s">
        <v>1055</v>
      </c>
      <c r="Q7">
        <v>2.1</v>
      </c>
      <c r="W7">
        <v>20.2</v>
      </c>
      <c r="X7">
        <v>22.2</v>
      </c>
    </row>
    <row r="8" spans="2:29" x14ac:dyDescent="0.15">
      <c r="B8">
        <v>6</v>
      </c>
      <c r="C8">
        <v>40371</v>
      </c>
      <c r="D8">
        <v>2010</v>
      </c>
      <c r="F8" t="s">
        <v>1059</v>
      </c>
      <c r="G8" t="s">
        <v>54</v>
      </c>
      <c r="H8" t="s">
        <v>1063</v>
      </c>
      <c r="J8" t="s">
        <v>907</v>
      </c>
      <c r="K8">
        <v>47.3</v>
      </c>
      <c r="P8" t="s">
        <v>1064</v>
      </c>
      <c r="Q8">
        <v>0.6</v>
      </c>
      <c r="W8">
        <v>20</v>
      </c>
      <c r="X8">
        <v>20.6</v>
      </c>
    </row>
    <row r="9" spans="2:29" x14ac:dyDescent="0.15">
      <c r="B9">
        <v>7</v>
      </c>
      <c r="C9">
        <v>40371</v>
      </c>
      <c r="D9">
        <v>2010</v>
      </c>
      <c r="F9" t="s">
        <v>1059</v>
      </c>
      <c r="G9" t="s">
        <v>54</v>
      </c>
      <c r="H9" t="s">
        <v>1065</v>
      </c>
      <c r="J9" t="s">
        <v>907</v>
      </c>
      <c r="K9">
        <v>33.299999999999997</v>
      </c>
      <c r="P9" t="s">
        <v>1066</v>
      </c>
      <c r="Q9">
        <v>0.2</v>
      </c>
      <c r="W9">
        <v>19.8</v>
      </c>
      <c r="X9">
        <v>19.850000000000001</v>
      </c>
    </row>
    <row r="10" spans="2:29" x14ac:dyDescent="0.15">
      <c r="B10">
        <v>8</v>
      </c>
      <c r="C10">
        <v>40371</v>
      </c>
      <c r="D10">
        <v>2010</v>
      </c>
      <c r="F10" t="s">
        <v>1059</v>
      </c>
      <c r="G10" t="s">
        <v>54</v>
      </c>
      <c r="H10" t="s">
        <v>1067</v>
      </c>
      <c r="J10" t="s">
        <v>907</v>
      </c>
      <c r="K10">
        <v>36.799999999999997</v>
      </c>
      <c r="P10" t="s">
        <v>1068</v>
      </c>
      <c r="Q10">
        <v>0</v>
      </c>
      <c r="W10">
        <v>20.100000000000001</v>
      </c>
      <c r="X10">
        <v>20.100000000000001</v>
      </c>
    </row>
    <row r="11" spans="2:29" x14ac:dyDescent="0.15">
      <c r="B11">
        <v>9</v>
      </c>
      <c r="C11">
        <v>40371</v>
      </c>
      <c r="D11">
        <v>2010</v>
      </c>
      <c r="F11" t="s">
        <v>1059</v>
      </c>
      <c r="G11" t="s">
        <v>54</v>
      </c>
      <c r="H11" t="s">
        <v>1069</v>
      </c>
      <c r="J11" t="s">
        <v>907</v>
      </c>
      <c r="K11">
        <v>32.799999999999997</v>
      </c>
      <c r="P11" t="s">
        <v>1070</v>
      </c>
      <c r="Q11">
        <v>0.2</v>
      </c>
      <c r="W11">
        <v>16</v>
      </c>
      <c r="X11">
        <v>16.2</v>
      </c>
    </row>
    <row r="12" spans="2:29" x14ac:dyDescent="0.15">
      <c r="B12">
        <v>10</v>
      </c>
      <c r="C12">
        <v>40371</v>
      </c>
      <c r="D12">
        <v>2010</v>
      </c>
      <c r="F12" t="s">
        <v>1059</v>
      </c>
      <c r="G12" t="s">
        <v>54</v>
      </c>
      <c r="H12" t="s">
        <v>1071</v>
      </c>
      <c r="J12" t="s">
        <v>907</v>
      </c>
      <c r="K12">
        <v>34.6</v>
      </c>
      <c r="Q12">
        <v>0.2</v>
      </c>
    </row>
    <row r="13" spans="2:29" x14ac:dyDescent="0.15">
      <c r="B13">
        <v>11</v>
      </c>
      <c r="C13">
        <v>40371</v>
      </c>
      <c r="D13">
        <v>2010</v>
      </c>
      <c r="F13" t="s">
        <v>1059</v>
      </c>
      <c r="G13" t="s">
        <v>54</v>
      </c>
      <c r="H13" t="s">
        <v>1072</v>
      </c>
      <c r="J13" t="s">
        <v>907</v>
      </c>
      <c r="K13">
        <v>34.200000000000003</v>
      </c>
      <c r="Q13">
        <v>0.2</v>
      </c>
    </row>
    <row r="14" spans="2:29" x14ac:dyDescent="0.15">
      <c r="B14">
        <v>12</v>
      </c>
      <c r="C14">
        <v>40371</v>
      </c>
      <c r="D14">
        <v>2010</v>
      </c>
      <c r="F14" t="s">
        <v>1059</v>
      </c>
      <c r="G14" t="s">
        <v>54</v>
      </c>
      <c r="H14" t="s">
        <v>1073</v>
      </c>
      <c r="J14" t="s">
        <v>907</v>
      </c>
      <c r="K14">
        <v>53.9</v>
      </c>
      <c r="P14" t="s">
        <v>1074</v>
      </c>
      <c r="Q14">
        <v>0.4</v>
      </c>
      <c r="W14">
        <v>17.2</v>
      </c>
      <c r="X14">
        <v>17.600000000000001</v>
      </c>
    </row>
    <row r="15" spans="2:29" x14ac:dyDescent="0.15">
      <c r="B15">
        <v>13</v>
      </c>
      <c r="C15">
        <v>40371</v>
      </c>
      <c r="D15">
        <v>2010</v>
      </c>
      <c r="F15" t="s">
        <v>1059</v>
      </c>
      <c r="G15" t="s">
        <v>54</v>
      </c>
      <c r="H15" t="s">
        <v>1075</v>
      </c>
      <c r="J15" t="s">
        <v>907</v>
      </c>
      <c r="K15">
        <v>45.1</v>
      </c>
      <c r="P15" t="s">
        <v>1074</v>
      </c>
      <c r="Q15">
        <v>0.4</v>
      </c>
      <c r="W15">
        <v>21</v>
      </c>
      <c r="X15">
        <v>21.4</v>
      </c>
    </row>
    <row r="16" spans="2:29" x14ac:dyDescent="0.15">
      <c r="B16">
        <v>14</v>
      </c>
      <c r="C16">
        <v>40371</v>
      </c>
      <c r="D16">
        <v>2010</v>
      </c>
      <c r="F16" t="s">
        <v>1059</v>
      </c>
      <c r="G16" t="s">
        <v>54</v>
      </c>
      <c r="H16" t="s">
        <v>1076</v>
      </c>
      <c r="J16" t="s">
        <v>907</v>
      </c>
      <c r="K16">
        <v>43</v>
      </c>
      <c r="P16" t="s">
        <v>1064</v>
      </c>
      <c r="Q16">
        <v>0.4</v>
      </c>
      <c r="W16">
        <v>15.8</v>
      </c>
      <c r="X16">
        <v>16.399999999999999</v>
      </c>
    </row>
    <row r="17" spans="2:24" x14ac:dyDescent="0.15">
      <c r="B17">
        <v>15</v>
      </c>
      <c r="C17">
        <v>40371</v>
      </c>
      <c r="D17">
        <v>2010</v>
      </c>
      <c r="F17" t="s">
        <v>1059</v>
      </c>
      <c r="G17" t="s">
        <v>54</v>
      </c>
      <c r="H17" t="s">
        <v>1077</v>
      </c>
      <c r="J17" t="s">
        <v>907</v>
      </c>
      <c r="K17">
        <v>41.7</v>
      </c>
      <c r="P17" t="s">
        <v>1074</v>
      </c>
      <c r="Q17">
        <v>0.3</v>
      </c>
      <c r="W17">
        <v>15</v>
      </c>
      <c r="X17">
        <v>15.4</v>
      </c>
    </row>
    <row r="18" spans="2:24" x14ac:dyDescent="0.15">
      <c r="B18">
        <v>16</v>
      </c>
      <c r="C18">
        <v>40371</v>
      </c>
      <c r="D18">
        <v>2010</v>
      </c>
      <c r="F18" t="s">
        <v>1059</v>
      </c>
      <c r="G18" t="s">
        <v>54</v>
      </c>
      <c r="H18" t="s">
        <v>1078</v>
      </c>
      <c r="J18" t="s">
        <v>907</v>
      </c>
      <c r="K18">
        <v>31.4</v>
      </c>
      <c r="P18" t="s">
        <v>1079</v>
      </c>
      <c r="Q18">
        <v>0.1</v>
      </c>
      <c r="W18">
        <v>17.100000000000001</v>
      </c>
      <c r="X18">
        <v>17.2</v>
      </c>
    </row>
    <row r="19" spans="2:24" x14ac:dyDescent="0.15">
      <c r="B19">
        <v>17</v>
      </c>
      <c r="C19">
        <v>40371</v>
      </c>
      <c r="D19">
        <v>2010</v>
      </c>
      <c r="F19" t="s">
        <v>1080</v>
      </c>
      <c r="H19" t="s">
        <v>32</v>
      </c>
      <c r="J19" t="s">
        <v>6</v>
      </c>
      <c r="K19">
        <v>82.3</v>
      </c>
      <c r="L19">
        <v>78.5</v>
      </c>
      <c r="M19">
        <v>53.4</v>
      </c>
      <c r="N19">
        <v>39</v>
      </c>
      <c r="O19">
        <v>8.8000000000000007</v>
      </c>
      <c r="Q19">
        <v>9.3000000000000007</v>
      </c>
    </row>
    <row r="20" spans="2:24" x14ac:dyDescent="0.15">
      <c r="B20">
        <v>18</v>
      </c>
      <c r="C20">
        <v>40374</v>
      </c>
      <c r="D20">
        <v>2010</v>
      </c>
      <c r="F20" t="s">
        <v>1080</v>
      </c>
      <c r="H20" t="s">
        <v>32</v>
      </c>
      <c r="J20" t="s">
        <v>6</v>
      </c>
      <c r="K20">
        <v>82.7</v>
      </c>
      <c r="L20">
        <v>74</v>
      </c>
      <c r="M20">
        <v>48.3</v>
      </c>
      <c r="N20">
        <v>35.6</v>
      </c>
      <c r="O20">
        <v>6.8</v>
      </c>
      <c r="Q20">
        <v>6.8</v>
      </c>
    </row>
    <row r="21" spans="2:24" x14ac:dyDescent="0.15">
      <c r="B21">
        <v>19</v>
      </c>
      <c r="C21">
        <v>40374</v>
      </c>
      <c r="D21">
        <v>2010</v>
      </c>
      <c r="F21" t="s">
        <v>1081</v>
      </c>
      <c r="H21" t="s">
        <v>32</v>
      </c>
      <c r="J21" t="s">
        <v>7</v>
      </c>
      <c r="L21">
        <v>92</v>
      </c>
      <c r="M21">
        <v>68.7</v>
      </c>
      <c r="N21">
        <v>13.8</v>
      </c>
      <c r="O21">
        <v>0.7</v>
      </c>
      <c r="Q21">
        <v>2.1</v>
      </c>
    </row>
    <row r="22" spans="2:24" x14ac:dyDescent="0.15">
      <c r="B22">
        <v>20</v>
      </c>
      <c r="D22">
        <v>2010</v>
      </c>
      <c r="H22" t="s">
        <v>32</v>
      </c>
      <c r="J22" t="s">
        <v>5</v>
      </c>
      <c r="K22">
        <v>52.7</v>
      </c>
      <c r="L22" t="s">
        <v>1082</v>
      </c>
      <c r="M22">
        <v>34.299999999999997</v>
      </c>
      <c r="N22" t="s">
        <v>1082</v>
      </c>
      <c r="O22">
        <v>2.6</v>
      </c>
    </row>
    <row r="23" spans="2:24" x14ac:dyDescent="0.15">
      <c r="B23">
        <v>21</v>
      </c>
      <c r="C23">
        <v>40376</v>
      </c>
      <c r="D23">
        <v>2010</v>
      </c>
      <c r="E23" t="s">
        <v>1083</v>
      </c>
      <c r="F23" t="s">
        <v>1084</v>
      </c>
      <c r="H23" t="s">
        <v>93</v>
      </c>
      <c r="J23" t="s">
        <v>4</v>
      </c>
      <c r="K23">
        <v>49.9</v>
      </c>
      <c r="L23">
        <v>45</v>
      </c>
      <c r="M23">
        <v>30.9</v>
      </c>
      <c r="N23">
        <v>18.2</v>
      </c>
      <c r="O23">
        <v>4.8</v>
      </c>
      <c r="Q23">
        <v>1.3</v>
      </c>
    </row>
    <row r="24" spans="2:24" x14ac:dyDescent="0.15">
      <c r="B24">
        <v>22</v>
      </c>
      <c r="C24">
        <v>40376</v>
      </c>
      <c r="D24">
        <v>2010</v>
      </c>
      <c r="E24" t="s">
        <v>1083</v>
      </c>
      <c r="F24" t="s">
        <v>1084</v>
      </c>
      <c r="H24" t="s">
        <v>604</v>
      </c>
      <c r="J24" t="s">
        <v>7</v>
      </c>
      <c r="K24">
        <v>65.7</v>
      </c>
      <c r="L24">
        <v>59.9</v>
      </c>
      <c r="M24">
        <v>49.9</v>
      </c>
      <c r="N24" t="s">
        <v>1085</v>
      </c>
      <c r="O24">
        <v>2.7</v>
      </c>
      <c r="Q24">
        <v>0.6</v>
      </c>
    </row>
    <row r="25" spans="2:24" x14ac:dyDescent="0.15">
      <c r="B25">
        <v>23</v>
      </c>
      <c r="C25">
        <v>40381</v>
      </c>
      <c r="D25">
        <v>2010</v>
      </c>
      <c r="E25" t="s">
        <v>1083</v>
      </c>
      <c r="F25" t="s">
        <v>82</v>
      </c>
      <c r="H25" t="s">
        <v>181</v>
      </c>
      <c r="J25" t="s">
        <v>936</v>
      </c>
      <c r="K25">
        <v>198</v>
      </c>
      <c r="P25" t="s">
        <v>1086</v>
      </c>
      <c r="Q25">
        <v>19.3</v>
      </c>
      <c r="W25">
        <v>65</v>
      </c>
      <c r="X25">
        <v>84</v>
      </c>
    </row>
    <row r="26" spans="2:24" x14ac:dyDescent="0.15">
      <c r="B26">
        <v>24</v>
      </c>
      <c r="C26">
        <v>40381</v>
      </c>
      <c r="D26">
        <v>2010</v>
      </c>
      <c r="E26" t="s">
        <v>1083</v>
      </c>
      <c r="F26" t="s">
        <v>82</v>
      </c>
      <c r="H26" t="s">
        <v>231</v>
      </c>
      <c r="J26" t="s">
        <v>5</v>
      </c>
      <c r="K26">
        <v>79.099999999999994</v>
      </c>
      <c r="L26">
        <v>76.5</v>
      </c>
      <c r="M26">
        <v>50.9</v>
      </c>
      <c r="N26" t="s">
        <v>1082</v>
      </c>
      <c r="O26">
        <v>8.8000000000000007</v>
      </c>
      <c r="Q26">
        <v>1.2</v>
      </c>
    </row>
    <row r="27" spans="2:24" x14ac:dyDescent="0.15">
      <c r="B27">
        <v>25</v>
      </c>
      <c r="C27">
        <v>40382</v>
      </c>
      <c r="D27">
        <v>2010</v>
      </c>
      <c r="E27">
        <v>0.39583333333333331</v>
      </c>
      <c r="F27" t="s">
        <v>1087</v>
      </c>
      <c r="H27" t="s">
        <v>32</v>
      </c>
      <c r="J27" t="s">
        <v>7</v>
      </c>
      <c r="K27">
        <v>82.3</v>
      </c>
      <c r="L27">
        <v>79.2</v>
      </c>
      <c r="M27">
        <v>61.2</v>
      </c>
      <c r="N27" t="s">
        <v>1085</v>
      </c>
      <c r="O27">
        <v>2.9</v>
      </c>
      <c r="Q27">
        <v>0.9</v>
      </c>
    </row>
    <row r="28" spans="2:24" x14ac:dyDescent="0.15">
      <c r="B28">
        <v>26</v>
      </c>
      <c r="C28">
        <v>40383</v>
      </c>
      <c r="D28">
        <v>2010</v>
      </c>
      <c r="E28" t="s">
        <v>1088</v>
      </c>
      <c r="F28" t="s">
        <v>406</v>
      </c>
      <c r="H28" t="s">
        <v>32</v>
      </c>
      <c r="J28" t="s">
        <v>7</v>
      </c>
      <c r="K28">
        <v>85.2</v>
      </c>
      <c r="L28">
        <v>83.2</v>
      </c>
      <c r="M28" t="s">
        <v>1085</v>
      </c>
      <c r="N28" t="s">
        <v>1085</v>
      </c>
      <c r="O28">
        <v>3</v>
      </c>
      <c r="Q28">
        <v>1.1000000000000001</v>
      </c>
    </row>
    <row r="29" spans="2:24" x14ac:dyDescent="0.15">
      <c r="B29">
        <v>27</v>
      </c>
      <c r="C29">
        <v>40384</v>
      </c>
      <c r="D29">
        <v>2010</v>
      </c>
      <c r="E29" t="s">
        <v>1088</v>
      </c>
      <c r="F29" t="s">
        <v>1087</v>
      </c>
      <c r="G29" t="s">
        <v>54</v>
      </c>
      <c r="H29" t="s">
        <v>405</v>
      </c>
      <c r="J29" t="s">
        <v>7</v>
      </c>
      <c r="K29">
        <v>84.3</v>
      </c>
      <c r="L29">
        <v>81.8</v>
      </c>
      <c r="M29">
        <v>63.7</v>
      </c>
      <c r="N29" t="s">
        <v>1085</v>
      </c>
      <c r="O29">
        <v>4</v>
      </c>
      <c r="Q29">
        <v>1.2</v>
      </c>
    </row>
    <row r="30" spans="2:24" x14ac:dyDescent="0.15">
      <c r="B30">
        <v>28</v>
      </c>
      <c r="C30">
        <v>40384</v>
      </c>
      <c r="D30">
        <v>2010</v>
      </c>
      <c r="E30" t="s">
        <v>1088</v>
      </c>
      <c r="F30" t="s">
        <v>1087</v>
      </c>
      <c r="G30" t="s">
        <v>54</v>
      </c>
      <c r="H30" t="s">
        <v>384</v>
      </c>
      <c r="J30" t="s">
        <v>7</v>
      </c>
      <c r="K30">
        <v>91.5</v>
      </c>
      <c r="L30">
        <v>87.2</v>
      </c>
      <c r="M30">
        <v>67.2</v>
      </c>
      <c r="N30" t="s">
        <v>1085</v>
      </c>
      <c r="O30">
        <v>4.7</v>
      </c>
      <c r="Q30">
        <v>1.6</v>
      </c>
    </row>
    <row r="31" spans="2:24" x14ac:dyDescent="0.15">
      <c r="B31">
        <v>29</v>
      </c>
      <c r="C31">
        <v>40384</v>
      </c>
      <c r="D31">
        <v>2010</v>
      </c>
      <c r="E31" t="s">
        <v>1088</v>
      </c>
      <c r="F31" t="s">
        <v>1087</v>
      </c>
      <c r="G31" t="s">
        <v>54</v>
      </c>
      <c r="H31" t="s">
        <v>385</v>
      </c>
      <c r="J31" t="s">
        <v>7</v>
      </c>
      <c r="K31">
        <v>85.3</v>
      </c>
      <c r="L31">
        <v>80.7</v>
      </c>
      <c r="M31">
        <v>61.1</v>
      </c>
      <c r="N31" t="s">
        <v>1085</v>
      </c>
      <c r="O31">
        <v>4.7</v>
      </c>
      <c r="Q31">
        <v>1.3</v>
      </c>
    </row>
    <row r="32" spans="2:24" x14ac:dyDescent="0.15">
      <c r="B32">
        <v>31</v>
      </c>
      <c r="C32">
        <v>40384</v>
      </c>
      <c r="D32">
        <v>2010</v>
      </c>
      <c r="E32" t="s">
        <v>1088</v>
      </c>
      <c r="F32" t="s">
        <v>83</v>
      </c>
      <c r="H32" t="s">
        <v>32</v>
      </c>
      <c r="J32" t="s">
        <v>6</v>
      </c>
      <c r="K32">
        <v>74.099999999999994</v>
      </c>
      <c r="L32">
        <v>61.2</v>
      </c>
      <c r="M32">
        <v>39</v>
      </c>
      <c r="N32">
        <v>34.200000000000003</v>
      </c>
      <c r="O32">
        <v>6.2</v>
      </c>
      <c r="Q32">
        <v>4.5</v>
      </c>
    </row>
    <row r="33" spans="2:24" x14ac:dyDescent="0.15">
      <c r="B33">
        <v>32</v>
      </c>
      <c r="C33">
        <v>40385</v>
      </c>
      <c r="D33">
        <v>2010</v>
      </c>
      <c r="F33" t="s">
        <v>95</v>
      </c>
      <c r="H33" t="s">
        <v>32</v>
      </c>
      <c r="J33" t="s">
        <v>6</v>
      </c>
      <c r="K33">
        <v>73.3</v>
      </c>
      <c r="L33">
        <v>70.5</v>
      </c>
      <c r="M33">
        <v>43.1</v>
      </c>
      <c r="N33">
        <v>34.200000000000003</v>
      </c>
      <c r="O33">
        <v>6.4</v>
      </c>
      <c r="Q33">
        <v>4.5</v>
      </c>
    </row>
    <row r="34" spans="2:24" x14ac:dyDescent="0.15">
      <c r="B34">
        <v>33</v>
      </c>
      <c r="C34">
        <v>40386</v>
      </c>
      <c r="D34">
        <v>2010</v>
      </c>
      <c r="E34" t="s">
        <v>1088</v>
      </c>
      <c r="F34" t="s">
        <v>409</v>
      </c>
      <c r="H34" t="s">
        <v>32</v>
      </c>
      <c r="J34" t="s">
        <v>6</v>
      </c>
      <c r="K34">
        <v>86.5</v>
      </c>
      <c r="L34">
        <v>77</v>
      </c>
      <c r="M34">
        <v>48.1</v>
      </c>
      <c r="N34">
        <v>37.6</v>
      </c>
      <c r="O34">
        <v>7.8</v>
      </c>
      <c r="Q34">
        <v>7.4</v>
      </c>
    </row>
    <row r="35" spans="2:24" x14ac:dyDescent="0.15">
      <c r="B35">
        <v>34</v>
      </c>
      <c r="C35">
        <v>40387</v>
      </c>
      <c r="D35">
        <v>2010</v>
      </c>
      <c r="E35" t="s">
        <v>1083</v>
      </c>
      <c r="F35" t="s">
        <v>969</v>
      </c>
      <c r="G35" t="s">
        <v>54</v>
      </c>
      <c r="H35" t="s">
        <v>405</v>
      </c>
      <c r="J35" t="s">
        <v>6</v>
      </c>
      <c r="K35">
        <v>98.3</v>
      </c>
      <c r="L35">
        <v>87.9</v>
      </c>
      <c r="M35">
        <v>55.3</v>
      </c>
      <c r="N35">
        <v>46.4</v>
      </c>
      <c r="O35">
        <v>9.3000000000000007</v>
      </c>
      <c r="Q35">
        <v>10.6</v>
      </c>
    </row>
    <row r="36" spans="2:24" x14ac:dyDescent="0.15">
      <c r="B36">
        <v>35</v>
      </c>
      <c r="C36">
        <v>40387</v>
      </c>
      <c r="D36">
        <v>2010</v>
      </c>
      <c r="E36" t="s">
        <v>1083</v>
      </c>
      <c r="F36" t="s">
        <v>969</v>
      </c>
      <c r="G36" t="s">
        <v>54</v>
      </c>
      <c r="H36" t="s">
        <v>384</v>
      </c>
      <c r="J36" t="s">
        <v>999</v>
      </c>
      <c r="K36">
        <v>73.5</v>
      </c>
      <c r="L36">
        <v>67.400000000000006</v>
      </c>
      <c r="M36">
        <v>43.8</v>
      </c>
      <c r="N36">
        <v>29.3</v>
      </c>
      <c r="O36">
        <v>6.9</v>
      </c>
      <c r="Q36">
        <v>3.1</v>
      </c>
    </row>
    <row r="37" spans="2:24" x14ac:dyDescent="0.15">
      <c r="B37">
        <v>36</v>
      </c>
      <c r="C37">
        <v>40387</v>
      </c>
      <c r="D37">
        <v>2010</v>
      </c>
      <c r="E37" t="s">
        <v>1083</v>
      </c>
      <c r="F37" t="s">
        <v>969</v>
      </c>
      <c r="G37" t="s">
        <v>54</v>
      </c>
      <c r="H37" t="s">
        <v>385</v>
      </c>
      <c r="J37" t="s">
        <v>936</v>
      </c>
      <c r="K37">
        <v>105.8</v>
      </c>
      <c r="P37" t="s">
        <v>1089</v>
      </c>
      <c r="Q37">
        <v>4.7</v>
      </c>
      <c r="W37">
        <v>11.6</v>
      </c>
      <c r="X37">
        <v>16.2</v>
      </c>
    </row>
    <row r="38" spans="2:24" x14ac:dyDescent="0.15">
      <c r="B38">
        <v>37</v>
      </c>
      <c r="C38">
        <v>40389</v>
      </c>
      <c r="D38">
        <v>2010</v>
      </c>
      <c r="F38" t="s">
        <v>1081</v>
      </c>
      <c r="G38" t="s">
        <v>411</v>
      </c>
      <c r="H38" t="s">
        <v>32</v>
      </c>
      <c r="J38" t="s">
        <v>4</v>
      </c>
      <c r="L38">
        <v>150.6</v>
      </c>
      <c r="M38">
        <v>101.5</v>
      </c>
      <c r="N38">
        <v>57.3</v>
      </c>
      <c r="O38">
        <v>12.3</v>
      </c>
      <c r="Q38">
        <v>18.600000000000001</v>
      </c>
    </row>
    <row r="39" spans="2:24" x14ac:dyDescent="0.15">
      <c r="B39">
        <v>38</v>
      </c>
      <c r="C39">
        <v>40389</v>
      </c>
      <c r="D39">
        <v>2010</v>
      </c>
      <c r="F39" t="s">
        <v>1081</v>
      </c>
      <c r="G39" t="s">
        <v>411</v>
      </c>
      <c r="H39" t="s">
        <v>32</v>
      </c>
      <c r="J39" t="s">
        <v>4</v>
      </c>
      <c r="K39">
        <v>153.4</v>
      </c>
      <c r="L39">
        <v>137.6</v>
      </c>
      <c r="M39">
        <v>98.9</v>
      </c>
      <c r="N39">
        <v>57</v>
      </c>
      <c r="O39">
        <v>10.7</v>
      </c>
      <c r="Q39">
        <v>19.899999999999999</v>
      </c>
    </row>
    <row r="40" spans="2:24" x14ac:dyDescent="0.15">
      <c r="B40">
        <v>39</v>
      </c>
      <c r="C40">
        <v>40392</v>
      </c>
      <c r="D40">
        <v>2010</v>
      </c>
      <c r="F40" t="s">
        <v>406</v>
      </c>
      <c r="G40" t="s">
        <v>54</v>
      </c>
      <c r="H40" t="s">
        <v>1090</v>
      </c>
      <c r="J40" t="s">
        <v>1091</v>
      </c>
      <c r="O40">
        <v>0.9</v>
      </c>
      <c r="Q40" t="s">
        <v>1092</v>
      </c>
    </row>
    <row r="41" spans="2:24" x14ac:dyDescent="0.15">
      <c r="B41">
        <v>40</v>
      </c>
      <c r="C41">
        <v>40392</v>
      </c>
      <c r="D41">
        <v>2010</v>
      </c>
      <c r="F41" t="s">
        <v>406</v>
      </c>
      <c r="G41" t="s">
        <v>54</v>
      </c>
      <c r="H41" t="s">
        <v>1093</v>
      </c>
      <c r="J41" t="s">
        <v>1091</v>
      </c>
      <c r="K41">
        <v>27</v>
      </c>
      <c r="L41">
        <v>24.9</v>
      </c>
      <c r="O41">
        <v>1.5</v>
      </c>
      <c r="Q41" t="s">
        <v>1092</v>
      </c>
    </row>
    <row r="42" spans="2:24" x14ac:dyDescent="0.15">
      <c r="B42">
        <v>41</v>
      </c>
      <c r="C42">
        <v>40392</v>
      </c>
      <c r="D42">
        <v>2010</v>
      </c>
      <c r="F42" t="s">
        <v>406</v>
      </c>
      <c r="G42" t="s">
        <v>54</v>
      </c>
      <c r="H42" t="s">
        <v>1094</v>
      </c>
      <c r="J42" t="s">
        <v>1091</v>
      </c>
      <c r="K42">
        <v>27.4</v>
      </c>
      <c r="L42">
        <v>26.8</v>
      </c>
      <c r="O42">
        <v>0.9</v>
      </c>
      <c r="Q42" t="s">
        <v>1092</v>
      </c>
    </row>
    <row r="43" spans="2:24" x14ac:dyDescent="0.15">
      <c r="B43">
        <v>42</v>
      </c>
      <c r="C43">
        <v>40392</v>
      </c>
      <c r="D43">
        <v>2010</v>
      </c>
      <c r="F43" t="s">
        <v>406</v>
      </c>
      <c r="G43" t="s">
        <v>54</v>
      </c>
      <c r="H43" t="s">
        <v>1095</v>
      </c>
      <c r="J43" t="s">
        <v>7</v>
      </c>
      <c r="K43">
        <v>74.5</v>
      </c>
      <c r="L43">
        <v>71.5</v>
      </c>
      <c r="M43">
        <v>55</v>
      </c>
      <c r="N43" t="s">
        <v>1085</v>
      </c>
      <c r="O43">
        <v>3.3</v>
      </c>
      <c r="Q43">
        <v>0.9</v>
      </c>
    </row>
    <row r="44" spans="2:24" x14ac:dyDescent="0.15">
      <c r="B44">
        <v>43</v>
      </c>
      <c r="C44">
        <v>40392</v>
      </c>
      <c r="D44">
        <v>2010</v>
      </c>
      <c r="F44" t="s">
        <v>406</v>
      </c>
      <c r="G44" t="s">
        <v>54</v>
      </c>
      <c r="H44" t="s">
        <v>1096</v>
      </c>
      <c r="J44" t="s">
        <v>7</v>
      </c>
      <c r="K44">
        <v>72.400000000000006</v>
      </c>
      <c r="L44">
        <v>69.5</v>
      </c>
      <c r="M44">
        <v>56.6</v>
      </c>
      <c r="N44" t="s">
        <v>1085</v>
      </c>
      <c r="O44">
        <v>3.2</v>
      </c>
      <c r="Q44">
        <v>0.8</v>
      </c>
    </row>
    <row r="45" spans="2:24" x14ac:dyDescent="0.15">
      <c r="B45">
        <v>44</v>
      </c>
      <c r="C45">
        <v>40392</v>
      </c>
      <c r="D45">
        <v>2010</v>
      </c>
      <c r="F45" t="s">
        <v>406</v>
      </c>
      <c r="G45" t="s">
        <v>54</v>
      </c>
      <c r="H45" t="s">
        <v>1097</v>
      </c>
      <c r="J45" t="s">
        <v>11</v>
      </c>
      <c r="K45">
        <v>34.6</v>
      </c>
      <c r="Q45">
        <v>0.2</v>
      </c>
    </row>
    <row r="46" spans="2:24" x14ac:dyDescent="0.15">
      <c r="B46">
        <v>45</v>
      </c>
      <c r="C46">
        <v>40392</v>
      </c>
      <c r="D46">
        <v>2010</v>
      </c>
      <c r="F46" t="s">
        <v>406</v>
      </c>
      <c r="G46" t="s">
        <v>54</v>
      </c>
      <c r="H46" t="s">
        <v>1098</v>
      </c>
      <c r="J46" t="s">
        <v>11</v>
      </c>
      <c r="K46">
        <v>32.700000000000003</v>
      </c>
      <c r="Q46">
        <v>0.2</v>
      </c>
    </row>
    <row r="47" spans="2:24" x14ac:dyDescent="0.15">
      <c r="B47">
        <v>46</v>
      </c>
      <c r="C47">
        <v>40392</v>
      </c>
      <c r="D47">
        <v>2010</v>
      </c>
      <c r="F47" t="s">
        <v>406</v>
      </c>
      <c r="G47" t="s">
        <v>54</v>
      </c>
      <c r="H47" t="s">
        <v>1099</v>
      </c>
      <c r="J47" t="s">
        <v>11</v>
      </c>
      <c r="Q47">
        <v>0.2</v>
      </c>
    </row>
    <row r="48" spans="2:24" x14ac:dyDescent="0.15">
      <c r="B48">
        <v>47</v>
      </c>
      <c r="C48">
        <v>40392</v>
      </c>
      <c r="D48">
        <v>2010</v>
      </c>
      <c r="F48" t="s">
        <v>406</v>
      </c>
      <c r="G48" t="s">
        <v>54</v>
      </c>
      <c r="H48" t="s">
        <v>1100</v>
      </c>
      <c r="J48" t="s">
        <v>11</v>
      </c>
      <c r="Q48">
        <v>0.2</v>
      </c>
    </row>
    <row r="49" spans="2:17" x14ac:dyDescent="0.15">
      <c r="B49">
        <v>48</v>
      </c>
      <c r="C49">
        <v>40392</v>
      </c>
      <c r="D49">
        <v>2010</v>
      </c>
      <c r="F49" t="s">
        <v>406</v>
      </c>
      <c r="G49" t="s">
        <v>54</v>
      </c>
      <c r="H49" t="s">
        <v>1101</v>
      </c>
      <c r="J49" t="s">
        <v>11</v>
      </c>
      <c r="Q49">
        <v>0.2</v>
      </c>
    </row>
    <row r="50" spans="2:17" x14ac:dyDescent="0.15">
      <c r="B50">
        <v>49</v>
      </c>
      <c r="C50">
        <v>40392</v>
      </c>
      <c r="D50">
        <v>2010</v>
      </c>
      <c r="F50" t="s">
        <v>406</v>
      </c>
      <c r="G50" t="s">
        <v>54</v>
      </c>
      <c r="H50" t="s">
        <v>1102</v>
      </c>
      <c r="J50" t="s">
        <v>4</v>
      </c>
      <c r="K50">
        <v>52.5</v>
      </c>
      <c r="L50">
        <v>49.2</v>
      </c>
      <c r="M50">
        <v>34</v>
      </c>
      <c r="N50">
        <v>19.3</v>
      </c>
      <c r="O50">
        <v>9.8000000000000007</v>
      </c>
      <c r="Q50">
        <v>1.2</v>
      </c>
    </row>
    <row r="51" spans="2:17" x14ac:dyDescent="0.15">
      <c r="B51">
        <v>50</v>
      </c>
      <c r="C51">
        <v>40401</v>
      </c>
      <c r="D51">
        <v>2010</v>
      </c>
      <c r="F51" t="s">
        <v>1103</v>
      </c>
      <c r="G51" t="s">
        <v>54</v>
      </c>
      <c r="H51" t="s">
        <v>32</v>
      </c>
      <c r="J51" t="s">
        <v>6</v>
      </c>
      <c r="K51">
        <v>98.2</v>
      </c>
      <c r="L51">
        <v>89.5</v>
      </c>
      <c r="M51">
        <v>56.6</v>
      </c>
      <c r="N51">
        <v>46.9</v>
      </c>
      <c r="O51">
        <v>8.1</v>
      </c>
      <c r="Q51">
        <v>12.2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62"/>
  <sheetViews>
    <sheetView tabSelected="1" zoomScale="160" zoomScaleNormal="160" workbookViewId="0">
      <pane ySplit="3" topLeftCell="A4" activePane="bottomLeft" state="frozen"/>
      <selection pane="bottomLeft" activeCell="B2" sqref="B2"/>
    </sheetView>
  </sheetViews>
  <sheetFormatPr baseColWidth="10" defaultColWidth="9.1640625" defaultRowHeight="13" x14ac:dyDescent="0.15"/>
  <cols>
    <col min="1" max="1" width="9.1640625" style="29"/>
    <col min="2" max="2" width="13.33203125" style="29" bestFit="1" customWidth="1"/>
    <col min="3" max="3" width="15.5" style="30" customWidth="1"/>
    <col min="4" max="4" width="17.5" style="29" customWidth="1"/>
    <col min="5" max="5" width="16.5" style="29" customWidth="1"/>
    <col min="6" max="6" width="10" style="29" bestFit="1" customWidth="1"/>
    <col min="7" max="7" width="13" style="29" bestFit="1" customWidth="1"/>
    <col min="8" max="8" width="9.1640625" style="29"/>
    <col min="9" max="9" width="22" style="29" bestFit="1" customWidth="1"/>
    <col min="10" max="10" width="19.33203125" style="29" bestFit="1" customWidth="1"/>
    <col min="11" max="11" width="9.1640625" style="29"/>
    <col min="12" max="12" width="12.5" style="29" bestFit="1" customWidth="1"/>
    <col min="13" max="13" width="12.6640625" style="29" bestFit="1" customWidth="1"/>
    <col min="14" max="16384" width="9.1640625" style="29"/>
  </cols>
  <sheetData>
    <row r="1" spans="2:13" x14ac:dyDescent="0.15">
      <c r="L1" s="29" t="s">
        <v>984</v>
      </c>
    </row>
    <row r="2" spans="2:13" x14ac:dyDescent="0.15">
      <c r="I2" s="29" t="s">
        <v>987</v>
      </c>
      <c r="J2" s="29" t="s">
        <v>983</v>
      </c>
    </row>
    <row r="3" spans="2:13" x14ac:dyDescent="0.15">
      <c r="B3" s="29" t="s">
        <v>1053</v>
      </c>
      <c r="C3" s="30" t="s">
        <v>976</v>
      </c>
      <c r="D3" s="29" t="s">
        <v>977</v>
      </c>
      <c r="E3" s="29" t="s">
        <v>979</v>
      </c>
      <c r="F3" s="29" t="s">
        <v>980</v>
      </c>
      <c r="G3" s="29" t="s">
        <v>981</v>
      </c>
      <c r="I3" s="29" t="s">
        <v>985</v>
      </c>
      <c r="J3" s="29" t="s">
        <v>986</v>
      </c>
      <c r="L3" s="29" t="s">
        <v>982</v>
      </c>
      <c r="M3" s="29" t="s">
        <v>983</v>
      </c>
    </row>
    <row r="4" spans="2:13" x14ac:dyDescent="0.15">
      <c r="B4" s="29">
        <v>1995</v>
      </c>
      <c r="C4" s="30" t="s">
        <v>6</v>
      </c>
      <c r="D4" s="29">
        <v>80.349999999999994</v>
      </c>
      <c r="E4" s="29" t="s">
        <v>107</v>
      </c>
      <c r="F4" s="29">
        <f>LOG(D4)</f>
        <v>1.9049858810993634</v>
      </c>
      <c r="G4" s="29">
        <f>LOG(E4)</f>
        <v>0.90308998699194354</v>
      </c>
      <c r="I4" s="29">
        <f>INTERCEPT(G4:G203,F4:F203)</f>
        <v>-4.7341362731036831</v>
      </c>
      <c r="J4" s="29">
        <f>SLOPE(G4:G203,F4:F203)</f>
        <v>2.8952960820296565</v>
      </c>
      <c r="L4" s="29">
        <f>10^I4</f>
        <v>1.8444365802905577E-5</v>
      </c>
      <c r="M4" s="29">
        <f>J4</f>
        <v>2.8952960820296565</v>
      </c>
    </row>
    <row r="5" spans="2:13" x14ac:dyDescent="0.15">
      <c r="B5" s="29">
        <v>1995</v>
      </c>
      <c r="C5" s="30" t="s">
        <v>6</v>
      </c>
      <c r="D5" s="29">
        <v>98.55</v>
      </c>
      <c r="E5" s="29" t="s">
        <v>119</v>
      </c>
      <c r="F5" s="29">
        <f t="shared" ref="F5:G66" si="0">LOG(D5)</f>
        <v>1.993656628615462</v>
      </c>
      <c r="G5" s="29">
        <f t="shared" si="0"/>
        <v>1.1139433523068367</v>
      </c>
    </row>
    <row r="6" spans="2:13" x14ac:dyDescent="0.15">
      <c r="B6" s="29">
        <v>1995</v>
      </c>
      <c r="C6" s="30" t="s">
        <v>6</v>
      </c>
      <c r="D6" s="29">
        <v>79.55</v>
      </c>
      <c r="E6" s="29" t="s">
        <v>122</v>
      </c>
      <c r="F6" s="29">
        <f t="shared" si="0"/>
        <v>1.9006401839826004</v>
      </c>
      <c r="G6" s="29">
        <f t="shared" si="0"/>
        <v>0.77815125038364363</v>
      </c>
    </row>
    <row r="7" spans="2:13" x14ac:dyDescent="0.15">
      <c r="B7" s="29">
        <v>1995</v>
      </c>
      <c r="C7" s="30" t="s">
        <v>6</v>
      </c>
      <c r="D7" s="29" t="s">
        <v>125</v>
      </c>
      <c r="E7" s="29" t="s">
        <v>129</v>
      </c>
      <c r="F7" s="29">
        <f t="shared" si="0"/>
        <v>1.9127533036713229</v>
      </c>
      <c r="G7" s="29">
        <f t="shared" si="0"/>
        <v>0.74036268949424389</v>
      </c>
    </row>
    <row r="8" spans="2:13" x14ac:dyDescent="0.15">
      <c r="B8" s="29">
        <v>1995</v>
      </c>
      <c r="C8" s="30" t="s">
        <v>6</v>
      </c>
      <c r="D8" s="29" t="s">
        <v>135</v>
      </c>
      <c r="E8" s="29" t="s">
        <v>137</v>
      </c>
      <c r="F8" s="29">
        <f t="shared" si="0"/>
        <v>1.9143431571194407</v>
      </c>
      <c r="G8" s="29">
        <f t="shared" si="0"/>
        <v>0.69897000433601886</v>
      </c>
    </row>
    <row r="9" spans="2:13" x14ac:dyDescent="0.15">
      <c r="B9" s="29">
        <v>1996</v>
      </c>
      <c r="C9" s="30" t="s">
        <v>6</v>
      </c>
      <c r="D9" s="29">
        <v>79</v>
      </c>
      <c r="E9" s="29">
        <v>3.9</v>
      </c>
      <c r="F9" s="29">
        <f t="shared" si="0"/>
        <v>1.8976270912904414</v>
      </c>
      <c r="G9" s="29">
        <f t="shared" si="0"/>
        <v>0.59106460702649921</v>
      </c>
    </row>
    <row r="10" spans="2:13" x14ac:dyDescent="0.15">
      <c r="B10" s="29">
        <v>1996</v>
      </c>
      <c r="C10" s="30" t="s">
        <v>6</v>
      </c>
      <c r="D10" s="29">
        <v>76.25</v>
      </c>
      <c r="E10" s="29">
        <v>5.8</v>
      </c>
      <c r="F10" s="29">
        <f t="shared" si="0"/>
        <v>1.8822398480188234</v>
      </c>
      <c r="G10" s="29">
        <f t="shared" si="0"/>
        <v>0.76342799356293722</v>
      </c>
    </row>
    <row r="11" spans="2:13" x14ac:dyDescent="0.15">
      <c r="B11" s="29">
        <v>1996</v>
      </c>
      <c r="C11" s="30" t="s">
        <v>6</v>
      </c>
      <c r="D11" s="29">
        <v>57</v>
      </c>
      <c r="E11" s="29">
        <v>2.1</v>
      </c>
      <c r="F11" s="29">
        <f t="shared" si="0"/>
        <v>1.7558748556724915</v>
      </c>
      <c r="G11" s="29">
        <f t="shared" si="0"/>
        <v>0.3222192947339193</v>
      </c>
    </row>
    <row r="12" spans="2:13" x14ac:dyDescent="0.15">
      <c r="B12" s="29">
        <v>1996</v>
      </c>
      <c r="C12" s="30" t="s">
        <v>6</v>
      </c>
      <c r="D12" s="29">
        <v>63.75</v>
      </c>
      <c r="E12" s="29">
        <v>2.7</v>
      </c>
      <c r="F12" s="29">
        <f t="shared" si="0"/>
        <v>1.8044801891059927</v>
      </c>
      <c r="G12" s="29">
        <f t="shared" si="0"/>
        <v>0.43136376415898736</v>
      </c>
    </row>
    <row r="13" spans="2:13" x14ac:dyDescent="0.15">
      <c r="B13" s="29">
        <v>1996</v>
      </c>
      <c r="C13" s="30" t="s">
        <v>6</v>
      </c>
      <c r="D13" s="29">
        <v>63.8</v>
      </c>
      <c r="E13" s="29">
        <v>2.2000000000000002</v>
      </c>
      <c r="F13" s="29">
        <f t="shared" si="0"/>
        <v>1.8048206787211623</v>
      </c>
      <c r="G13" s="29">
        <f t="shared" si="0"/>
        <v>0.34242268082220628</v>
      </c>
    </row>
    <row r="14" spans="2:13" x14ac:dyDescent="0.15">
      <c r="B14" s="29">
        <v>1996</v>
      </c>
      <c r="C14" s="30" t="s">
        <v>6</v>
      </c>
      <c r="D14" s="29">
        <v>70.3</v>
      </c>
      <c r="E14" s="29">
        <v>3.6</v>
      </c>
      <c r="F14" s="29">
        <f t="shared" si="0"/>
        <v>1.8469553250198238</v>
      </c>
      <c r="G14" s="29">
        <f t="shared" si="0"/>
        <v>0.55630250076728727</v>
      </c>
    </row>
    <row r="15" spans="2:13" x14ac:dyDescent="0.15">
      <c r="B15" s="29">
        <v>1996</v>
      </c>
      <c r="C15" s="30" t="s">
        <v>6</v>
      </c>
      <c r="D15" s="29">
        <v>81.55</v>
      </c>
      <c r="E15" s="29">
        <v>6.4</v>
      </c>
      <c r="F15" s="29">
        <f t="shared" si="0"/>
        <v>1.9114239653762946</v>
      </c>
      <c r="G15" s="29">
        <f t="shared" si="0"/>
        <v>0.80617997398388719</v>
      </c>
    </row>
    <row r="16" spans="2:13" x14ac:dyDescent="0.15">
      <c r="B16" s="29">
        <v>1996</v>
      </c>
      <c r="C16" s="30" t="s">
        <v>6</v>
      </c>
      <c r="D16" s="29">
        <v>76</v>
      </c>
      <c r="E16" s="29">
        <v>5.2</v>
      </c>
      <c r="F16" s="29">
        <f t="shared" si="0"/>
        <v>1.8808135922807914</v>
      </c>
      <c r="G16" s="29">
        <f t="shared" si="0"/>
        <v>0.71600334363479923</v>
      </c>
    </row>
    <row r="17" spans="2:7" x14ac:dyDescent="0.15">
      <c r="B17" s="29">
        <v>1996</v>
      </c>
      <c r="C17" s="30" t="s">
        <v>6</v>
      </c>
      <c r="D17" s="29">
        <v>86.45</v>
      </c>
      <c r="E17" s="29">
        <v>6.7</v>
      </c>
      <c r="F17" s="29">
        <f t="shared" si="0"/>
        <v>1.9367649976099415</v>
      </c>
      <c r="G17" s="29">
        <f t="shared" si="0"/>
        <v>0.82607480270082645</v>
      </c>
    </row>
    <row r="18" spans="2:7" x14ac:dyDescent="0.15">
      <c r="B18" s="29">
        <v>1996</v>
      </c>
      <c r="C18" s="30" t="s">
        <v>6</v>
      </c>
      <c r="D18" s="29">
        <v>68.599999999999994</v>
      </c>
      <c r="E18" s="29">
        <v>3.3</v>
      </c>
      <c r="F18" s="29">
        <f t="shared" si="0"/>
        <v>1.8363241157067516</v>
      </c>
      <c r="G18" s="29">
        <f t="shared" si="0"/>
        <v>0.51851393987788741</v>
      </c>
    </row>
    <row r="19" spans="2:7" x14ac:dyDescent="0.15">
      <c r="B19" s="29">
        <v>1996</v>
      </c>
      <c r="C19" s="30" t="s">
        <v>6</v>
      </c>
      <c r="D19" s="29">
        <v>85.4</v>
      </c>
      <c r="E19" s="29">
        <v>7.6</v>
      </c>
      <c r="F19" s="29">
        <f t="shared" si="0"/>
        <v>1.9314578706890051</v>
      </c>
      <c r="G19" s="29">
        <f t="shared" si="0"/>
        <v>0.88081359228079137</v>
      </c>
    </row>
    <row r="20" spans="2:7" x14ac:dyDescent="0.15">
      <c r="B20" s="29">
        <v>1996</v>
      </c>
      <c r="C20" s="30" t="s">
        <v>6</v>
      </c>
      <c r="D20" s="29">
        <v>108.4</v>
      </c>
      <c r="E20" s="29">
        <v>13.1</v>
      </c>
      <c r="F20" s="29">
        <f t="shared" si="0"/>
        <v>2.0350292822023683</v>
      </c>
      <c r="G20" s="29">
        <f t="shared" si="0"/>
        <v>1.1172712956557642</v>
      </c>
    </row>
    <row r="21" spans="2:7" x14ac:dyDescent="0.15">
      <c r="B21" s="29">
        <v>1996</v>
      </c>
      <c r="C21" s="30" t="s">
        <v>6</v>
      </c>
      <c r="D21" s="29">
        <v>104</v>
      </c>
      <c r="E21" s="29">
        <v>11.6</v>
      </c>
      <c r="F21" s="29">
        <f t="shared" si="0"/>
        <v>2.0170333392987803</v>
      </c>
      <c r="G21" s="29">
        <f t="shared" si="0"/>
        <v>1.0644579892269184</v>
      </c>
    </row>
    <row r="22" spans="2:7" x14ac:dyDescent="0.15">
      <c r="B22" s="29">
        <v>1996</v>
      </c>
      <c r="C22" s="30" t="s">
        <v>6</v>
      </c>
      <c r="D22" s="29">
        <v>100</v>
      </c>
      <c r="E22" s="29">
        <v>10.5</v>
      </c>
      <c r="F22" s="29">
        <f t="shared" si="0"/>
        <v>2</v>
      </c>
      <c r="G22" s="29">
        <f t="shared" si="0"/>
        <v>1.0211892990699381</v>
      </c>
    </row>
    <row r="23" spans="2:7" x14ac:dyDescent="0.15">
      <c r="B23" s="29">
        <v>1996</v>
      </c>
      <c r="C23" s="30" t="s">
        <v>6</v>
      </c>
      <c r="D23" s="29">
        <v>85.6</v>
      </c>
      <c r="E23" s="29">
        <v>6.9</v>
      </c>
      <c r="F23" s="29">
        <f t="shared" si="0"/>
        <v>1.9324737646771533</v>
      </c>
      <c r="G23" s="29">
        <f t="shared" si="0"/>
        <v>0.83884909073725533</v>
      </c>
    </row>
    <row r="24" spans="2:7" x14ac:dyDescent="0.15">
      <c r="B24" s="29">
        <v>1996</v>
      </c>
      <c r="C24" s="30" t="s">
        <v>6</v>
      </c>
      <c r="D24" s="29">
        <v>77.400000000000006</v>
      </c>
      <c r="E24" s="29">
        <v>5.8</v>
      </c>
      <c r="F24" s="29">
        <f t="shared" si="0"/>
        <v>1.8887409606828927</v>
      </c>
      <c r="G24" s="29">
        <f t="shared" si="0"/>
        <v>0.76342799356293722</v>
      </c>
    </row>
    <row r="25" spans="2:7" x14ac:dyDescent="0.15">
      <c r="B25" s="29">
        <v>1996</v>
      </c>
      <c r="C25" s="30" t="s">
        <v>6</v>
      </c>
      <c r="D25" s="29">
        <v>85.25</v>
      </c>
      <c r="E25" s="29">
        <v>7.9</v>
      </c>
      <c r="F25" s="29">
        <f t="shared" si="0"/>
        <v>1.9306943876645353</v>
      </c>
      <c r="G25" s="29">
        <f t="shared" si="0"/>
        <v>0.89762709129044149</v>
      </c>
    </row>
    <row r="26" spans="2:7" x14ac:dyDescent="0.15">
      <c r="B26" s="29">
        <v>1996</v>
      </c>
      <c r="C26" s="30" t="s">
        <v>6</v>
      </c>
      <c r="D26" s="29">
        <v>71.75</v>
      </c>
      <c r="E26" s="29">
        <v>6.8</v>
      </c>
      <c r="F26" s="29">
        <f t="shared" si="0"/>
        <v>1.8558219054060299</v>
      </c>
      <c r="G26" s="29">
        <f t="shared" si="0"/>
        <v>0.83250891270623628</v>
      </c>
    </row>
    <row r="27" spans="2:7" x14ac:dyDescent="0.15">
      <c r="B27" s="29">
        <v>1996</v>
      </c>
      <c r="C27" s="30" t="s">
        <v>6</v>
      </c>
      <c r="D27" s="29">
        <v>80.150000000000006</v>
      </c>
      <c r="E27" s="29">
        <v>6.4</v>
      </c>
      <c r="F27" s="29">
        <f t="shared" si="0"/>
        <v>1.9039035266901636</v>
      </c>
      <c r="G27" s="29">
        <f t="shared" si="0"/>
        <v>0.80617997398388719</v>
      </c>
    </row>
    <row r="28" spans="2:7" x14ac:dyDescent="0.15">
      <c r="B28" s="29">
        <v>1996</v>
      </c>
      <c r="C28" s="30" t="s">
        <v>6</v>
      </c>
      <c r="D28" s="29">
        <v>83.3</v>
      </c>
      <c r="E28" s="29">
        <v>7</v>
      </c>
      <c r="F28" s="29">
        <f t="shared" si="0"/>
        <v>1.9206450014067875</v>
      </c>
      <c r="G28" s="29">
        <f t="shared" si="0"/>
        <v>0.84509804001425681</v>
      </c>
    </row>
    <row r="29" spans="2:7" x14ac:dyDescent="0.15">
      <c r="B29" s="29">
        <v>1996</v>
      </c>
      <c r="C29" s="30" t="s">
        <v>6</v>
      </c>
      <c r="D29" s="29">
        <v>82.9</v>
      </c>
      <c r="E29" s="29">
        <v>7.4</v>
      </c>
      <c r="F29" s="29">
        <f t="shared" si="0"/>
        <v>1.9185545305502736</v>
      </c>
      <c r="G29" s="29">
        <f t="shared" si="0"/>
        <v>0.86923171973097624</v>
      </c>
    </row>
    <row r="30" spans="2:7" x14ac:dyDescent="0.15">
      <c r="B30" s="29">
        <v>1996</v>
      </c>
      <c r="C30" s="30" t="s">
        <v>6</v>
      </c>
      <c r="D30" s="29">
        <v>87.6</v>
      </c>
      <c r="E30" s="29">
        <v>8.6999999999999993</v>
      </c>
      <c r="F30" s="29">
        <f t="shared" si="0"/>
        <v>1.9425041061680808</v>
      </c>
      <c r="G30" s="29">
        <f t="shared" si="0"/>
        <v>0.93951925261861846</v>
      </c>
    </row>
    <row r="31" spans="2:7" x14ac:dyDescent="0.15">
      <c r="B31" s="29">
        <v>1996</v>
      </c>
      <c r="C31" s="30" t="s">
        <v>6</v>
      </c>
      <c r="D31" s="29">
        <v>84</v>
      </c>
      <c r="E31" s="29">
        <v>7</v>
      </c>
      <c r="F31" s="29">
        <f t="shared" si="0"/>
        <v>1.9242792860618816</v>
      </c>
      <c r="G31" s="29">
        <f t="shared" si="0"/>
        <v>0.84509804001425681</v>
      </c>
    </row>
    <row r="32" spans="2:7" x14ac:dyDescent="0.15">
      <c r="B32" s="29">
        <v>1998</v>
      </c>
      <c r="C32" s="30" t="s">
        <v>6</v>
      </c>
      <c r="D32" s="29" t="s">
        <v>57</v>
      </c>
      <c r="E32" s="29" t="s">
        <v>61</v>
      </c>
      <c r="F32" s="29">
        <f t="shared" si="0"/>
        <v>1.741939077729199</v>
      </c>
      <c r="G32" s="29">
        <f t="shared" si="0"/>
        <v>0.25527250510330607</v>
      </c>
    </row>
    <row r="33" spans="2:7" x14ac:dyDescent="0.15">
      <c r="B33" s="29">
        <v>1998</v>
      </c>
      <c r="C33" s="30" t="s">
        <v>6</v>
      </c>
      <c r="D33" s="29" t="s">
        <v>64</v>
      </c>
      <c r="E33" s="29" t="s">
        <v>69</v>
      </c>
      <c r="F33" s="29">
        <f t="shared" si="0"/>
        <v>1.8293037728310249</v>
      </c>
      <c r="G33" s="29">
        <f t="shared" si="0"/>
        <v>0.53147891704225514</v>
      </c>
    </row>
    <row r="34" spans="2:7" x14ac:dyDescent="0.15">
      <c r="B34" s="29">
        <v>1998</v>
      </c>
      <c r="C34" s="30" t="s">
        <v>6</v>
      </c>
      <c r="D34" s="29" t="s">
        <v>72</v>
      </c>
      <c r="E34" s="29" t="s">
        <v>77</v>
      </c>
      <c r="F34" s="29">
        <f t="shared" si="0"/>
        <v>1.7867514221455612</v>
      </c>
      <c r="G34" s="29">
        <f t="shared" si="0"/>
        <v>0.44715803134221921</v>
      </c>
    </row>
    <row r="35" spans="2:7" x14ac:dyDescent="0.15">
      <c r="B35" s="29">
        <v>2001</v>
      </c>
      <c r="C35" s="30" t="s">
        <v>6</v>
      </c>
      <c r="D35" s="29">
        <v>57</v>
      </c>
      <c r="E35" s="29">
        <v>1.7</v>
      </c>
      <c r="F35" s="29">
        <f t="shared" si="0"/>
        <v>1.7558748556724915</v>
      </c>
      <c r="G35" s="29">
        <f t="shared" si="0"/>
        <v>0.23044892137827391</v>
      </c>
    </row>
    <row r="36" spans="2:7" x14ac:dyDescent="0.15">
      <c r="B36" s="29">
        <v>2001</v>
      </c>
      <c r="C36" s="30" t="s">
        <v>6</v>
      </c>
      <c r="D36" s="29">
        <v>69.7</v>
      </c>
      <c r="E36" s="29">
        <v>3.7</v>
      </c>
      <c r="F36" s="29">
        <f t="shared" si="0"/>
        <v>1.8432327780980093</v>
      </c>
      <c r="G36" s="29">
        <f t="shared" si="0"/>
        <v>0.56820172406699498</v>
      </c>
    </row>
    <row r="37" spans="2:7" x14ac:dyDescent="0.15">
      <c r="B37" s="29">
        <v>2001</v>
      </c>
      <c r="C37" s="30" t="s">
        <v>6</v>
      </c>
      <c r="D37" s="29">
        <v>63</v>
      </c>
      <c r="E37" s="29">
        <v>2.4</v>
      </c>
      <c r="F37" s="29">
        <f t="shared" si="0"/>
        <v>1.7993405494535817</v>
      </c>
      <c r="G37" s="29">
        <f t="shared" si="0"/>
        <v>0.38021124171160603</v>
      </c>
    </row>
    <row r="38" spans="2:7" x14ac:dyDescent="0.15">
      <c r="B38" s="29">
        <v>2001</v>
      </c>
      <c r="C38" s="30" t="s">
        <v>6</v>
      </c>
      <c r="D38" s="29">
        <v>62.5</v>
      </c>
      <c r="E38" s="29">
        <v>1.8</v>
      </c>
      <c r="F38" s="29">
        <f t="shared" si="0"/>
        <v>1.7958800173440752</v>
      </c>
      <c r="G38" s="29">
        <f t="shared" si="0"/>
        <v>0.25527250510330607</v>
      </c>
    </row>
    <row r="39" spans="2:7" x14ac:dyDescent="0.15">
      <c r="B39" s="29">
        <v>2001</v>
      </c>
      <c r="C39" s="30" t="s">
        <v>6</v>
      </c>
      <c r="D39" s="29">
        <v>70.599999999999994</v>
      </c>
      <c r="E39" s="29">
        <v>3.1</v>
      </c>
      <c r="F39" s="29">
        <f t="shared" si="0"/>
        <v>1.8488047010518038</v>
      </c>
      <c r="G39" s="29">
        <f t="shared" si="0"/>
        <v>0.49136169383427269</v>
      </c>
    </row>
    <row r="40" spans="2:7" x14ac:dyDescent="0.15">
      <c r="B40" s="29">
        <v>2001</v>
      </c>
      <c r="C40" s="30" t="s">
        <v>6</v>
      </c>
      <c r="D40" s="29">
        <v>85.2</v>
      </c>
      <c r="E40" s="29">
        <v>6.4</v>
      </c>
      <c r="F40" s="29">
        <f t="shared" si="0"/>
        <v>1.9304395947667001</v>
      </c>
      <c r="G40" s="29">
        <f t="shared" si="0"/>
        <v>0.80617997398388719</v>
      </c>
    </row>
    <row r="41" spans="2:7" x14ac:dyDescent="0.15">
      <c r="B41" s="29">
        <v>2001</v>
      </c>
      <c r="C41" s="30" t="s">
        <v>6</v>
      </c>
      <c r="D41" s="29">
        <v>66.900000000000006</v>
      </c>
      <c r="E41" s="29">
        <v>3.5</v>
      </c>
      <c r="F41" s="29">
        <f t="shared" si="0"/>
        <v>1.825426117767823</v>
      </c>
      <c r="G41" s="29">
        <f t="shared" si="0"/>
        <v>0.54406804435027567</v>
      </c>
    </row>
    <row r="42" spans="2:7" x14ac:dyDescent="0.15">
      <c r="B42" s="29">
        <v>2001</v>
      </c>
      <c r="C42" s="30" t="s">
        <v>6</v>
      </c>
      <c r="D42" s="29">
        <v>47.6</v>
      </c>
      <c r="E42" s="29">
        <v>1.3</v>
      </c>
      <c r="F42" s="29">
        <f t="shared" si="0"/>
        <v>1.6776069527204931</v>
      </c>
      <c r="G42" s="29">
        <f t="shared" si="0"/>
        <v>0.11394335230683679</v>
      </c>
    </row>
    <row r="43" spans="2:7" x14ac:dyDescent="0.15">
      <c r="B43" s="29">
        <v>2001</v>
      </c>
      <c r="C43" s="30" t="s">
        <v>6</v>
      </c>
      <c r="D43" s="29">
        <v>75.400000000000006</v>
      </c>
      <c r="E43" s="29">
        <v>4.8</v>
      </c>
      <c r="F43" s="29">
        <f t="shared" si="0"/>
        <v>1.8773713458697741</v>
      </c>
      <c r="G43" s="29">
        <f t="shared" si="0"/>
        <v>0.68124123737558717</v>
      </c>
    </row>
    <row r="44" spans="2:7" x14ac:dyDescent="0.15">
      <c r="B44" s="29">
        <v>2001</v>
      </c>
      <c r="C44" s="30" t="s">
        <v>6</v>
      </c>
      <c r="D44" s="29">
        <v>72.8</v>
      </c>
      <c r="E44" s="29">
        <v>5.0999999999999996</v>
      </c>
      <c r="F44" s="29">
        <f t="shared" si="0"/>
        <v>1.8621313793130372</v>
      </c>
      <c r="G44" s="29">
        <f t="shared" si="0"/>
        <v>0.70757017609793638</v>
      </c>
    </row>
    <row r="45" spans="2:7" x14ac:dyDescent="0.15">
      <c r="B45" s="29">
        <v>2003</v>
      </c>
      <c r="C45" s="30" t="s">
        <v>6</v>
      </c>
      <c r="D45" s="29">
        <v>70</v>
      </c>
      <c r="E45" s="29">
        <v>4.5999999999999996</v>
      </c>
      <c r="F45" s="29">
        <f t="shared" si="0"/>
        <v>1.8450980400142569</v>
      </c>
      <c r="G45" s="29">
        <f t="shared" si="0"/>
        <v>0.66275783168157409</v>
      </c>
    </row>
    <row r="46" spans="2:7" x14ac:dyDescent="0.15">
      <c r="B46" s="29">
        <v>2003</v>
      </c>
      <c r="C46" s="30" t="s">
        <v>6</v>
      </c>
      <c r="D46" s="29">
        <v>54.4</v>
      </c>
      <c r="E46" s="29">
        <v>1.6</v>
      </c>
      <c r="F46" s="29">
        <f t="shared" si="0"/>
        <v>1.7355988996981799</v>
      </c>
      <c r="G46" s="29">
        <f t="shared" si="0"/>
        <v>0.20411998265592479</v>
      </c>
    </row>
    <row r="47" spans="2:7" x14ac:dyDescent="0.15">
      <c r="B47" s="29">
        <v>2003</v>
      </c>
      <c r="C47" s="30" t="s">
        <v>6</v>
      </c>
      <c r="D47" s="29">
        <v>53.6</v>
      </c>
      <c r="E47" s="29">
        <v>2</v>
      </c>
      <c r="F47" s="29">
        <f t="shared" si="0"/>
        <v>1.72916478969277</v>
      </c>
      <c r="G47" s="29">
        <f t="shared" si="0"/>
        <v>0.3010299956639812</v>
      </c>
    </row>
    <row r="48" spans="2:7" x14ac:dyDescent="0.15">
      <c r="B48" s="29">
        <v>2003</v>
      </c>
      <c r="C48" s="30" t="s">
        <v>6</v>
      </c>
      <c r="D48" s="29">
        <v>87.3</v>
      </c>
      <c r="E48" s="29">
        <v>7.4</v>
      </c>
      <c r="F48" s="29">
        <f t="shared" si="0"/>
        <v>1.9410142437055697</v>
      </c>
      <c r="G48" s="29">
        <f t="shared" si="0"/>
        <v>0.86923171973097624</v>
      </c>
    </row>
    <row r="49" spans="2:7" x14ac:dyDescent="0.15">
      <c r="B49" s="29">
        <v>2003</v>
      </c>
      <c r="C49" s="30" t="s">
        <v>6</v>
      </c>
      <c r="D49" s="29">
        <v>69.5</v>
      </c>
      <c r="E49" s="29">
        <v>4.5</v>
      </c>
      <c r="F49" s="29">
        <f t="shared" si="0"/>
        <v>1.8419848045901139</v>
      </c>
      <c r="G49" s="29">
        <f t="shared" si="0"/>
        <v>0.65321251377534373</v>
      </c>
    </row>
    <row r="50" spans="2:7" x14ac:dyDescent="0.15">
      <c r="B50" s="29">
        <v>2003</v>
      </c>
      <c r="C50" s="30" t="s">
        <v>6</v>
      </c>
      <c r="D50" s="29">
        <v>83.8</v>
      </c>
      <c r="E50" s="29">
        <v>7.5</v>
      </c>
      <c r="F50" s="29">
        <f t="shared" si="0"/>
        <v>1.9232440186302764</v>
      </c>
      <c r="G50" s="29">
        <f t="shared" si="0"/>
        <v>0.87506126339170009</v>
      </c>
    </row>
    <row r="51" spans="2:7" x14ac:dyDescent="0.15">
      <c r="B51" s="29">
        <v>2003</v>
      </c>
      <c r="C51" s="30" t="s">
        <v>6</v>
      </c>
      <c r="D51" s="29">
        <v>96.7</v>
      </c>
      <c r="E51" s="29">
        <v>10.8</v>
      </c>
      <c r="F51" s="29">
        <f t="shared" si="0"/>
        <v>1.9854264740830017</v>
      </c>
      <c r="G51" s="29">
        <f t="shared" si="0"/>
        <v>1.0334237554869496</v>
      </c>
    </row>
    <row r="52" spans="2:7" x14ac:dyDescent="0.15">
      <c r="B52" s="29">
        <v>2003</v>
      </c>
      <c r="C52" s="30" t="s">
        <v>6</v>
      </c>
      <c r="D52" s="29">
        <v>92.6</v>
      </c>
      <c r="E52" s="29">
        <v>8.3000000000000007</v>
      </c>
      <c r="F52" s="29">
        <f t="shared" si="0"/>
        <v>1.9666109866819343</v>
      </c>
      <c r="G52" s="29">
        <f t="shared" si="0"/>
        <v>0.91907809237607396</v>
      </c>
    </row>
    <row r="53" spans="2:7" x14ac:dyDescent="0.15">
      <c r="B53" s="29">
        <v>2003</v>
      </c>
      <c r="C53" s="30" t="s">
        <v>6</v>
      </c>
      <c r="D53" s="29">
        <v>80.7</v>
      </c>
      <c r="E53" s="29">
        <v>7</v>
      </c>
      <c r="F53" s="29">
        <f t="shared" si="0"/>
        <v>1.9068735347220704</v>
      </c>
      <c r="G53" s="29">
        <f t="shared" si="0"/>
        <v>0.84509804001425681</v>
      </c>
    </row>
    <row r="54" spans="2:7" x14ac:dyDescent="0.15">
      <c r="B54" s="29">
        <v>2003</v>
      </c>
      <c r="C54" s="30" t="s">
        <v>6</v>
      </c>
      <c r="D54" s="29">
        <v>87.6</v>
      </c>
      <c r="E54" s="29">
        <v>5.8</v>
      </c>
      <c r="F54" s="29">
        <f t="shared" si="0"/>
        <v>1.9425041061680808</v>
      </c>
      <c r="G54" s="29">
        <f t="shared" si="0"/>
        <v>0.76342799356293722</v>
      </c>
    </row>
    <row r="55" spans="2:7" x14ac:dyDescent="0.15">
      <c r="B55" s="29">
        <v>2004</v>
      </c>
      <c r="C55" s="30" t="s">
        <v>6</v>
      </c>
      <c r="D55" s="29">
        <v>73.099999999999994</v>
      </c>
      <c r="E55" s="29">
        <v>5.2</v>
      </c>
      <c r="F55" s="29">
        <f t="shared" si="0"/>
        <v>1.8639173769578605</v>
      </c>
      <c r="G55" s="29">
        <f t="shared" si="0"/>
        <v>0.71600334363479923</v>
      </c>
    </row>
    <row r="56" spans="2:7" x14ac:dyDescent="0.15">
      <c r="B56" s="29">
        <v>2004</v>
      </c>
      <c r="C56" s="30" t="s">
        <v>6</v>
      </c>
      <c r="D56" s="29">
        <v>67.5</v>
      </c>
      <c r="E56" s="29">
        <v>2.7</v>
      </c>
      <c r="F56" s="29">
        <f t="shared" si="0"/>
        <v>1.8293037728310249</v>
      </c>
      <c r="G56" s="29">
        <f t="shared" si="0"/>
        <v>0.43136376415898736</v>
      </c>
    </row>
    <row r="57" spans="2:7" x14ac:dyDescent="0.15">
      <c r="B57" s="29">
        <v>2004</v>
      </c>
      <c r="C57" s="30" t="s">
        <v>6</v>
      </c>
      <c r="D57" s="29">
        <v>75</v>
      </c>
      <c r="E57" s="29">
        <v>4.9000000000000004</v>
      </c>
      <c r="F57" s="29">
        <f t="shared" si="0"/>
        <v>1.8750612633917001</v>
      </c>
      <c r="G57" s="29">
        <f t="shared" si="0"/>
        <v>0.69019608002851374</v>
      </c>
    </row>
    <row r="58" spans="2:7" x14ac:dyDescent="0.15">
      <c r="B58" s="29">
        <v>2004</v>
      </c>
      <c r="C58" s="30" t="s">
        <v>6</v>
      </c>
      <c r="D58" s="29">
        <v>89.4</v>
      </c>
      <c r="E58" s="29">
        <v>7.8</v>
      </c>
      <c r="F58" s="29">
        <f t="shared" si="0"/>
        <v>1.9513375187959177</v>
      </c>
      <c r="G58" s="29">
        <f t="shared" si="0"/>
        <v>0.89209460269048035</v>
      </c>
    </row>
    <row r="59" spans="2:7" x14ac:dyDescent="0.15">
      <c r="B59" s="29">
        <v>2004</v>
      </c>
      <c r="C59" s="30" t="s">
        <v>971</v>
      </c>
      <c r="D59" s="29">
        <v>65</v>
      </c>
      <c r="E59" s="29">
        <v>2.5</v>
      </c>
      <c r="F59" s="29">
        <f t="shared" si="0"/>
        <v>1.8129133566428555</v>
      </c>
      <c r="G59" s="29">
        <f t="shared" si="0"/>
        <v>0.3979400086720376</v>
      </c>
    </row>
    <row r="60" spans="2:7" x14ac:dyDescent="0.15">
      <c r="B60" s="29">
        <v>2004</v>
      </c>
      <c r="C60" s="30" t="s">
        <v>971</v>
      </c>
      <c r="D60" s="29">
        <v>92</v>
      </c>
      <c r="E60" s="29">
        <v>9.4</v>
      </c>
      <c r="F60" s="29">
        <f t="shared" si="0"/>
        <v>1.9637878273455553</v>
      </c>
      <c r="G60" s="29">
        <f t="shared" si="0"/>
        <v>0.97312785359969867</v>
      </c>
    </row>
    <row r="61" spans="2:7" x14ac:dyDescent="0.15">
      <c r="B61" s="29">
        <v>2004</v>
      </c>
      <c r="C61" s="30" t="s">
        <v>971</v>
      </c>
      <c r="D61" s="29">
        <v>87</v>
      </c>
      <c r="E61" s="29">
        <v>8.4</v>
      </c>
      <c r="F61" s="29">
        <f t="shared" si="0"/>
        <v>1.9395192526186185</v>
      </c>
      <c r="G61" s="29">
        <f t="shared" si="0"/>
        <v>0.9242792860618817</v>
      </c>
    </row>
    <row r="62" spans="2:7" x14ac:dyDescent="0.15">
      <c r="B62" s="29">
        <v>2004</v>
      </c>
      <c r="C62" s="30" t="s">
        <v>971</v>
      </c>
      <c r="D62" s="29">
        <v>72</v>
      </c>
      <c r="E62" s="29">
        <v>4.2</v>
      </c>
      <c r="F62" s="29">
        <f t="shared" si="0"/>
        <v>1.8573324964312685</v>
      </c>
      <c r="G62" s="29">
        <f t="shared" si="0"/>
        <v>0.62324929039790045</v>
      </c>
    </row>
    <row r="63" spans="2:7" x14ac:dyDescent="0.15">
      <c r="B63" s="29">
        <v>2005</v>
      </c>
      <c r="C63" s="30" t="s">
        <v>6</v>
      </c>
      <c r="D63" s="29">
        <v>80</v>
      </c>
      <c r="E63" s="29">
        <v>5.8</v>
      </c>
      <c r="F63" s="29">
        <f t="shared" si="0"/>
        <v>1.9030899869919435</v>
      </c>
      <c r="G63" s="29">
        <f t="shared" si="0"/>
        <v>0.76342799356293722</v>
      </c>
    </row>
    <row r="64" spans="2:7" x14ac:dyDescent="0.15">
      <c r="B64" s="29">
        <v>2005</v>
      </c>
      <c r="C64" s="30" t="s">
        <v>6</v>
      </c>
      <c r="D64" s="29">
        <v>87.6</v>
      </c>
      <c r="E64" s="29">
        <v>6</v>
      </c>
      <c r="F64" s="29">
        <f t="shared" si="0"/>
        <v>1.9425041061680808</v>
      </c>
      <c r="G64" s="29">
        <f t="shared" si="0"/>
        <v>0.77815125038364363</v>
      </c>
    </row>
    <row r="65" spans="2:7" x14ac:dyDescent="0.15">
      <c r="B65" s="29">
        <v>2006</v>
      </c>
      <c r="C65" s="30" t="s">
        <v>6</v>
      </c>
      <c r="D65" s="29">
        <v>71</v>
      </c>
      <c r="E65" s="29">
        <v>3.2</v>
      </c>
      <c r="F65" s="29">
        <f t="shared" si="0"/>
        <v>1.8512583487190752</v>
      </c>
      <c r="G65" s="29">
        <f t="shared" si="0"/>
        <v>0.50514997831990605</v>
      </c>
    </row>
    <row r="66" spans="2:7" x14ac:dyDescent="0.15">
      <c r="B66" s="29">
        <v>2006</v>
      </c>
      <c r="C66" s="30" t="s">
        <v>6</v>
      </c>
      <c r="D66" s="29">
        <v>65.3</v>
      </c>
      <c r="E66" s="29">
        <v>3</v>
      </c>
      <c r="F66" s="29">
        <f t="shared" si="0"/>
        <v>1.8149131812750738</v>
      </c>
      <c r="G66" s="29">
        <f t="shared" si="0"/>
        <v>0.47712125471966244</v>
      </c>
    </row>
    <row r="67" spans="2:7" x14ac:dyDescent="0.15">
      <c r="B67" s="29">
        <v>2009</v>
      </c>
      <c r="C67" s="30" t="s">
        <v>6</v>
      </c>
      <c r="D67" s="29">
        <v>30.5</v>
      </c>
      <c r="E67" s="29">
        <v>0.8</v>
      </c>
      <c r="F67" s="29">
        <f t="shared" ref="F67:G77" si="1">LOG(D67)</f>
        <v>1.4842998393467859</v>
      </c>
      <c r="G67" s="29">
        <f t="shared" si="1"/>
        <v>-9.6910013008056392E-2</v>
      </c>
    </row>
    <row r="68" spans="2:7" x14ac:dyDescent="0.15">
      <c r="B68" s="29">
        <v>2009</v>
      </c>
      <c r="C68" s="30" t="s">
        <v>6</v>
      </c>
      <c r="D68" s="29">
        <v>35.200000000000003</v>
      </c>
      <c r="E68" s="29">
        <v>1.3</v>
      </c>
      <c r="F68" s="29">
        <f t="shared" si="1"/>
        <v>1.546542663478131</v>
      </c>
      <c r="G68" s="29">
        <f t="shared" si="1"/>
        <v>0.11394335230683679</v>
      </c>
    </row>
    <row r="69" spans="2:7" x14ac:dyDescent="0.15">
      <c r="B69" s="29">
        <v>2009</v>
      </c>
      <c r="C69" s="30" t="s">
        <v>6</v>
      </c>
      <c r="D69" s="29">
        <v>75</v>
      </c>
      <c r="E69" s="29">
        <v>8.1</v>
      </c>
      <c r="F69" s="29">
        <f t="shared" si="1"/>
        <v>1.8750612633917001</v>
      </c>
      <c r="G69" s="29">
        <f t="shared" si="1"/>
        <v>0.90848501887864974</v>
      </c>
    </row>
    <row r="70" spans="2:7" x14ac:dyDescent="0.15">
      <c r="B70" s="29">
        <v>2009</v>
      </c>
      <c r="C70" s="30" t="s">
        <v>6</v>
      </c>
      <c r="D70" s="29">
        <v>66.7</v>
      </c>
      <c r="E70" s="29">
        <v>5.7</v>
      </c>
      <c r="F70" s="29">
        <f t="shared" si="1"/>
        <v>1.8241258339165489</v>
      </c>
      <c r="G70" s="29">
        <f t="shared" si="1"/>
        <v>0.75587485567249146</v>
      </c>
    </row>
    <row r="71" spans="2:7" x14ac:dyDescent="0.15">
      <c r="B71" s="29">
        <v>2010</v>
      </c>
      <c r="C71" s="30" t="s">
        <v>6</v>
      </c>
      <c r="D71" s="29">
        <v>82.3</v>
      </c>
      <c r="E71" s="29">
        <v>9.3000000000000007</v>
      </c>
      <c r="F71" s="29">
        <f t="shared" si="1"/>
        <v>1.9153998352122699</v>
      </c>
      <c r="G71" s="29">
        <f t="shared" si="1"/>
        <v>0.96848294855393513</v>
      </c>
    </row>
    <row r="72" spans="2:7" x14ac:dyDescent="0.15">
      <c r="B72" s="29">
        <v>2010</v>
      </c>
      <c r="C72" s="30" t="s">
        <v>6</v>
      </c>
      <c r="D72" s="29">
        <v>82.7</v>
      </c>
      <c r="E72" s="29">
        <v>6.8</v>
      </c>
      <c r="F72" s="29">
        <f t="shared" si="1"/>
        <v>1.9175055095525466</v>
      </c>
      <c r="G72" s="29">
        <f t="shared" si="1"/>
        <v>0.83250891270623628</v>
      </c>
    </row>
    <row r="73" spans="2:7" x14ac:dyDescent="0.15">
      <c r="B73" s="29">
        <v>2010</v>
      </c>
      <c r="C73" s="30" t="s">
        <v>6</v>
      </c>
      <c r="D73" s="29">
        <v>74.099999999999994</v>
      </c>
      <c r="E73" s="29">
        <v>4.5</v>
      </c>
      <c r="F73" s="29">
        <f t="shared" si="1"/>
        <v>1.8698182079793282</v>
      </c>
      <c r="G73" s="29">
        <f t="shared" si="1"/>
        <v>0.65321251377534373</v>
      </c>
    </row>
    <row r="74" spans="2:7" x14ac:dyDescent="0.15">
      <c r="B74" s="29">
        <v>2010</v>
      </c>
      <c r="C74" s="30" t="s">
        <v>6</v>
      </c>
      <c r="D74" s="29">
        <v>73.3</v>
      </c>
      <c r="E74" s="29">
        <v>4.5</v>
      </c>
      <c r="F74" s="29">
        <f t="shared" si="1"/>
        <v>1.865103974641128</v>
      </c>
      <c r="G74" s="29">
        <f t="shared" si="1"/>
        <v>0.65321251377534373</v>
      </c>
    </row>
    <row r="75" spans="2:7" x14ac:dyDescent="0.15">
      <c r="B75" s="29">
        <v>2010</v>
      </c>
      <c r="C75" s="30" t="s">
        <v>6</v>
      </c>
      <c r="D75" s="29">
        <v>86.5</v>
      </c>
      <c r="E75" s="29">
        <v>7.4</v>
      </c>
      <c r="F75" s="29">
        <f t="shared" si="1"/>
        <v>1.9370161074648142</v>
      </c>
      <c r="G75" s="29">
        <f t="shared" si="1"/>
        <v>0.86923171973097624</v>
      </c>
    </row>
    <row r="76" spans="2:7" x14ac:dyDescent="0.15">
      <c r="B76" s="29">
        <v>2010</v>
      </c>
      <c r="C76" s="30" t="s">
        <v>6</v>
      </c>
      <c r="D76" s="29">
        <v>98.3</v>
      </c>
      <c r="E76" s="29">
        <v>10.6</v>
      </c>
      <c r="F76" s="29">
        <f t="shared" si="1"/>
        <v>1.9925535178321356</v>
      </c>
      <c r="G76" s="29">
        <f t="shared" si="1"/>
        <v>1.0253058652647702</v>
      </c>
    </row>
    <row r="77" spans="2:7" x14ac:dyDescent="0.15">
      <c r="B77" s="29">
        <v>2010</v>
      </c>
      <c r="C77" s="30" t="s">
        <v>6</v>
      </c>
      <c r="D77" s="29">
        <v>98.2</v>
      </c>
      <c r="E77" s="29">
        <v>12.2</v>
      </c>
      <c r="F77" s="29">
        <f t="shared" si="1"/>
        <v>1.9921114877869497</v>
      </c>
      <c r="G77" s="29">
        <f t="shared" si="1"/>
        <v>1.0863598306747482</v>
      </c>
    </row>
    <row r="78" spans="2:7" x14ac:dyDescent="0.15">
      <c r="B78" s="29">
        <v>2013</v>
      </c>
      <c r="C78" s="30" t="s">
        <v>6</v>
      </c>
      <c r="D78" s="29">
        <v>39.9</v>
      </c>
      <c r="E78" s="29">
        <v>0.9</v>
      </c>
      <c r="F78" s="29">
        <f t="shared" ref="F78:F82" si="2">LOG(D78)</f>
        <v>1.6009728956867482</v>
      </c>
      <c r="G78" s="29">
        <f t="shared" ref="G78:G82" si="3">LOG(E78)</f>
        <v>-4.5757490560675115E-2</v>
      </c>
    </row>
    <row r="79" spans="2:7" x14ac:dyDescent="0.15">
      <c r="B79" s="29">
        <v>2013</v>
      </c>
      <c r="C79" s="30" t="s">
        <v>6</v>
      </c>
      <c r="D79" s="29">
        <v>60.3</v>
      </c>
      <c r="E79" s="29">
        <v>1.9</v>
      </c>
      <c r="F79" s="29">
        <f t="shared" si="2"/>
        <v>1.7803173121401512</v>
      </c>
      <c r="G79" s="29">
        <f t="shared" si="3"/>
        <v>0.27875360095282892</v>
      </c>
    </row>
    <row r="80" spans="2:7" x14ac:dyDescent="0.15">
      <c r="B80" s="29">
        <v>2013</v>
      </c>
      <c r="C80" s="30" t="s">
        <v>6</v>
      </c>
      <c r="D80" s="29">
        <v>55.8</v>
      </c>
      <c r="E80" s="29">
        <v>1.9</v>
      </c>
      <c r="F80" s="29">
        <f t="shared" si="2"/>
        <v>1.7466341989375787</v>
      </c>
      <c r="G80" s="29">
        <f t="shared" si="3"/>
        <v>0.27875360095282892</v>
      </c>
    </row>
    <row r="81" spans="2:7" x14ac:dyDescent="0.15">
      <c r="B81" s="29">
        <v>2013</v>
      </c>
      <c r="C81" s="30" t="s">
        <v>6</v>
      </c>
      <c r="D81" s="29">
        <v>84.2</v>
      </c>
      <c r="E81" s="29">
        <v>6.4</v>
      </c>
      <c r="F81" s="29">
        <f t="shared" si="2"/>
        <v>1.9253120914996495</v>
      </c>
      <c r="G81" s="29">
        <f t="shared" si="3"/>
        <v>0.80617997398388719</v>
      </c>
    </row>
    <row r="82" spans="2:7" x14ac:dyDescent="0.15">
      <c r="B82" s="29">
        <v>2013</v>
      </c>
      <c r="C82" s="30" t="s">
        <v>6</v>
      </c>
      <c r="D82" s="29">
        <v>79.900000000000006</v>
      </c>
      <c r="E82" s="29">
        <v>5.3</v>
      </c>
      <c r="F82" s="29">
        <f t="shared" si="2"/>
        <v>1.9025467793139914</v>
      </c>
      <c r="G82" s="29">
        <f t="shared" si="3"/>
        <v>0.72427586960078905</v>
      </c>
    </row>
    <row r="83" spans="2:7" x14ac:dyDescent="0.15">
      <c r="B83" s="29">
        <v>2012</v>
      </c>
      <c r="C83" s="30" t="s">
        <v>6</v>
      </c>
      <c r="D83" s="29">
        <v>89</v>
      </c>
      <c r="E83" s="29">
        <v>9.6</v>
      </c>
      <c r="F83" s="29">
        <f t="shared" ref="F83:F89" si="4">LOG(D83)</f>
        <v>1.9493900066449128</v>
      </c>
      <c r="G83" s="29">
        <f t="shared" ref="G83:G89" si="5">LOG(E83)</f>
        <v>0.98227123303956843</v>
      </c>
    </row>
    <row r="84" spans="2:7" x14ac:dyDescent="0.15">
      <c r="B84" s="29">
        <v>2012</v>
      </c>
      <c r="C84" s="30" t="s">
        <v>6</v>
      </c>
      <c r="D84" s="29">
        <v>76</v>
      </c>
      <c r="E84" s="29">
        <v>4.8</v>
      </c>
      <c r="F84" s="29">
        <f t="shared" si="4"/>
        <v>1.8808135922807914</v>
      </c>
      <c r="G84" s="29">
        <f t="shared" si="5"/>
        <v>0.68124123737558717</v>
      </c>
    </row>
    <row r="85" spans="2:7" x14ac:dyDescent="0.15">
      <c r="B85" s="29">
        <v>2012</v>
      </c>
      <c r="C85" s="30" t="s">
        <v>6</v>
      </c>
      <c r="D85" s="29">
        <v>95</v>
      </c>
      <c r="E85" s="29">
        <v>11.5</v>
      </c>
      <c r="F85" s="29">
        <f t="shared" si="4"/>
        <v>1.9777236052888478</v>
      </c>
      <c r="G85" s="29">
        <f t="shared" si="5"/>
        <v>1.0606978403536116</v>
      </c>
    </row>
    <row r="86" spans="2:7" x14ac:dyDescent="0.15">
      <c r="B86" s="29">
        <v>2011</v>
      </c>
      <c r="C86" s="30" t="s">
        <v>6</v>
      </c>
      <c r="D86" s="29">
        <v>86</v>
      </c>
      <c r="E86" s="29">
        <v>8.4</v>
      </c>
      <c r="F86" s="29">
        <f t="shared" si="4"/>
        <v>1.9344984512435677</v>
      </c>
      <c r="G86" s="29">
        <f t="shared" si="5"/>
        <v>0.9242792860618817</v>
      </c>
    </row>
    <row r="87" spans="2:7" x14ac:dyDescent="0.15">
      <c r="B87" s="29">
        <v>2011</v>
      </c>
      <c r="C87" s="30" t="s">
        <v>6</v>
      </c>
      <c r="D87" s="29">
        <v>79</v>
      </c>
      <c r="E87" s="29">
        <v>5.9</v>
      </c>
      <c r="F87" s="29">
        <f t="shared" si="4"/>
        <v>1.8976270912904414</v>
      </c>
      <c r="G87" s="29">
        <f t="shared" si="5"/>
        <v>0.77085201164214423</v>
      </c>
    </row>
    <row r="88" spans="2:7" x14ac:dyDescent="0.15">
      <c r="B88" s="29">
        <v>2011</v>
      </c>
      <c r="C88" s="30" t="s">
        <v>6</v>
      </c>
      <c r="D88" s="29">
        <v>70</v>
      </c>
      <c r="E88" s="29">
        <v>4.0999999999999996</v>
      </c>
      <c r="F88" s="29">
        <f t="shared" si="4"/>
        <v>1.8450980400142569</v>
      </c>
      <c r="G88" s="29">
        <f t="shared" si="5"/>
        <v>0.61278385671973545</v>
      </c>
    </row>
    <row r="89" spans="2:7" x14ac:dyDescent="0.15">
      <c r="B89" s="29">
        <v>2011</v>
      </c>
      <c r="C89" s="30" t="s">
        <v>6</v>
      </c>
      <c r="D89" s="29">
        <v>78</v>
      </c>
      <c r="E89" s="29">
        <v>5.2</v>
      </c>
      <c r="F89" s="29">
        <f t="shared" si="4"/>
        <v>1.8920946026904804</v>
      </c>
      <c r="G89" s="29">
        <f t="shared" si="5"/>
        <v>0.71600334363479923</v>
      </c>
    </row>
    <row r="90" spans="2:7" x14ac:dyDescent="0.15">
      <c r="B90" s="29">
        <v>2015</v>
      </c>
      <c r="C90" s="30" t="s">
        <v>6</v>
      </c>
      <c r="D90" s="29">
        <v>82.2</v>
      </c>
      <c r="E90" s="29">
        <v>12</v>
      </c>
      <c r="F90" s="29">
        <f t="shared" ref="F90:F97" si="6">LOG(D90)</f>
        <v>1.9148718175400503</v>
      </c>
      <c r="G90" s="29">
        <f t="shared" ref="G90:G97" si="7">LOG(E90)</f>
        <v>1.0791812460476249</v>
      </c>
    </row>
    <row r="91" spans="2:7" x14ac:dyDescent="0.15">
      <c r="B91" s="29">
        <v>2015</v>
      </c>
      <c r="C91" s="30" t="s">
        <v>6</v>
      </c>
      <c r="D91" s="29">
        <v>87.1</v>
      </c>
      <c r="E91" s="29">
        <v>14</v>
      </c>
      <c r="F91" s="29">
        <f t="shared" si="6"/>
        <v>1.9400181550076632</v>
      </c>
      <c r="G91" s="29">
        <f t="shared" si="7"/>
        <v>1.146128035678238</v>
      </c>
    </row>
    <row r="92" spans="2:7" x14ac:dyDescent="0.15">
      <c r="B92" s="29">
        <v>2015</v>
      </c>
      <c r="C92" s="30" t="s">
        <v>6</v>
      </c>
      <c r="D92" s="29">
        <v>102.6</v>
      </c>
      <c r="E92" s="29">
        <v>18</v>
      </c>
      <c r="F92" s="29">
        <f t="shared" si="6"/>
        <v>2.0111473607757975</v>
      </c>
      <c r="G92" s="29">
        <f t="shared" si="7"/>
        <v>1.255272505103306</v>
      </c>
    </row>
    <row r="93" spans="2:7" x14ac:dyDescent="0.15">
      <c r="B93" s="29">
        <v>2015</v>
      </c>
      <c r="C93" s="30" t="s">
        <v>6</v>
      </c>
      <c r="D93" s="29">
        <v>98</v>
      </c>
      <c r="E93" s="29">
        <v>13.2</v>
      </c>
      <c r="F93" s="29">
        <f t="shared" si="6"/>
        <v>1.9912260756924949</v>
      </c>
      <c r="G93" s="29">
        <f t="shared" si="7"/>
        <v>1.1205739312058498</v>
      </c>
    </row>
    <row r="94" spans="2:7" x14ac:dyDescent="0.15">
      <c r="B94" s="29">
        <v>2015</v>
      </c>
      <c r="C94" s="30" t="s">
        <v>6</v>
      </c>
      <c r="D94" s="29">
        <v>91.7</v>
      </c>
      <c r="E94" s="29">
        <v>10.8</v>
      </c>
      <c r="F94" s="29">
        <f t="shared" si="6"/>
        <v>1.9623693356700211</v>
      </c>
      <c r="G94" s="29">
        <f t="shared" si="7"/>
        <v>1.0334237554869496</v>
      </c>
    </row>
    <row r="95" spans="2:7" x14ac:dyDescent="0.15">
      <c r="B95" s="29">
        <v>2015</v>
      </c>
      <c r="C95" s="30" t="s">
        <v>6</v>
      </c>
      <c r="D95" s="29">
        <v>99.3</v>
      </c>
      <c r="E95" s="29">
        <v>11.6</v>
      </c>
      <c r="F95" s="29">
        <f t="shared" si="6"/>
        <v>1.9969492484953812</v>
      </c>
      <c r="G95" s="29">
        <f t="shared" si="7"/>
        <v>1.0644579892269184</v>
      </c>
    </row>
    <row r="96" spans="2:7" x14ac:dyDescent="0.15">
      <c r="B96" s="29">
        <v>2015</v>
      </c>
      <c r="C96" s="30" t="s">
        <v>6</v>
      </c>
      <c r="D96" s="29">
        <v>89.4</v>
      </c>
      <c r="E96" s="29">
        <v>8.5</v>
      </c>
      <c r="F96" s="29">
        <f t="shared" si="6"/>
        <v>1.9513375187959177</v>
      </c>
      <c r="G96" s="29">
        <f t="shared" si="7"/>
        <v>0.92941892571429274</v>
      </c>
    </row>
    <row r="97" spans="2:7" x14ac:dyDescent="0.15">
      <c r="B97" s="29">
        <v>2015</v>
      </c>
      <c r="C97" s="30" t="s">
        <v>6</v>
      </c>
      <c r="D97" s="29">
        <v>94.5</v>
      </c>
      <c r="E97" s="29">
        <v>12</v>
      </c>
      <c r="F97" s="29">
        <f t="shared" si="6"/>
        <v>1.975431808509263</v>
      </c>
      <c r="G97" s="29">
        <f t="shared" si="7"/>
        <v>1.0791812460476249</v>
      </c>
    </row>
    <row r="98" spans="2:7" x14ac:dyDescent="0.15">
      <c r="B98" s="29">
        <v>2015</v>
      </c>
      <c r="C98" s="30" t="s">
        <v>6</v>
      </c>
      <c r="D98" s="29">
        <v>48.3</v>
      </c>
      <c r="E98" s="29">
        <v>2</v>
      </c>
      <c r="F98" s="29">
        <f t="shared" ref="F98:F99" si="8">LOG(D98)</f>
        <v>1.6839471307515121</v>
      </c>
      <c r="G98" s="29">
        <f t="shared" ref="G98:G99" si="9">LOG(E98)</f>
        <v>0.3010299956639812</v>
      </c>
    </row>
    <row r="99" spans="2:7" x14ac:dyDescent="0.15">
      <c r="B99" s="29">
        <v>2015</v>
      </c>
      <c r="C99" s="30" t="s">
        <v>6</v>
      </c>
      <c r="D99" s="29">
        <v>66.5</v>
      </c>
      <c r="E99" s="29">
        <v>6.5</v>
      </c>
      <c r="F99" s="29">
        <f t="shared" si="8"/>
        <v>1.8228216453031045</v>
      </c>
      <c r="G99" s="29">
        <f t="shared" si="9"/>
        <v>0.81291335664285558</v>
      </c>
    </row>
    <row r="100" spans="2:7" x14ac:dyDescent="0.15">
      <c r="B100" s="29">
        <v>2016</v>
      </c>
      <c r="C100" s="30" t="s">
        <v>6</v>
      </c>
      <c r="D100" s="29">
        <v>74.599999999999994</v>
      </c>
      <c r="E100" s="29">
        <v>4</v>
      </c>
      <c r="F100" s="29">
        <f t="shared" ref="F100:F102" si="10">LOG(D100)</f>
        <v>1.8727388274726688</v>
      </c>
      <c r="G100" s="29">
        <f t="shared" ref="G100:G102" si="11">LOG(E100)</f>
        <v>0.6020599913279624</v>
      </c>
    </row>
    <row r="101" spans="2:7" x14ac:dyDescent="0.15">
      <c r="B101" s="29">
        <v>2016</v>
      </c>
      <c r="C101" s="30" t="s">
        <v>6</v>
      </c>
      <c r="D101" s="29">
        <v>68.3</v>
      </c>
      <c r="E101" s="29">
        <v>3.3</v>
      </c>
      <c r="F101" s="29">
        <f t="shared" si="10"/>
        <v>1.8344207036815325</v>
      </c>
      <c r="G101" s="29">
        <f t="shared" si="11"/>
        <v>0.51851393987788741</v>
      </c>
    </row>
    <row r="102" spans="2:7" x14ac:dyDescent="0.15">
      <c r="B102" s="29">
        <v>2016</v>
      </c>
      <c r="C102" s="30" t="s">
        <v>6</v>
      </c>
      <c r="D102" s="29">
        <v>73.2</v>
      </c>
      <c r="E102" s="29">
        <v>3.5</v>
      </c>
      <c r="F102" s="29">
        <f t="shared" si="10"/>
        <v>1.8645110810583918</v>
      </c>
      <c r="G102" s="29">
        <f t="shared" si="11"/>
        <v>0.54406804435027567</v>
      </c>
    </row>
    <row r="103" spans="2:7" x14ac:dyDescent="0.15">
      <c r="B103" s="29">
        <v>2017</v>
      </c>
      <c r="C103" s="30" t="s">
        <v>6</v>
      </c>
      <c r="D103" s="29">
        <v>57.4</v>
      </c>
      <c r="E103" s="29">
        <v>1.9</v>
      </c>
      <c r="F103" s="29">
        <f t="shared" ref="F103:F114" si="12">LOG(D103)</f>
        <v>1.7589118923979734</v>
      </c>
      <c r="G103" s="29">
        <f t="shared" ref="G103:G114" si="13">LOG(E103)</f>
        <v>0.27875360095282892</v>
      </c>
    </row>
    <row r="104" spans="2:7" x14ac:dyDescent="0.15">
      <c r="B104" s="29">
        <v>2017</v>
      </c>
      <c r="C104" s="30" t="s">
        <v>6</v>
      </c>
      <c r="D104" s="29">
        <v>67.599999999999994</v>
      </c>
      <c r="E104" s="29">
        <v>2.7</v>
      </c>
      <c r="F104" s="29">
        <f t="shared" si="12"/>
        <v>1.8299466959416359</v>
      </c>
      <c r="G104" s="29">
        <f t="shared" si="13"/>
        <v>0.43136376415898736</v>
      </c>
    </row>
    <row r="105" spans="2:7" x14ac:dyDescent="0.15">
      <c r="B105" s="29">
        <v>2017</v>
      </c>
      <c r="C105" s="30" t="s">
        <v>6</v>
      </c>
      <c r="D105" s="29">
        <v>84.4</v>
      </c>
      <c r="E105" s="29">
        <v>6.6</v>
      </c>
      <c r="F105" s="29">
        <f t="shared" si="12"/>
        <v>1.9263424466256551</v>
      </c>
      <c r="G105" s="29">
        <f t="shared" si="13"/>
        <v>0.81954393554186866</v>
      </c>
    </row>
    <row r="106" spans="2:7" x14ac:dyDescent="0.15">
      <c r="B106" s="29">
        <v>2017</v>
      </c>
      <c r="C106" s="30" t="s">
        <v>6</v>
      </c>
      <c r="D106" s="29">
        <v>79.900000000000006</v>
      </c>
      <c r="E106" s="29">
        <v>6.7</v>
      </c>
      <c r="F106" s="29">
        <f t="shared" si="12"/>
        <v>1.9025467793139914</v>
      </c>
      <c r="G106" s="29">
        <f t="shared" si="13"/>
        <v>0.82607480270082645</v>
      </c>
    </row>
    <row r="107" spans="2:7" x14ac:dyDescent="0.15">
      <c r="B107" s="29">
        <v>2017</v>
      </c>
      <c r="C107" s="30" t="s">
        <v>6</v>
      </c>
      <c r="D107" s="29">
        <v>76.099999999999994</v>
      </c>
      <c r="E107" s="29">
        <v>5.3</v>
      </c>
      <c r="F107" s="29">
        <f t="shared" si="12"/>
        <v>1.8813846567705728</v>
      </c>
      <c r="G107" s="29">
        <f t="shared" si="13"/>
        <v>0.72427586960078905</v>
      </c>
    </row>
    <row r="108" spans="2:7" x14ac:dyDescent="0.15">
      <c r="B108" s="29">
        <v>2017</v>
      </c>
      <c r="C108" s="30" t="s">
        <v>6</v>
      </c>
      <c r="D108" s="29">
        <v>82.1</v>
      </c>
      <c r="E108" s="29">
        <v>6.6</v>
      </c>
      <c r="F108" s="29">
        <f t="shared" si="12"/>
        <v>1.9143431571194407</v>
      </c>
      <c r="G108" s="29">
        <f t="shared" si="13"/>
        <v>0.81954393554186866</v>
      </c>
    </row>
    <row r="109" spans="2:7" x14ac:dyDescent="0.15">
      <c r="B109" s="29">
        <v>2017</v>
      </c>
      <c r="C109" s="30" t="s">
        <v>6</v>
      </c>
      <c r="D109" s="29">
        <v>90.8</v>
      </c>
      <c r="E109" s="29">
        <v>8.4</v>
      </c>
      <c r="F109" s="29">
        <f t="shared" si="12"/>
        <v>1.958085848521085</v>
      </c>
      <c r="G109" s="29">
        <f t="shared" si="13"/>
        <v>0.9242792860618817</v>
      </c>
    </row>
    <row r="110" spans="2:7" x14ac:dyDescent="0.15">
      <c r="B110" s="29">
        <v>2017</v>
      </c>
      <c r="C110" s="30" t="s">
        <v>6</v>
      </c>
      <c r="D110" s="29">
        <v>94.8</v>
      </c>
      <c r="E110" s="29">
        <v>7.7</v>
      </c>
      <c r="F110" s="29">
        <f t="shared" si="12"/>
        <v>1.9768083373380663</v>
      </c>
      <c r="G110" s="29">
        <f t="shared" si="13"/>
        <v>0.88649072517248184</v>
      </c>
    </row>
    <row r="111" spans="2:7" x14ac:dyDescent="0.15">
      <c r="B111" s="29">
        <v>2017</v>
      </c>
      <c r="C111" s="30" t="s">
        <v>6</v>
      </c>
      <c r="D111" s="29">
        <v>85.5</v>
      </c>
      <c r="E111" s="29">
        <v>5.4</v>
      </c>
      <c r="F111" s="29">
        <f t="shared" si="12"/>
        <v>1.9319661147281726</v>
      </c>
      <c r="G111" s="29">
        <f t="shared" si="13"/>
        <v>0.7323937598229685</v>
      </c>
    </row>
    <row r="112" spans="2:7" x14ac:dyDescent="0.15">
      <c r="B112" s="29">
        <v>2017</v>
      </c>
      <c r="C112" s="30" t="s">
        <v>6</v>
      </c>
      <c r="D112" s="29">
        <v>107.6</v>
      </c>
      <c r="E112" s="29">
        <v>15.4</v>
      </c>
      <c r="F112" s="29">
        <f t="shared" si="12"/>
        <v>2.0318122713303706</v>
      </c>
      <c r="G112" s="29">
        <f t="shared" si="13"/>
        <v>1.1875207208364631</v>
      </c>
    </row>
    <row r="113" spans="2:7" x14ac:dyDescent="0.15">
      <c r="B113" s="29">
        <v>2017</v>
      </c>
      <c r="C113" s="30" t="s">
        <v>6</v>
      </c>
      <c r="D113" s="29">
        <v>106.2</v>
      </c>
      <c r="E113" s="29">
        <v>15.8</v>
      </c>
      <c r="F113" s="29">
        <f t="shared" si="12"/>
        <v>2.0261245167454502</v>
      </c>
      <c r="G113" s="29">
        <f t="shared" si="13"/>
        <v>1.1986570869544226</v>
      </c>
    </row>
    <row r="114" spans="2:7" x14ac:dyDescent="0.15">
      <c r="B114" s="29">
        <v>2017</v>
      </c>
      <c r="C114" s="30" t="s">
        <v>6</v>
      </c>
      <c r="D114" s="29">
        <v>92.4</v>
      </c>
      <c r="E114" s="29">
        <v>9.8000000000000007</v>
      </c>
      <c r="F114" s="29">
        <f t="shared" si="12"/>
        <v>1.9656719712201067</v>
      </c>
      <c r="G114" s="29">
        <f t="shared" si="13"/>
        <v>0.99122607569249488</v>
      </c>
    </row>
    <row r="115" spans="2:7" x14ac:dyDescent="0.15">
      <c r="B115" s="29">
        <v>2018</v>
      </c>
      <c r="C115" s="30" t="s">
        <v>6</v>
      </c>
      <c r="D115" s="29">
        <v>57.5</v>
      </c>
      <c r="E115" s="29">
        <v>1.9</v>
      </c>
      <c r="F115" s="29">
        <f t="shared" ref="F115:F134" si="14">LOG(D115)</f>
        <v>1.7596678446896306</v>
      </c>
      <c r="G115" s="29">
        <f t="shared" ref="G115:G134" si="15">LOG(E115)</f>
        <v>0.27875360095282892</v>
      </c>
    </row>
    <row r="116" spans="2:7" x14ac:dyDescent="0.15">
      <c r="B116" s="29">
        <v>2018</v>
      </c>
      <c r="C116" s="30" t="s">
        <v>6</v>
      </c>
      <c r="D116" s="29">
        <v>59.4</v>
      </c>
      <c r="E116" s="29">
        <v>2.4</v>
      </c>
      <c r="F116" s="29">
        <f t="shared" si="14"/>
        <v>1.7737864449811935</v>
      </c>
      <c r="G116" s="29">
        <f t="shared" si="15"/>
        <v>0.38021124171160603</v>
      </c>
    </row>
    <row r="117" spans="2:7" x14ac:dyDescent="0.15">
      <c r="B117" s="29">
        <v>2018</v>
      </c>
      <c r="C117" s="30" t="s">
        <v>6</v>
      </c>
      <c r="D117" s="29">
        <v>81.5</v>
      </c>
      <c r="E117" s="29">
        <v>5</v>
      </c>
      <c r="F117" s="29">
        <f t="shared" si="14"/>
        <v>1.9111576087399766</v>
      </c>
      <c r="G117" s="29">
        <f t="shared" si="15"/>
        <v>0.69897000433601886</v>
      </c>
    </row>
    <row r="118" spans="2:7" x14ac:dyDescent="0.15">
      <c r="B118" s="29">
        <v>2018</v>
      </c>
      <c r="C118" s="30" t="s">
        <v>6</v>
      </c>
      <c r="D118" s="29">
        <v>80.2</v>
      </c>
      <c r="E118" s="29">
        <v>5.3</v>
      </c>
      <c r="F118" s="29">
        <f t="shared" si="14"/>
        <v>1.9041743682841634</v>
      </c>
      <c r="G118" s="29">
        <f t="shared" si="15"/>
        <v>0.72427586960078905</v>
      </c>
    </row>
    <row r="119" spans="2:7" x14ac:dyDescent="0.15">
      <c r="B119" s="29">
        <v>2018</v>
      </c>
      <c r="C119" s="30" t="s">
        <v>6</v>
      </c>
      <c r="D119" s="29">
        <v>78.400000000000006</v>
      </c>
      <c r="E119" s="29">
        <v>3.8</v>
      </c>
      <c r="F119" s="29">
        <f t="shared" si="14"/>
        <v>1.8943160626844384</v>
      </c>
      <c r="G119" s="29">
        <f t="shared" si="15"/>
        <v>0.57978359661681012</v>
      </c>
    </row>
    <row r="120" spans="2:7" x14ac:dyDescent="0.15">
      <c r="B120" s="29">
        <v>2018</v>
      </c>
      <c r="C120" s="30" t="s">
        <v>6</v>
      </c>
      <c r="D120" s="29">
        <v>91.4</v>
      </c>
      <c r="E120" s="29">
        <v>9.4</v>
      </c>
      <c r="F120" s="29">
        <f t="shared" si="14"/>
        <v>1.9609461957338314</v>
      </c>
      <c r="G120" s="29">
        <f t="shared" si="15"/>
        <v>0.97312785359969867</v>
      </c>
    </row>
    <row r="121" spans="2:7" x14ac:dyDescent="0.15">
      <c r="B121" s="29">
        <v>2018</v>
      </c>
      <c r="C121" s="30" t="s">
        <v>6</v>
      </c>
      <c r="D121" s="29">
        <v>73.099999999999994</v>
      </c>
      <c r="E121" s="29">
        <v>4.5999999999999996</v>
      </c>
      <c r="F121" s="29">
        <f t="shared" si="14"/>
        <v>1.8639173769578605</v>
      </c>
      <c r="G121" s="29">
        <f t="shared" si="15"/>
        <v>0.66275783168157409</v>
      </c>
    </row>
    <row r="122" spans="2:7" x14ac:dyDescent="0.15">
      <c r="B122" s="29">
        <v>2018</v>
      </c>
      <c r="C122" s="30" t="s">
        <v>6</v>
      </c>
      <c r="D122" s="29">
        <v>75.099999999999994</v>
      </c>
      <c r="E122" s="29">
        <v>4.5999999999999996</v>
      </c>
      <c r="F122" s="29">
        <f t="shared" si="14"/>
        <v>1.8756399370041683</v>
      </c>
      <c r="G122" s="29">
        <f t="shared" si="15"/>
        <v>0.66275783168157409</v>
      </c>
    </row>
    <row r="123" spans="2:7" x14ac:dyDescent="0.15">
      <c r="B123" s="29">
        <v>2018</v>
      </c>
      <c r="C123" s="30" t="s">
        <v>6</v>
      </c>
      <c r="D123" s="29">
        <v>79.400000000000006</v>
      </c>
      <c r="E123" s="29">
        <v>6</v>
      </c>
      <c r="F123" s="29">
        <f t="shared" si="14"/>
        <v>1.8998205024270962</v>
      </c>
      <c r="G123" s="29">
        <f t="shared" si="15"/>
        <v>0.77815125038364363</v>
      </c>
    </row>
    <row r="124" spans="2:7" x14ac:dyDescent="0.15">
      <c r="B124" s="29">
        <v>2018</v>
      </c>
      <c r="C124" s="30" t="s">
        <v>6</v>
      </c>
      <c r="D124" s="29">
        <v>86.4</v>
      </c>
      <c r="E124" s="29">
        <v>7.9</v>
      </c>
      <c r="F124" s="29">
        <f t="shared" si="14"/>
        <v>1.9365137424788934</v>
      </c>
      <c r="G124" s="29">
        <f t="shared" si="15"/>
        <v>0.89762709129044149</v>
      </c>
    </row>
    <row r="125" spans="2:7" x14ac:dyDescent="0.15">
      <c r="B125" s="29">
        <v>2018</v>
      </c>
      <c r="C125" s="30" t="s">
        <v>6</v>
      </c>
      <c r="D125" s="29">
        <v>89.1</v>
      </c>
      <c r="E125" s="29">
        <v>7.9</v>
      </c>
      <c r="F125" s="29">
        <f t="shared" si="14"/>
        <v>1.9498777040368747</v>
      </c>
      <c r="G125" s="29">
        <f t="shared" si="15"/>
        <v>0.89762709129044149</v>
      </c>
    </row>
    <row r="126" spans="2:7" x14ac:dyDescent="0.15">
      <c r="B126" s="29">
        <v>2018</v>
      </c>
      <c r="C126" s="30" t="s">
        <v>6</v>
      </c>
      <c r="D126" s="29">
        <v>81</v>
      </c>
      <c r="E126" s="29">
        <v>6.4</v>
      </c>
      <c r="F126" s="29">
        <f t="shared" si="14"/>
        <v>1.9084850188786497</v>
      </c>
      <c r="G126" s="29">
        <f t="shared" si="15"/>
        <v>0.80617997398388719</v>
      </c>
    </row>
    <row r="127" spans="2:7" x14ac:dyDescent="0.15">
      <c r="B127" s="29">
        <v>2018</v>
      </c>
      <c r="C127" s="30" t="s">
        <v>6</v>
      </c>
      <c r="D127" s="29">
        <v>62.8</v>
      </c>
      <c r="E127" s="29">
        <v>2.8</v>
      </c>
      <c r="F127" s="29">
        <f t="shared" si="14"/>
        <v>1.7979596437371961</v>
      </c>
      <c r="G127" s="29">
        <f t="shared" si="15"/>
        <v>0.44715803134221921</v>
      </c>
    </row>
    <row r="128" spans="2:7" x14ac:dyDescent="0.15">
      <c r="B128" s="29">
        <v>2018</v>
      </c>
      <c r="C128" s="30" t="s">
        <v>6</v>
      </c>
      <c r="D128" s="29">
        <v>65</v>
      </c>
      <c r="E128" s="29">
        <v>3.2</v>
      </c>
      <c r="F128" s="29">
        <f t="shared" si="14"/>
        <v>1.8129133566428555</v>
      </c>
      <c r="G128" s="29">
        <f t="shared" si="15"/>
        <v>0.50514997831990605</v>
      </c>
    </row>
    <row r="129" spans="2:7" x14ac:dyDescent="0.15">
      <c r="B129" s="29">
        <v>2018</v>
      </c>
      <c r="C129" s="30" t="s">
        <v>6</v>
      </c>
      <c r="D129" s="29">
        <v>66.8</v>
      </c>
      <c r="E129" s="29">
        <v>4</v>
      </c>
      <c r="F129" s="29">
        <f t="shared" si="14"/>
        <v>1.8247764624755456</v>
      </c>
      <c r="G129" s="29">
        <f t="shared" si="15"/>
        <v>0.6020599913279624</v>
      </c>
    </row>
    <row r="130" spans="2:7" x14ac:dyDescent="0.15">
      <c r="B130" s="29">
        <v>2018</v>
      </c>
      <c r="C130" s="30" t="s">
        <v>6</v>
      </c>
      <c r="D130" s="29">
        <v>46.7</v>
      </c>
      <c r="E130" s="29">
        <v>1.1000000000000001</v>
      </c>
      <c r="F130" s="29">
        <f t="shared" si="14"/>
        <v>1.6693168805661123</v>
      </c>
      <c r="G130" s="29">
        <f t="shared" si="15"/>
        <v>4.1392685158225077E-2</v>
      </c>
    </row>
    <row r="131" spans="2:7" x14ac:dyDescent="0.15">
      <c r="B131" s="29">
        <v>2018</v>
      </c>
      <c r="C131" s="30" t="s">
        <v>6</v>
      </c>
      <c r="D131" s="29">
        <v>59.7</v>
      </c>
      <c r="E131" s="29">
        <v>2.2000000000000002</v>
      </c>
      <c r="F131" s="29">
        <f t="shared" si="14"/>
        <v>1.7759743311293692</v>
      </c>
      <c r="G131" s="29">
        <f t="shared" si="15"/>
        <v>0.34242268082220628</v>
      </c>
    </row>
    <row r="132" spans="2:7" x14ac:dyDescent="0.15">
      <c r="B132" s="29">
        <v>2018</v>
      </c>
      <c r="C132" s="30" t="s">
        <v>6</v>
      </c>
      <c r="D132" s="29">
        <v>58.6</v>
      </c>
      <c r="E132" s="29">
        <v>2.2999999999999998</v>
      </c>
      <c r="F132" s="29">
        <f t="shared" si="14"/>
        <v>1.7678976160180906</v>
      </c>
      <c r="G132" s="29">
        <f t="shared" si="15"/>
        <v>0.36172783601759284</v>
      </c>
    </row>
    <row r="133" spans="2:7" x14ac:dyDescent="0.15">
      <c r="B133" s="29">
        <v>2018</v>
      </c>
      <c r="C133" s="30" t="s">
        <v>6</v>
      </c>
      <c r="D133" s="29">
        <v>54.7</v>
      </c>
      <c r="E133" s="29">
        <v>1.9</v>
      </c>
      <c r="F133" s="29">
        <f t="shared" si="14"/>
        <v>1.7379873263334309</v>
      </c>
      <c r="G133" s="29">
        <f t="shared" si="15"/>
        <v>0.27875360095282892</v>
      </c>
    </row>
    <row r="134" spans="2:7" x14ac:dyDescent="0.15">
      <c r="B134" s="29">
        <v>2018</v>
      </c>
      <c r="C134" s="30" t="s">
        <v>6</v>
      </c>
      <c r="D134" s="29">
        <v>49.1</v>
      </c>
      <c r="E134" s="29">
        <v>1.2</v>
      </c>
      <c r="F134" s="29">
        <f t="shared" si="14"/>
        <v>1.6910814921229684</v>
      </c>
      <c r="G134" s="29">
        <f t="shared" si="15"/>
        <v>7.9181246047624818E-2</v>
      </c>
    </row>
    <row r="135" spans="2:7" x14ac:dyDescent="0.15">
      <c r="B135" s="29">
        <v>2018</v>
      </c>
      <c r="C135" s="30" t="s">
        <v>6</v>
      </c>
      <c r="D135" s="29">
        <v>71.400000000000006</v>
      </c>
      <c r="E135" s="29">
        <v>3.6</v>
      </c>
      <c r="F135" s="29">
        <f t="shared" ref="F135:F139" si="16">LOG(D135)</f>
        <v>1.8536982117761744</v>
      </c>
      <c r="G135" s="29">
        <f t="shared" ref="G135:G139" si="17">LOG(E135)</f>
        <v>0.55630250076728727</v>
      </c>
    </row>
    <row r="136" spans="2:7" x14ac:dyDescent="0.15">
      <c r="B136" s="29">
        <v>2018</v>
      </c>
      <c r="C136" s="30" t="s">
        <v>6</v>
      </c>
      <c r="D136" s="29">
        <v>90.1</v>
      </c>
      <c r="E136" s="29">
        <v>8.3000000000000007</v>
      </c>
      <c r="F136" s="29">
        <f t="shared" si="16"/>
        <v>1.954724790979063</v>
      </c>
      <c r="G136" s="29">
        <f t="shared" si="17"/>
        <v>0.91907809237607396</v>
      </c>
    </row>
    <row r="137" spans="2:7" x14ac:dyDescent="0.15">
      <c r="B137" s="29">
        <v>2018</v>
      </c>
      <c r="C137" s="30" t="s">
        <v>6</v>
      </c>
      <c r="D137" s="29">
        <v>82</v>
      </c>
      <c r="E137" s="29">
        <v>6.5</v>
      </c>
      <c r="F137" s="29">
        <f t="shared" si="16"/>
        <v>1.9138138523837167</v>
      </c>
      <c r="G137" s="29">
        <f t="shared" si="17"/>
        <v>0.81291335664285558</v>
      </c>
    </row>
    <row r="138" spans="2:7" x14ac:dyDescent="0.15">
      <c r="B138" s="29">
        <v>2018</v>
      </c>
      <c r="C138" s="30" t="s">
        <v>6</v>
      </c>
      <c r="D138" s="29">
        <v>95</v>
      </c>
      <c r="E138" s="29">
        <v>10.7</v>
      </c>
      <c r="F138" s="29">
        <f t="shared" si="16"/>
        <v>1.9777236052888478</v>
      </c>
      <c r="G138" s="29">
        <f t="shared" si="17"/>
        <v>1.0293837776852097</v>
      </c>
    </row>
    <row r="139" spans="2:7" x14ac:dyDescent="0.15">
      <c r="B139" s="29">
        <v>2019</v>
      </c>
      <c r="C139" s="30" t="s">
        <v>6</v>
      </c>
      <c r="D139" s="29">
        <v>108.3</v>
      </c>
      <c r="E139" s="29">
        <v>15.4</v>
      </c>
      <c r="F139" s="29">
        <f t="shared" si="16"/>
        <v>2.0346284566253203</v>
      </c>
      <c r="G139" s="29">
        <f t="shared" si="17"/>
        <v>1.1875207208364631</v>
      </c>
    </row>
    <row r="140" spans="2:7" x14ac:dyDescent="0.15">
      <c r="B140" s="20">
        <v>2020</v>
      </c>
      <c r="C140" s="31" t="s">
        <v>6</v>
      </c>
      <c r="D140" s="8">
        <v>40.9</v>
      </c>
      <c r="E140" s="8">
        <v>0.9</v>
      </c>
      <c r="F140" s="29">
        <f t="shared" ref="F140:F152" si="18">LOG(D140)</f>
        <v>1.6117233080073419</v>
      </c>
      <c r="G140" s="29">
        <f t="shared" ref="G140:G152" si="19">LOG(E140)</f>
        <v>-4.5757490560675115E-2</v>
      </c>
    </row>
    <row r="141" spans="2:7" x14ac:dyDescent="0.15">
      <c r="B141" s="20">
        <v>2020</v>
      </c>
      <c r="C141" s="31" t="s">
        <v>6</v>
      </c>
      <c r="D141" s="8">
        <v>49.7</v>
      </c>
      <c r="E141" s="8">
        <v>1.5</v>
      </c>
      <c r="F141" s="29">
        <f t="shared" si="18"/>
        <v>1.6963563887333322</v>
      </c>
      <c r="G141" s="29">
        <f t="shared" si="19"/>
        <v>0.17609125905568124</v>
      </c>
    </row>
    <row r="142" spans="2:7" x14ac:dyDescent="0.15">
      <c r="B142" s="20">
        <v>2020</v>
      </c>
      <c r="C142" s="31" t="s">
        <v>6</v>
      </c>
      <c r="D142" s="8">
        <v>61.3</v>
      </c>
      <c r="E142" s="8">
        <v>2.9</v>
      </c>
      <c r="F142" s="29">
        <f t="shared" si="18"/>
        <v>1.7874604745184151</v>
      </c>
      <c r="G142" s="29">
        <f t="shared" si="19"/>
        <v>0.46239799789895608</v>
      </c>
    </row>
    <row r="143" spans="2:7" x14ac:dyDescent="0.15">
      <c r="B143" s="20">
        <v>2020</v>
      </c>
      <c r="C143" s="31" t="s">
        <v>6</v>
      </c>
      <c r="D143" s="8">
        <v>76.5</v>
      </c>
      <c r="E143" s="8">
        <v>5.6</v>
      </c>
      <c r="F143" s="29">
        <f t="shared" si="18"/>
        <v>1.8836614351536176</v>
      </c>
      <c r="G143" s="29">
        <f t="shared" si="19"/>
        <v>0.74818802700620035</v>
      </c>
    </row>
    <row r="144" spans="2:7" x14ac:dyDescent="0.15">
      <c r="B144" s="20">
        <v>2020</v>
      </c>
      <c r="C144" s="31" t="s">
        <v>6</v>
      </c>
      <c r="D144" s="20">
        <v>86.5</v>
      </c>
      <c r="E144" s="20">
        <v>8.3000000000000007</v>
      </c>
      <c r="F144" s="29">
        <f t="shared" si="18"/>
        <v>1.9370161074648142</v>
      </c>
      <c r="G144" s="29">
        <f t="shared" si="19"/>
        <v>0.91907809237607396</v>
      </c>
    </row>
    <row r="145" spans="2:7" x14ac:dyDescent="0.15">
      <c r="B145" s="20">
        <v>2020</v>
      </c>
      <c r="C145" s="31" t="s">
        <v>6</v>
      </c>
      <c r="D145" s="20">
        <v>72.7</v>
      </c>
      <c r="E145" s="20">
        <v>5</v>
      </c>
      <c r="F145" s="29">
        <f t="shared" si="18"/>
        <v>1.8615344108590379</v>
      </c>
      <c r="G145" s="29">
        <f t="shared" si="19"/>
        <v>0.69897000433601886</v>
      </c>
    </row>
    <row r="146" spans="2:7" x14ac:dyDescent="0.15">
      <c r="B146" s="20">
        <v>2020</v>
      </c>
      <c r="C146" s="31" t="s">
        <v>6</v>
      </c>
      <c r="D146" s="20">
        <v>68.599999999999994</v>
      </c>
      <c r="E146" s="20">
        <v>3.3</v>
      </c>
      <c r="F146" s="29">
        <f t="shared" si="18"/>
        <v>1.8363241157067516</v>
      </c>
      <c r="G146" s="29">
        <f t="shared" si="19"/>
        <v>0.51851393987788741</v>
      </c>
    </row>
    <row r="147" spans="2:7" x14ac:dyDescent="0.15">
      <c r="B147" s="20">
        <v>2020</v>
      </c>
      <c r="C147" s="31" t="s">
        <v>6</v>
      </c>
      <c r="D147" s="8">
        <v>59</v>
      </c>
      <c r="E147" s="8">
        <v>2</v>
      </c>
      <c r="F147" s="29">
        <f t="shared" si="18"/>
        <v>1.7708520116421442</v>
      </c>
      <c r="G147" s="29">
        <f t="shared" si="19"/>
        <v>0.3010299956639812</v>
      </c>
    </row>
    <row r="148" spans="2:7" x14ac:dyDescent="0.15">
      <c r="B148" s="20">
        <v>2020</v>
      </c>
      <c r="C148" s="31" t="s">
        <v>6</v>
      </c>
      <c r="D148" s="8">
        <v>59</v>
      </c>
      <c r="E148" s="8">
        <v>1.5</v>
      </c>
      <c r="F148" s="29">
        <f t="shared" si="18"/>
        <v>1.7708520116421442</v>
      </c>
      <c r="G148" s="29">
        <f t="shared" si="19"/>
        <v>0.17609125905568124</v>
      </c>
    </row>
    <row r="149" spans="2:7" x14ac:dyDescent="0.15">
      <c r="B149" s="20">
        <v>2021</v>
      </c>
      <c r="C149" s="31" t="s">
        <v>6</v>
      </c>
      <c r="D149" s="25">
        <v>55.8</v>
      </c>
      <c r="E149" s="25">
        <v>2</v>
      </c>
      <c r="F149" s="29">
        <f t="shared" si="18"/>
        <v>1.7466341989375787</v>
      </c>
      <c r="G149" s="29">
        <f t="shared" si="19"/>
        <v>0.3010299956639812</v>
      </c>
    </row>
    <row r="150" spans="2:7" x14ac:dyDescent="0.15">
      <c r="B150" s="20">
        <v>2021</v>
      </c>
      <c r="C150" s="31" t="s">
        <v>6</v>
      </c>
      <c r="D150" s="25">
        <v>58.7</v>
      </c>
      <c r="E150" s="25">
        <v>2.4</v>
      </c>
      <c r="F150" s="29">
        <f t="shared" si="18"/>
        <v>1.7686381012476144</v>
      </c>
      <c r="G150" s="29">
        <f t="shared" si="19"/>
        <v>0.38021124171160603</v>
      </c>
    </row>
    <row r="151" spans="2:7" x14ac:dyDescent="0.15">
      <c r="B151" s="20">
        <v>2021</v>
      </c>
      <c r="C151" s="31" t="s">
        <v>6</v>
      </c>
      <c r="D151" s="25">
        <v>106.4</v>
      </c>
      <c r="E151" s="25">
        <v>14.7</v>
      </c>
      <c r="F151" s="29">
        <f t="shared" si="18"/>
        <v>2.0269416279590295</v>
      </c>
      <c r="G151" s="29">
        <f t="shared" si="19"/>
        <v>1.167317334748176</v>
      </c>
    </row>
    <row r="152" spans="2:7" x14ac:dyDescent="0.15">
      <c r="B152" s="20">
        <v>2021</v>
      </c>
      <c r="C152" s="31" t="s">
        <v>6</v>
      </c>
      <c r="D152" s="25">
        <v>110.3</v>
      </c>
      <c r="E152" s="25">
        <v>17.600000000000001</v>
      </c>
      <c r="F152" s="29">
        <f t="shared" si="18"/>
        <v>2.0425755124401905</v>
      </c>
      <c r="G152" s="29">
        <f t="shared" si="19"/>
        <v>1.2455126678141499</v>
      </c>
    </row>
    <row r="153" spans="2:7" s="20" customFormat="1" x14ac:dyDescent="0.15">
      <c r="B153" s="20">
        <v>2022</v>
      </c>
      <c r="C153" s="31" t="s">
        <v>6</v>
      </c>
      <c r="D153" s="8">
        <v>49.1</v>
      </c>
      <c r="E153" s="8">
        <v>1.2</v>
      </c>
      <c r="F153" s="20">
        <f t="shared" ref="F153:F159" si="20">LOG(D153)</f>
        <v>1.6910814921229684</v>
      </c>
      <c r="G153" s="20">
        <f t="shared" ref="G153:G159" si="21">LOG(E153)</f>
        <v>7.9181246047624818E-2</v>
      </c>
    </row>
    <row r="154" spans="2:7" s="20" customFormat="1" x14ac:dyDescent="0.15">
      <c r="B154" s="20">
        <v>2022</v>
      </c>
      <c r="C154" s="31" t="s">
        <v>6</v>
      </c>
      <c r="D154" s="8">
        <v>109.6</v>
      </c>
      <c r="E154" s="8">
        <v>14.5</v>
      </c>
      <c r="F154" s="20">
        <f t="shared" si="20"/>
        <v>2.0398105541483504</v>
      </c>
      <c r="G154" s="20">
        <f t="shared" si="21"/>
        <v>1.1613680022349748</v>
      </c>
    </row>
    <row r="155" spans="2:7" s="20" customFormat="1" x14ac:dyDescent="0.15">
      <c r="B155" s="20">
        <v>2022</v>
      </c>
      <c r="C155" s="31" t="s">
        <v>6</v>
      </c>
      <c r="D155" s="8">
        <v>82.2</v>
      </c>
      <c r="E155" s="8">
        <v>7.6</v>
      </c>
      <c r="F155" s="20">
        <f t="shared" si="20"/>
        <v>1.9148718175400503</v>
      </c>
      <c r="G155" s="20">
        <f t="shared" si="21"/>
        <v>0.88081359228079137</v>
      </c>
    </row>
    <row r="156" spans="2:7" s="20" customFormat="1" x14ac:dyDescent="0.15">
      <c r="B156" s="20">
        <v>2022</v>
      </c>
      <c r="C156" s="31" t="s">
        <v>6</v>
      </c>
      <c r="D156" s="8">
        <v>126</v>
      </c>
      <c r="E156" s="8">
        <v>18.3</v>
      </c>
      <c r="F156" s="20">
        <f t="shared" si="20"/>
        <v>2.1003705451175629</v>
      </c>
      <c r="G156" s="20">
        <f t="shared" si="21"/>
        <v>1.2624510897304295</v>
      </c>
    </row>
    <row r="157" spans="2:7" s="20" customFormat="1" x14ac:dyDescent="0.15">
      <c r="B157" s="20">
        <v>2022</v>
      </c>
      <c r="C157" s="31" t="s">
        <v>6</v>
      </c>
      <c r="D157" s="8">
        <v>84.5</v>
      </c>
      <c r="E157" s="8">
        <v>8.4</v>
      </c>
      <c r="F157" s="20">
        <f t="shared" si="20"/>
        <v>1.9268567089496924</v>
      </c>
      <c r="G157" s="20">
        <f t="shared" si="21"/>
        <v>0.9242792860618817</v>
      </c>
    </row>
    <row r="158" spans="2:7" s="20" customFormat="1" x14ac:dyDescent="0.15">
      <c r="B158" s="20">
        <v>2022</v>
      </c>
      <c r="C158" s="31" t="s">
        <v>6</v>
      </c>
      <c r="D158" s="8">
        <v>101.1</v>
      </c>
      <c r="E158" s="8">
        <v>11.8</v>
      </c>
      <c r="F158" s="20">
        <f t="shared" si="20"/>
        <v>2.0047511555910011</v>
      </c>
      <c r="G158" s="20">
        <f t="shared" si="21"/>
        <v>1.0718820073061255</v>
      </c>
    </row>
    <row r="159" spans="2:7" s="20" customFormat="1" x14ac:dyDescent="0.15">
      <c r="B159" s="20">
        <v>2022</v>
      </c>
      <c r="C159" s="31" t="s">
        <v>6</v>
      </c>
      <c r="D159" s="8">
        <v>96.3</v>
      </c>
      <c r="E159" s="8">
        <v>10.6</v>
      </c>
      <c r="F159" s="20">
        <f t="shared" si="20"/>
        <v>1.9836262871245345</v>
      </c>
      <c r="G159" s="20">
        <f t="shared" si="21"/>
        <v>1.0253058652647702</v>
      </c>
    </row>
    <row r="160" spans="2:7" s="20" customFormat="1" x14ac:dyDescent="0.15">
      <c r="C160" s="31"/>
    </row>
    <row r="161" spans="3:3" s="20" customFormat="1" x14ac:dyDescent="0.15">
      <c r="C161" s="31"/>
    </row>
    <row r="162" spans="3:3" s="20" customFormat="1" x14ac:dyDescent="0.15">
      <c r="C162" s="31"/>
    </row>
  </sheetData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topLeftCell="G1" workbookViewId="0">
      <pane ySplit="4" topLeftCell="A5" activePane="bottomLeft" state="frozen"/>
      <selection pane="bottomLeft" activeCell="M5" sqref="M5"/>
    </sheetView>
  </sheetViews>
  <sheetFormatPr baseColWidth="10" defaultColWidth="9.1640625" defaultRowHeight="13" x14ac:dyDescent="0.15"/>
  <cols>
    <col min="3" max="3" width="5" bestFit="1" customWidth="1"/>
    <col min="4" max="4" width="10.83203125" bestFit="1" customWidth="1"/>
    <col min="5" max="5" width="17.83203125" customWidth="1"/>
    <col min="6" max="6" width="8" bestFit="1" customWidth="1"/>
    <col min="7" max="7" width="9.5" bestFit="1" customWidth="1"/>
    <col min="8" max="8" width="12.5" bestFit="1" customWidth="1"/>
    <col min="9" max="9" width="2.5" customWidth="1"/>
    <col min="10" max="10" width="21.5" bestFit="1" customWidth="1"/>
    <col min="11" max="11" width="18.83203125" bestFit="1" customWidth="1"/>
    <col min="13" max="13" width="11.6640625" bestFit="1" customWidth="1"/>
    <col min="14" max="14" width="12.1640625" bestFit="1" customWidth="1"/>
    <col min="15" max="15" width="2.5" customWidth="1"/>
    <col min="16" max="16" width="12.1640625" bestFit="1" customWidth="1"/>
    <col min="17" max="17" width="12.6640625" bestFit="1" customWidth="1"/>
    <col min="18" max="18" width="8.5" customWidth="1"/>
    <col min="19" max="19" width="2.5" customWidth="1"/>
    <col min="20" max="20" width="71.83203125" customWidth="1"/>
  </cols>
  <sheetData>
    <row r="1" spans="1:20" x14ac:dyDescent="0.15">
      <c r="T1" t="s">
        <v>1104</v>
      </c>
    </row>
    <row r="2" spans="1:20" x14ac:dyDescent="0.15">
      <c r="M2" t="s">
        <v>984</v>
      </c>
      <c r="P2" t="s">
        <v>1108</v>
      </c>
      <c r="Q2">
        <f>(-0.0682/0.3662)</f>
        <v>-0.18623702894593117</v>
      </c>
      <c r="T2" t="s">
        <v>1105</v>
      </c>
    </row>
    <row r="3" spans="1:20" x14ac:dyDescent="0.15">
      <c r="J3" t="s">
        <v>987</v>
      </c>
      <c r="K3" t="s">
        <v>983</v>
      </c>
      <c r="P3" t="s">
        <v>982</v>
      </c>
      <c r="Q3">
        <f>10^Q2</f>
        <v>0.65127284579493316</v>
      </c>
      <c r="T3" t="s">
        <v>1106</v>
      </c>
    </row>
    <row r="4" spans="1:20" x14ac:dyDescent="0.15">
      <c r="C4" t="s">
        <v>1053</v>
      </c>
      <c r="D4" t="s">
        <v>976</v>
      </c>
      <c r="E4" t="s">
        <v>977</v>
      </c>
      <c r="F4" t="s">
        <v>979</v>
      </c>
      <c r="G4" t="s">
        <v>980</v>
      </c>
      <c r="H4" t="s">
        <v>981</v>
      </c>
      <c r="J4" t="s">
        <v>985</v>
      </c>
      <c r="K4" t="s">
        <v>986</v>
      </c>
      <c r="M4" t="s">
        <v>982</v>
      </c>
      <c r="N4" t="s">
        <v>983</v>
      </c>
      <c r="P4" t="s">
        <v>982</v>
      </c>
      <c r="Q4" t="s">
        <v>983</v>
      </c>
      <c r="T4" t="s">
        <v>1107</v>
      </c>
    </row>
    <row r="5" spans="1:20" x14ac:dyDescent="0.15">
      <c r="A5">
        <f>Q$10*E5^Q$9</f>
        <v>0.29152675997141714</v>
      </c>
      <c r="C5">
        <v>1995</v>
      </c>
      <c r="D5" t="s">
        <v>11</v>
      </c>
      <c r="E5">
        <v>37.1</v>
      </c>
      <c r="F5">
        <v>0.25</v>
      </c>
      <c r="G5">
        <f>LOG(E5)</f>
        <v>1.5693739096150459</v>
      </c>
      <c r="H5">
        <f>LOG(F5)</f>
        <v>-0.6020599913279624</v>
      </c>
      <c r="J5">
        <f>INTERCEPT(H5:H206,G5:G206)</f>
        <v>-0.38654575570632421</v>
      </c>
      <c r="K5">
        <f>SLOPE(H5:H206,G5:G206)</f>
        <v>-0.12729411788044023</v>
      </c>
      <c r="M5">
        <f>10^J5</f>
        <v>0.41063337473865164</v>
      </c>
      <c r="N5">
        <f>K5</f>
        <v>-0.12729411788044023</v>
      </c>
      <c r="P5">
        <f>Q3</f>
        <v>0.65127284579493316</v>
      </c>
      <c r="Q5">
        <f>1/0.3662</f>
        <v>2.7307482250136537</v>
      </c>
    </row>
    <row r="6" spans="1:20" x14ac:dyDescent="0.15">
      <c r="A6">
        <f t="shared" ref="A6:A27" si="0">Q$10*E6^Q$9</f>
        <v>0.35427081591426796</v>
      </c>
      <c r="C6">
        <v>1995</v>
      </c>
      <c r="D6" t="s">
        <v>11</v>
      </c>
      <c r="E6" t="s">
        <v>232</v>
      </c>
      <c r="F6" t="s">
        <v>234</v>
      </c>
      <c r="G6">
        <f t="shared" ref="G6:G20" si="1">LOG(E6)</f>
        <v>1.6020599913279623</v>
      </c>
      <c r="H6">
        <f t="shared" ref="H6:H20" si="2">LOG(F6)</f>
        <v>-0.52287874528033762</v>
      </c>
      <c r="T6" t="s">
        <v>1109</v>
      </c>
    </row>
    <row r="7" spans="1:20" ht="16" customHeight="1" x14ac:dyDescent="0.15">
      <c r="A7">
        <f t="shared" si="0"/>
        <v>1.1022864677048787</v>
      </c>
      <c r="C7">
        <v>1996</v>
      </c>
      <c r="D7" t="s">
        <v>160</v>
      </c>
      <c r="E7">
        <v>62</v>
      </c>
      <c r="F7">
        <v>1.7</v>
      </c>
      <c r="G7">
        <f t="shared" si="1"/>
        <v>1.7923916894982539</v>
      </c>
      <c r="H7">
        <f t="shared" si="2"/>
        <v>0.23044892137827391</v>
      </c>
      <c r="T7" t="s">
        <v>1110</v>
      </c>
    </row>
    <row r="8" spans="1:20" x14ac:dyDescent="0.15">
      <c r="A8">
        <f t="shared" si="0"/>
        <v>0.29152675997141714</v>
      </c>
      <c r="C8">
        <v>1996</v>
      </c>
      <c r="D8" t="s">
        <v>11</v>
      </c>
      <c r="E8">
        <v>37.1</v>
      </c>
      <c r="F8">
        <v>0.6</v>
      </c>
      <c r="G8">
        <f t="shared" si="1"/>
        <v>1.5693739096150459</v>
      </c>
      <c r="H8">
        <f t="shared" si="2"/>
        <v>-0.22184874961635639</v>
      </c>
      <c r="P8" t="s">
        <v>1113</v>
      </c>
      <c r="Q8">
        <v>-4.5999999999999996</v>
      </c>
      <c r="T8" t="s">
        <v>1111</v>
      </c>
    </row>
    <row r="9" spans="1:20" x14ac:dyDescent="0.15">
      <c r="A9">
        <f t="shared" si="0"/>
        <v>0.32088047320160756</v>
      </c>
      <c r="C9">
        <v>1996</v>
      </c>
      <c r="D9" t="s">
        <v>11</v>
      </c>
      <c r="E9">
        <v>38.5</v>
      </c>
      <c r="F9">
        <v>0.1</v>
      </c>
      <c r="G9">
        <f t="shared" si="1"/>
        <v>1.5854607295085006</v>
      </c>
      <c r="H9">
        <f t="shared" si="2"/>
        <v>-1</v>
      </c>
      <c r="P9" t="s">
        <v>983</v>
      </c>
      <c r="Q9">
        <v>2.59</v>
      </c>
      <c r="T9" t="s">
        <v>1112</v>
      </c>
    </row>
    <row r="10" spans="1:20" x14ac:dyDescent="0.15">
      <c r="A10">
        <f>Q$10*E10^Q$9</f>
        <v>0.31231704506337876</v>
      </c>
      <c r="C10">
        <v>1996</v>
      </c>
      <c r="D10" t="s">
        <v>11</v>
      </c>
      <c r="E10">
        <v>38.1</v>
      </c>
      <c r="F10">
        <v>0.4</v>
      </c>
      <c r="G10">
        <f t="shared" si="1"/>
        <v>1.5809249756756194</v>
      </c>
      <c r="H10">
        <f t="shared" si="2"/>
        <v>-0.3979400086720376</v>
      </c>
      <c r="P10" t="s">
        <v>982</v>
      </c>
      <c r="Q10">
        <f>10^Q8</f>
        <v>2.5118864315095791E-5</v>
      </c>
    </row>
    <row r="11" spans="1:20" x14ac:dyDescent="0.15">
      <c r="A11">
        <f t="shared" si="0"/>
        <v>0.18307404908875297</v>
      </c>
      <c r="C11">
        <v>1996</v>
      </c>
      <c r="D11" t="s">
        <v>11</v>
      </c>
      <c r="E11">
        <v>31</v>
      </c>
      <c r="F11">
        <v>0.3</v>
      </c>
      <c r="G11">
        <f t="shared" si="1"/>
        <v>1.4913616938342726</v>
      </c>
      <c r="H11">
        <f t="shared" si="2"/>
        <v>-0.52287874528033762</v>
      </c>
    </row>
    <row r="12" spans="1:20" x14ac:dyDescent="0.15">
      <c r="A12">
        <f t="shared" si="0"/>
        <v>0.23255752411308486</v>
      </c>
      <c r="C12">
        <v>2004</v>
      </c>
      <c r="D12" t="s">
        <v>11</v>
      </c>
      <c r="E12">
        <v>34</v>
      </c>
      <c r="F12">
        <v>0.9</v>
      </c>
      <c r="G12">
        <f t="shared" si="1"/>
        <v>1.5314789170422551</v>
      </c>
      <c r="H12">
        <f t="shared" si="2"/>
        <v>-4.5757490560675115E-2</v>
      </c>
    </row>
    <row r="13" spans="1:20" x14ac:dyDescent="0.15">
      <c r="A13">
        <f t="shared" si="0"/>
        <v>0.31019837274421219</v>
      </c>
      <c r="C13">
        <v>2005</v>
      </c>
      <c r="D13" t="s">
        <v>11</v>
      </c>
      <c r="E13">
        <v>38</v>
      </c>
      <c r="F13">
        <v>0.2</v>
      </c>
      <c r="G13">
        <f t="shared" si="1"/>
        <v>1.5797835966168101</v>
      </c>
      <c r="H13">
        <f t="shared" si="2"/>
        <v>-0.69897000433601875</v>
      </c>
      <c r="T13" t="s">
        <v>1155</v>
      </c>
    </row>
    <row r="14" spans="1:20" x14ac:dyDescent="0.15">
      <c r="A14">
        <f t="shared" si="0"/>
        <v>1.1536552331592189</v>
      </c>
      <c r="C14">
        <v>2010</v>
      </c>
      <c r="D14" t="s">
        <v>11</v>
      </c>
      <c r="E14">
        <v>63.1</v>
      </c>
      <c r="F14">
        <v>0.3</v>
      </c>
      <c r="G14">
        <f t="shared" si="1"/>
        <v>1.8000293592441343</v>
      </c>
      <c r="H14">
        <f t="shared" si="2"/>
        <v>-0.52287874528033762</v>
      </c>
    </row>
    <row r="15" spans="1:20" x14ac:dyDescent="0.15">
      <c r="A15">
        <f t="shared" si="0"/>
        <v>0.2433364096409435</v>
      </c>
      <c r="C15">
        <v>2010</v>
      </c>
      <c r="D15" t="s">
        <v>11</v>
      </c>
      <c r="E15">
        <v>34.6</v>
      </c>
      <c r="F15">
        <v>0.2</v>
      </c>
      <c r="G15">
        <f t="shared" si="1"/>
        <v>1.5390760987927767</v>
      </c>
      <c r="H15">
        <f t="shared" si="2"/>
        <v>-0.69897000433601875</v>
      </c>
    </row>
    <row r="16" spans="1:20" x14ac:dyDescent="0.15">
      <c r="A16">
        <f t="shared" si="0"/>
        <v>0.21022224969894768</v>
      </c>
      <c r="C16">
        <v>2010</v>
      </c>
      <c r="D16" t="s">
        <v>11</v>
      </c>
      <c r="E16">
        <v>32.700000000000003</v>
      </c>
      <c r="F16">
        <v>0.2</v>
      </c>
      <c r="G16">
        <f t="shared" si="1"/>
        <v>1.5145477526602862</v>
      </c>
      <c r="H16">
        <f t="shared" si="2"/>
        <v>-0.69897000433601875</v>
      </c>
    </row>
    <row r="17" spans="1:8" x14ac:dyDescent="0.15">
      <c r="A17">
        <f t="shared" si="0"/>
        <v>0.31872627794095915</v>
      </c>
      <c r="C17">
        <v>2013</v>
      </c>
      <c r="D17" t="s">
        <v>11</v>
      </c>
      <c r="E17">
        <v>38.4</v>
      </c>
      <c r="F17">
        <v>0.3</v>
      </c>
      <c r="G17">
        <f t="shared" si="1"/>
        <v>1.5843312243675307</v>
      </c>
      <c r="H17">
        <f t="shared" si="2"/>
        <v>-0.52287874528033762</v>
      </c>
    </row>
    <row r="18" spans="1:8" x14ac:dyDescent="0.15">
      <c r="A18">
        <f t="shared" si="0"/>
        <v>0.23079012285678738</v>
      </c>
      <c r="C18">
        <v>2013</v>
      </c>
      <c r="D18" t="s">
        <v>11</v>
      </c>
      <c r="E18">
        <v>33.9</v>
      </c>
      <c r="F18">
        <v>0.3</v>
      </c>
      <c r="G18">
        <f t="shared" si="1"/>
        <v>1.5301996982030821</v>
      </c>
      <c r="H18">
        <f t="shared" si="2"/>
        <v>-0.52287874528033762</v>
      </c>
    </row>
    <row r="19" spans="1:8" x14ac:dyDescent="0.15">
      <c r="A19">
        <f t="shared" si="0"/>
        <v>0.19715957309593132</v>
      </c>
      <c r="C19">
        <v>2013</v>
      </c>
      <c r="D19" t="s">
        <v>11</v>
      </c>
      <c r="E19">
        <v>31.9</v>
      </c>
      <c r="F19">
        <v>0.2</v>
      </c>
      <c r="G19">
        <f t="shared" si="1"/>
        <v>1.503790683057181</v>
      </c>
      <c r="H19">
        <f t="shared" si="2"/>
        <v>-0.69897000433601875</v>
      </c>
    </row>
    <row r="20" spans="1:8" x14ac:dyDescent="0.15">
      <c r="A20">
        <f t="shared" si="0"/>
        <v>0.37766800044182852</v>
      </c>
      <c r="C20">
        <v>2013</v>
      </c>
      <c r="D20" t="s">
        <v>11</v>
      </c>
      <c r="E20">
        <v>41</v>
      </c>
      <c r="F20">
        <v>0.3</v>
      </c>
      <c r="G20">
        <f t="shared" si="1"/>
        <v>1.6127838567197355</v>
      </c>
      <c r="H20">
        <f t="shared" si="2"/>
        <v>-0.52287874528033762</v>
      </c>
    </row>
    <row r="21" spans="1:8" x14ac:dyDescent="0.15">
      <c r="A21">
        <f t="shared" si="0"/>
        <v>0.58042951277919363</v>
      </c>
      <c r="C21">
        <v>2016</v>
      </c>
      <c r="D21" t="s">
        <v>11</v>
      </c>
      <c r="E21">
        <v>48.4</v>
      </c>
      <c r="F21">
        <v>0.1</v>
      </c>
      <c r="G21">
        <f t="shared" ref="G21:G27" si="3">LOG(E21)</f>
        <v>1.6848453616444126</v>
      </c>
      <c r="H21">
        <f t="shared" ref="H21:H27" si="4">LOG(F21)</f>
        <v>-1</v>
      </c>
    </row>
    <row r="22" spans="1:8" x14ac:dyDescent="0.15">
      <c r="A22">
        <f t="shared" si="0"/>
        <v>0.65459188143212521</v>
      </c>
      <c r="C22">
        <v>2016</v>
      </c>
      <c r="D22" t="s">
        <v>11</v>
      </c>
      <c r="E22">
        <v>50.7</v>
      </c>
      <c r="F22">
        <v>0.2</v>
      </c>
      <c r="G22">
        <f t="shared" si="3"/>
        <v>1.705007959333336</v>
      </c>
      <c r="H22">
        <f t="shared" si="4"/>
        <v>-0.69897000433601875</v>
      </c>
    </row>
    <row r="23" spans="1:8" x14ac:dyDescent="0.15">
      <c r="A23">
        <f t="shared" si="0"/>
        <v>1.0389726052302384</v>
      </c>
      <c r="C23">
        <v>2021</v>
      </c>
      <c r="D23" t="s">
        <v>11</v>
      </c>
      <c r="E23">
        <v>60.6</v>
      </c>
      <c r="F23">
        <v>0.16</v>
      </c>
      <c r="G23">
        <f t="shared" si="3"/>
        <v>1.7824726241662863</v>
      </c>
      <c r="H23">
        <f t="shared" si="4"/>
        <v>-0.79588001734407521</v>
      </c>
    </row>
    <row r="24" spans="1:8" x14ac:dyDescent="0.15">
      <c r="A24">
        <f t="shared" si="0"/>
        <v>0.79310181655399259</v>
      </c>
      <c r="C24">
        <v>2021</v>
      </c>
      <c r="D24" t="s">
        <v>11</v>
      </c>
      <c r="E24">
        <v>54.6</v>
      </c>
      <c r="F24">
        <v>0.16</v>
      </c>
      <c r="G24">
        <f t="shared" si="3"/>
        <v>1.7371926427047373</v>
      </c>
      <c r="H24">
        <f t="shared" si="4"/>
        <v>-0.79588001734407521</v>
      </c>
    </row>
    <row r="25" spans="1:8" x14ac:dyDescent="0.15">
      <c r="A25">
        <f t="shared" si="0"/>
        <v>0.51454423500100044</v>
      </c>
      <c r="C25">
        <v>2021</v>
      </c>
      <c r="D25" t="s">
        <v>11</v>
      </c>
      <c r="E25">
        <v>46.2</v>
      </c>
      <c r="F25">
        <v>0.16</v>
      </c>
      <c r="G25">
        <f t="shared" si="3"/>
        <v>1.6646419755561255</v>
      </c>
      <c r="H25">
        <f t="shared" si="4"/>
        <v>-0.79588001734407521</v>
      </c>
    </row>
    <row r="26" spans="1:8" x14ac:dyDescent="0.15">
      <c r="A26">
        <f t="shared" si="0"/>
        <v>0.74149995267140589</v>
      </c>
      <c r="C26">
        <v>2021</v>
      </c>
      <c r="D26" t="s">
        <v>11</v>
      </c>
      <c r="E26">
        <v>53.2</v>
      </c>
      <c r="F26">
        <v>0.16</v>
      </c>
      <c r="G26">
        <f t="shared" si="3"/>
        <v>1.7259116322950483</v>
      </c>
      <c r="H26">
        <f t="shared" si="4"/>
        <v>-0.79588001734407521</v>
      </c>
    </row>
    <row r="27" spans="1:8" x14ac:dyDescent="0.15">
      <c r="A27">
        <f t="shared" si="0"/>
        <v>0.6056052287407464</v>
      </c>
      <c r="C27">
        <v>2021</v>
      </c>
      <c r="D27" t="s">
        <v>11</v>
      </c>
      <c r="E27">
        <v>49.2</v>
      </c>
      <c r="F27">
        <v>0.16</v>
      </c>
      <c r="G27">
        <f t="shared" si="3"/>
        <v>1.6919651027673603</v>
      </c>
      <c r="H27">
        <f t="shared" si="4"/>
        <v>-0.79588001734407521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94"/>
  <sheetViews>
    <sheetView workbookViewId="0">
      <pane ySplit="3" topLeftCell="A173" activePane="bottomLeft" state="frozen"/>
      <selection pane="bottomLeft" activeCell="J198" sqref="J198"/>
    </sheetView>
  </sheetViews>
  <sheetFormatPr baseColWidth="10" defaultColWidth="9.1640625" defaultRowHeight="13" x14ac:dyDescent="0.15"/>
  <cols>
    <col min="2" max="2" width="12.83203125" bestFit="1" customWidth="1"/>
    <col min="3" max="3" width="15.5" customWidth="1"/>
    <col min="4" max="4" width="11.33203125" bestFit="1" customWidth="1"/>
    <col min="5" max="5" width="7.6640625" bestFit="1" customWidth="1"/>
    <col min="6" max="6" width="9.5" bestFit="1" customWidth="1"/>
    <col min="7" max="7" width="12.5" bestFit="1" customWidth="1"/>
    <col min="9" max="9" width="21.5" bestFit="1" customWidth="1"/>
    <col min="10" max="10" width="18.83203125" bestFit="1" customWidth="1"/>
    <col min="12" max="12" width="10.33203125" bestFit="1" customWidth="1"/>
    <col min="13" max="13" width="12.1640625" bestFit="1" customWidth="1"/>
  </cols>
  <sheetData>
    <row r="1" spans="2:13" x14ac:dyDescent="0.15">
      <c r="L1" t="s">
        <v>984</v>
      </c>
    </row>
    <row r="2" spans="2:13" x14ac:dyDescent="0.15">
      <c r="I2" t="s">
        <v>987</v>
      </c>
      <c r="J2" t="s">
        <v>983</v>
      </c>
    </row>
    <row r="3" spans="2:13" x14ac:dyDescent="0.15">
      <c r="B3" t="s">
        <v>1053</v>
      </c>
      <c r="C3" t="s">
        <v>976</v>
      </c>
      <c r="D3" t="s">
        <v>977</v>
      </c>
      <c r="E3" t="s">
        <v>979</v>
      </c>
      <c r="F3" t="s">
        <v>980</v>
      </c>
      <c r="G3" t="s">
        <v>981</v>
      </c>
      <c r="I3" t="s">
        <v>985</v>
      </c>
      <c r="J3" t="s">
        <v>986</v>
      </c>
      <c r="L3" t="s">
        <v>982</v>
      </c>
      <c r="M3" t="s">
        <v>983</v>
      </c>
    </row>
    <row r="4" spans="2:13" x14ac:dyDescent="0.15">
      <c r="B4">
        <v>2013</v>
      </c>
      <c r="C4" t="s">
        <v>1114</v>
      </c>
      <c r="D4">
        <v>104.7</v>
      </c>
      <c r="E4">
        <v>9.1999999999999993</v>
      </c>
      <c r="F4">
        <f>LOG(D4)</f>
        <v>2.0199466816788423</v>
      </c>
      <c r="G4">
        <f>LOG(E4)</f>
        <v>0.96378782734555524</v>
      </c>
      <c r="I4">
        <f>INTERCEPT(G4:G300,F4:F300)</f>
        <v>-5.2257352805500883</v>
      </c>
      <c r="J4">
        <f>SLOPE(G4:G300,F4:F300)</f>
        <v>3.0761624301390547</v>
      </c>
      <c r="L4">
        <f>10^I4</f>
        <v>5.946545133222739E-6</v>
      </c>
      <c r="M4">
        <f>J4</f>
        <v>3.0761624301390547</v>
      </c>
    </row>
    <row r="5" spans="2:13" x14ac:dyDescent="0.15">
      <c r="B5">
        <v>2013</v>
      </c>
      <c r="C5" t="s">
        <v>1114</v>
      </c>
      <c r="D5">
        <v>94</v>
      </c>
      <c r="E5">
        <v>4.5</v>
      </c>
      <c r="F5">
        <f t="shared" ref="F5:G20" si="0">LOG(D5)</f>
        <v>1.9731278535996986</v>
      </c>
      <c r="G5">
        <f t="shared" si="0"/>
        <v>0.65321251377534373</v>
      </c>
    </row>
    <row r="6" spans="2:13" x14ac:dyDescent="0.15">
      <c r="B6">
        <v>2013</v>
      </c>
      <c r="C6" t="s">
        <v>1114</v>
      </c>
      <c r="D6">
        <v>89.2</v>
      </c>
      <c r="E6">
        <v>15.4</v>
      </c>
      <c r="F6">
        <f t="shared" si="0"/>
        <v>1.9503648543761232</v>
      </c>
      <c r="G6">
        <f t="shared" si="0"/>
        <v>1.1875207208364631</v>
      </c>
    </row>
    <row r="7" spans="2:13" x14ac:dyDescent="0.15">
      <c r="B7">
        <v>2013</v>
      </c>
      <c r="C7" t="s">
        <v>1114</v>
      </c>
      <c r="D7">
        <v>127</v>
      </c>
      <c r="E7">
        <v>8.5</v>
      </c>
      <c r="F7">
        <f t="shared" si="0"/>
        <v>2.1038037209559568</v>
      </c>
      <c r="G7">
        <f t="shared" si="0"/>
        <v>0.92941892571429274</v>
      </c>
    </row>
    <row r="8" spans="2:13" x14ac:dyDescent="0.15">
      <c r="B8">
        <v>2013</v>
      </c>
      <c r="C8" t="s">
        <v>1114</v>
      </c>
      <c r="D8">
        <v>61.1</v>
      </c>
      <c r="E8">
        <v>1.7</v>
      </c>
      <c r="F8">
        <f t="shared" si="0"/>
        <v>1.7860412102425542</v>
      </c>
      <c r="G8">
        <f t="shared" si="0"/>
        <v>0.23044892137827391</v>
      </c>
    </row>
    <row r="9" spans="2:13" x14ac:dyDescent="0.15">
      <c r="B9">
        <v>2013</v>
      </c>
      <c r="C9" t="s">
        <v>1114</v>
      </c>
      <c r="D9">
        <v>112.1</v>
      </c>
      <c r="E9">
        <v>7.3</v>
      </c>
      <c r="F9">
        <f t="shared" si="0"/>
        <v>2.0496056125949731</v>
      </c>
      <c r="G9">
        <f t="shared" si="0"/>
        <v>0.86332286012045589</v>
      </c>
    </row>
    <row r="10" spans="2:13" x14ac:dyDescent="0.15">
      <c r="B10">
        <v>2013</v>
      </c>
      <c r="C10" t="s">
        <v>1114</v>
      </c>
      <c r="D10">
        <v>107.6</v>
      </c>
      <c r="E10">
        <v>9.1</v>
      </c>
      <c r="F10">
        <f t="shared" si="0"/>
        <v>2.0318122713303706</v>
      </c>
      <c r="G10">
        <f t="shared" si="0"/>
        <v>0.95904139232109353</v>
      </c>
    </row>
    <row r="11" spans="2:13" x14ac:dyDescent="0.15">
      <c r="B11">
        <v>2013</v>
      </c>
      <c r="C11" t="s">
        <v>1114</v>
      </c>
      <c r="D11">
        <v>112.8</v>
      </c>
      <c r="E11">
        <v>11.3</v>
      </c>
      <c r="F11">
        <f t="shared" si="0"/>
        <v>2.0523090996473234</v>
      </c>
      <c r="G11">
        <f t="shared" si="0"/>
        <v>1.0530784434834197</v>
      </c>
    </row>
    <row r="12" spans="2:13" x14ac:dyDescent="0.15">
      <c r="B12">
        <v>2013</v>
      </c>
      <c r="C12" t="s">
        <v>1114</v>
      </c>
      <c r="D12">
        <v>117.9</v>
      </c>
      <c r="E12">
        <v>12.2</v>
      </c>
      <c r="F12">
        <f t="shared" si="0"/>
        <v>2.0715138050950892</v>
      </c>
      <c r="G12">
        <f t="shared" si="0"/>
        <v>1.0863598306747482</v>
      </c>
    </row>
    <row r="13" spans="2:13" x14ac:dyDescent="0.15">
      <c r="B13">
        <v>2013</v>
      </c>
      <c r="C13" t="s">
        <v>1114</v>
      </c>
      <c r="D13">
        <v>101.2</v>
      </c>
      <c r="E13">
        <v>7.8</v>
      </c>
      <c r="F13">
        <f t="shared" si="0"/>
        <v>2.0051805125037805</v>
      </c>
      <c r="G13">
        <f t="shared" si="0"/>
        <v>0.89209460269048035</v>
      </c>
    </row>
    <row r="14" spans="2:13" x14ac:dyDescent="0.15">
      <c r="B14">
        <v>2013</v>
      </c>
      <c r="C14" t="s">
        <v>1114</v>
      </c>
      <c r="D14">
        <v>104.5</v>
      </c>
      <c r="E14">
        <v>10.6</v>
      </c>
      <c r="F14">
        <f t="shared" si="0"/>
        <v>2.019116290447073</v>
      </c>
      <c r="G14">
        <f t="shared" si="0"/>
        <v>1.0253058652647702</v>
      </c>
    </row>
    <row r="15" spans="2:13" x14ac:dyDescent="0.15">
      <c r="B15">
        <v>2013</v>
      </c>
      <c r="C15" t="s">
        <v>1114</v>
      </c>
      <c r="D15">
        <v>105</v>
      </c>
      <c r="E15">
        <v>8.5</v>
      </c>
      <c r="F15">
        <f t="shared" si="0"/>
        <v>2.0211892990699383</v>
      </c>
      <c r="G15">
        <f t="shared" si="0"/>
        <v>0.92941892571429274</v>
      </c>
    </row>
    <row r="16" spans="2:13" x14ac:dyDescent="0.15">
      <c r="B16">
        <v>2013</v>
      </c>
      <c r="C16" t="s">
        <v>1114</v>
      </c>
      <c r="D16">
        <v>115.6</v>
      </c>
      <c r="E16">
        <v>11.8</v>
      </c>
      <c r="F16">
        <f t="shared" si="0"/>
        <v>2.0629578340845103</v>
      </c>
      <c r="G16">
        <f t="shared" si="0"/>
        <v>1.0718820073061255</v>
      </c>
    </row>
    <row r="17" spans="2:7" x14ac:dyDescent="0.15">
      <c r="B17">
        <v>2013</v>
      </c>
      <c r="C17" t="s">
        <v>1114</v>
      </c>
      <c r="D17">
        <v>118.5</v>
      </c>
      <c r="E17">
        <v>12.5</v>
      </c>
      <c r="F17">
        <f t="shared" si="0"/>
        <v>2.0737183503461227</v>
      </c>
      <c r="G17">
        <f t="shared" si="0"/>
        <v>1.0969100130080565</v>
      </c>
    </row>
    <row r="18" spans="2:7" x14ac:dyDescent="0.15">
      <c r="B18">
        <v>2013</v>
      </c>
      <c r="C18" t="s">
        <v>1114</v>
      </c>
      <c r="D18">
        <v>121</v>
      </c>
      <c r="E18">
        <v>13.9</v>
      </c>
      <c r="F18">
        <f t="shared" si="0"/>
        <v>2.0827853703164503</v>
      </c>
      <c r="G18">
        <f t="shared" si="0"/>
        <v>1.1430148002540952</v>
      </c>
    </row>
    <row r="19" spans="2:7" x14ac:dyDescent="0.15">
      <c r="B19">
        <v>2013</v>
      </c>
      <c r="C19" t="s">
        <v>1114</v>
      </c>
      <c r="D19">
        <v>115</v>
      </c>
      <c r="E19">
        <v>12.5</v>
      </c>
      <c r="F19">
        <f t="shared" si="0"/>
        <v>2.0606978403536118</v>
      </c>
      <c r="G19">
        <f t="shared" si="0"/>
        <v>1.0969100130080565</v>
      </c>
    </row>
    <row r="20" spans="2:7" x14ac:dyDescent="0.15">
      <c r="B20">
        <v>2013</v>
      </c>
      <c r="C20" t="s">
        <v>1114</v>
      </c>
      <c r="D20">
        <v>116.4</v>
      </c>
      <c r="E20">
        <v>12.3</v>
      </c>
      <c r="F20">
        <f t="shared" si="0"/>
        <v>2.0659529803138699</v>
      </c>
      <c r="G20">
        <f t="shared" si="0"/>
        <v>1.0899051114393981</v>
      </c>
    </row>
    <row r="21" spans="2:7" x14ac:dyDescent="0.15">
      <c r="B21">
        <v>2013</v>
      </c>
      <c r="C21" t="s">
        <v>1114</v>
      </c>
      <c r="D21">
        <v>110.6</v>
      </c>
      <c r="E21">
        <v>13</v>
      </c>
      <c r="F21">
        <f t="shared" ref="F21:G36" si="1">LOG(D21)</f>
        <v>2.0437551269686796</v>
      </c>
      <c r="G21">
        <f t="shared" si="1"/>
        <v>1.1139433523068367</v>
      </c>
    </row>
    <row r="22" spans="2:7" x14ac:dyDescent="0.15">
      <c r="B22">
        <v>2013</v>
      </c>
      <c r="C22" t="s">
        <v>1114</v>
      </c>
      <c r="D22">
        <v>110.8</v>
      </c>
      <c r="E22">
        <v>10.6</v>
      </c>
      <c r="F22">
        <f t="shared" si="1"/>
        <v>2.0445397603924111</v>
      </c>
      <c r="G22">
        <f t="shared" si="1"/>
        <v>1.0253058652647702</v>
      </c>
    </row>
    <row r="23" spans="2:7" x14ac:dyDescent="0.15">
      <c r="B23">
        <v>2013</v>
      </c>
      <c r="C23" t="s">
        <v>1114</v>
      </c>
      <c r="D23">
        <v>99.8</v>
      </c>
      <c r="E23">
        <v>9.6999999999999993</v>
      </c>
      <c r="F23">
        <f t="shared" si="1"/>
        <v>1.999130541287371</v>
      </c>
      <c r="G23">
        <f t="shared" si="1"/>
        <v>0.98677173426624487</v>
      </c>
    </row>
    <row r="24" spans="2:7" x14ac:dyDescent="0.15">
      <c r="B24">
        <v>2013</v>
      </c>
      <c r="C24" t="s">
        <v>1114</v>
      </c>
      <c r="D24">
        <v>118</v>
      </c>
      <c r="E24">
        <v>9.9</v>
      </c>
      <c r="F24">
        <f t="shared" si="1"/>
        <v>2.0718820073061255</v>
      </c>
      <c r="G24">
        <f t="shared" si="1"/>
        <v>0.9956351945975499</v>
      </c>
    </row>
    <row r="25" spans="2:7" x14ac:dyDescent="0.15">
      <c r="B25">
        <v>2013</v>
      </c>
      <c r="C25" t="s">
        <v>1114</v>
      </c>
      <c r="D25">
        <v>112.2</v>
      </c>
      <c r="E25">
        <v>8.6999999999999993</v>
      </c>
      <c r="F25">
        <f t="shared" si="1"/>
        <v>2.0499928569201424</v>
      </c>
      <c r="G25">
        <f t="shared" si="1"/>
        <v>0.93951925261861846</v>
      </c>
    </row>
    <row r="26" spans="2:7" x14ac:dyDescent="0.15">
      <c r="B26">
        <v>2011</v>
      </c>
      <c r="C26" t="s">
        <v>1114</v>
      </c>
      <c r="D26">
        <v>63</v>
      </c>
      <c r="E26">
        <v>3.8</v>
      </c>
      <c r="F26">
        <f t="shared" si="1"/>
        <v>1.7993405494535817</v>
      </c>
      <c r="G26">
        <f t="shared" si="1"/>
        <v>0.57978359661681012</v>
      </c>
    </row>
    <row r="27" spans="2:7" x14ac:dyDescent="0.15">
      <c r="B27">
        <v>2011</v>
      </c>
      <c r="C27" t="s">
        <v>1114</v>
      </c>
      <c r="D27">
        <v>68</v>
      </c>
      <c r="E27">
        <v>4.4000000000000004</v>
      </c>
      <c r="F27">
        <f t="shared" si="1"/>
        <v>1.8325089127062364</v>
      </c>
      <c r="G27">
        <f t="shared" si="1"/>
        <v>0.64345267648618742</v>
      </c>
    </row>
    <row r="28" spans="2:7" x14ac:dyDescent="0.15">
      <c r="B28">
        <v>2011</v>
      </c>
      <c r="C28" t="s">
        <v>1114</v>
      </c>
      <c r="D28">
        <v>48</v>
      </c>
      <c r="E28">
        <v>1.2</v>
      </c>
      <c r="F28">
        <f t="shared" si="1"/>
        <v>1.6812412373755872</v>
      </c>
      <c r="G28">
        <f t="shared" si="1"/>
        <v>7.9181246047624818E-2</v>
      </c>
    </row>
    <row r="29" spans="2:7" x14ac:dyDescent="0.15">
      <c r="B29">
        <v>2011</v>
      </c>
      <c r="C29" t="s">
        <v>1114</v>
      </c>
      <c r="D29">
        <v>63</v>
      </c>
      <c r="E29">
        <v>3.8</v>
      </c>
      <c r="F29">
        <f t="shared" si="1"/>
        <v>1.7993405494535817</v>
      </c>
      <c r="G29">
        <f t="shared" si="1"/>
        <v>0.57978359661681012</v>
      </c>
    </row>
    <row r="30" spans="2:7" x14ac:dyDescent="0.15">
      <c r="B30">
        <v>2011</v>
      </c>
      <c r="C30" t="s">
        <v>1114</v>
      </c>
      <c r="D30">
        <v>61</v>
      </c>
      <c r="E30">
        <v>2.9</v>
      </c>
      <c r="F30">
        <f t="shared" si="1"/>
        <v>1.7853298350107671</v>
      </c>
      <c r="G30">
        <f t="shared" si="1"/>
        <v>0.46239799789895608</v>
      </c>
    </row>
    <row r="31" spans="2:7" x14ac:dyDescent="0.15">
      <c r="B31">
        <v>2011</v>
      </c>
      <c r="C31" t="s">
        <v>1114</v>
      </c>
      <c r="D31">
        <v>75</v>
      </c>
      <c r="E31">
        <v>5.8</v>
      </c>
      <c r="F31">
        <f t="shared" si="1"/>
        <v>1.8750612633917001</v>
      </c>
      <c r="G31">
        <f t="shared" si="1"/>
        <v>0.76342799356293722</v>
      </c>
    </row>
    <row r="32" spans="2:7" x14ac:dyDescent="0.15">
      <c r="B32">
        <v>2011</v>
      </c>
      <c r="C32" t="s">
        <v>1114</v>
      </c>
      <c r="D32">
        <v>63</v>
      </c>
      <c r="E32">
        <v>4.4000000000000004</v>
      </c>
      <c r="F32">
        <f t="shared" si="1"/>
        <v>1.7993405494535817</v>
      </c>
      <c r="G32">
        <f t="shared" si="1"/>
        <v>0.64345267648618742</v>
      </c>
    </row>
    <row r="33" spans="2:7" x14ac:dyDescent="0.15">
      <c r="B33">
        <v>2011</v>
      </c>
      <c r="C33" t="s">
        <v>1114</v>
      </c>
      <c r="D33">
        <v>79</v>
      </c>
      <c r="E33">
        <v>4.3</v>
      </c>
      <c r="F33">
        <f t="shared" si="1"/>
        <v>1.8976270912904414</v>
      </c>
      <c r="G33">
        <f t="shared" si="1"/>
        <v>0.63346845557958653</v>
      </c>
    </row>
    <row r="34" spans="2:7" x14ac:dyDescent="0.15">
      <c r="B34">
        <v>2011</v>
      </c>
      <c r="C34" t="s">
        <v>1114</v>
      </c>
      <c r="D34">
        <v>63</v>
      </c>
      <c r="E34">
        <v>1.9</v>
      </c>
      <c r="F34">
        <f t="shared" si="1"/>
        <v>1.7993405494535817</v>
      </c>
      <c r="G34">
        <f t="shared" si="1"/>
        <v>0.27875360095282892</v>
      </c>
    </row>
    <row r="35" spans="2:7" x14ac:dyDescent="0.15">
      <c r="B35">
        <v>2011</v>
      </c>
      <c r="C35" t="s">
        <v>1114</v>
      </c>
      <c r="D35">
        <v>57</v>
      </c>
      <c r="E35">
        <v>1.1000000000000001</v>
      </c>
      <c r="F35">
        <f t="shared" si="1"/>
        <v>1.7558748556724915</v>
      </c>
      <c r="G35">
        <f t="shared" si="1"/>
        <v>4.1392685158225077E-2</v>
      </c>
    </row>
    <row r="36" spans="2:7" x14ac:dyDescent="0.15">
      <c r="B36">
        <v>2014</v>
      </c>
      <c r="C36" t="s">
        <v>1114</v>
      </c>
      <c r="D36">
        <v>76.7</v>
      </c>
      <c r="E36">
        <v>3.6</v>
      </c>
      <c r="F36">
        <f t="shared" si="1"/>
        <v>1.884795363948981</v>
      </c>
      <c r="G36">
        <f t="shared" si="1"/>
        <v>0.55630250076728727</v>
      </c>
    </row>
    <row r="37" spans="2:7" x14ac:dyDescent="0.15">
      <c r="B37">
        <v>2014</v>
      </c>
      <c r="C37" t="s">
        <v>1114</v>
      </c>
      <c r="D37">
        <v>60.9</v>
      </c>
      <c r="E37">
        <v>2.5</v>
      </c>
      <c r="F37">
        <f t="shared" ref="F37:G45" si="2">LOG(D37)</f>
        <v>1.7846172926328754</v>
      </c>
      <c r="G37">
        <f t="shared" si="2"/>
        <v>0.3979400086720376</v>
      </c>
    </row>
    <row r="38" spans="2:7" x14ac:dyDescent="0.15">
      <c r="B38">
        <v>2014</v>
      </c>
      <c r="C38" t="s">
        <v>1114</v>
      </c>
      <c r="D38">
        <v>70.599999999999994</v>
      </c>
      <c r="E38">
        <v>3</v>
      </c>
      <c r="F38">
        <f t="shared" si="2"/>
        <v>1.8488047010518038</v>
      </c>
      <c r="G38">
        <f t="shared" si="2"/>
        <v>0.47712125471966244</v>
      </c>
    </row>
    <row r="39" spans="2:7" x14ac:dyDescent="0.15">
      <c r="B39">
        <v>2014</v>
      </c>
      <c r="C39" t="s">
        <v>1114</v>
      </c>
      <c r="D39">
        <v>76.599999999999994</v>
      </c>
      <c r="E39">
        <v>3.1</v>
      </c>
      <c r="F39">
        <f t="shared" si="2"/>
        <v>1.8842287696326039</v>
      </c>
      <c r="G39">
        <f t="shared" si="2"/>
        <v>0.49136169383427269</v>
      </c>
    </row>
    <row r="40" spans="2:7" x14ac:dyDescent="0.15">
      <c r="B40">
        <v>2014</v>
      </c>
      <c r="C40" t="s">
        <v>1114</v>
      </c>
      <c r="D40">
        <v>76.599999999999994</v>
      </c>
      <c r="E40">
        <v>4.0999999999999996</v>
      </c>
      <c r="F40">
        <f t="shared" si="2"/>
        <v>1.8842287696326039</v>
      </c>
      <c r="G40">
        <f t="shared" si="2"/>
        <v>0.61278385671973545</v>
      </c>
    </row>
    <row r="41" spans="2:7" x14ac:dyDescent="0.15">
      <c r="B41">
        <v>2014</v>
      </c>
      <c r="C41" t="s">
        <v>1114</v>
      </c>
      <c r="D41">
        <v>108.5</v>
      </c>
      <c r="E41">
        <v>11.6</v>
      </c>
      <c r="F41">
        <f t="shared" si="2"/>
        <v>2.0354297381845483</v>
      </c>
      <c r="G41">
        <f t="shared" si="2"/>
        <v>1.0644579892269184</v>
      </c>
    </row>
    <row r="42" spans="2:7" x14ac:dyDescent="0.15">
      <c r="B42">
        <v>2014</v>
      </c>
      <c r="C42" t="s">
        <v>1114</v>
      </c>
      <c r="D42">
        <v>106.7</v>
      </c>
      <c r="E42">
        <v>11.3</v>
      </c>
      <c r="F42">
        <f t="shared" si="2"/>
        <v>2.0281644194244701</v>
      </c>
      <c r="G42">
        <f t="shared" si="2"/>
        <v>1.0530784434834197</v>
      </c>
    </row>
    <row r="43" spans="2:7" x14ac:dyDescent="0.15">
      <c r="B43">
        <v>2015</v>
      </c>
      <c r="C43" t="s">
        <v>1114</v>
      </c>
      <c r="D43">
        <v>72.2</v>
      </c>
      <c r="E43">
        <v>3.1</v>
      </c>
      <c r="F43">
        <f t="shared" si="2"/>
        <v>1.8585371975696392</v>
      </c>
      <c r="G43">
        <f t="shared" si="2"/>
        <v>0.49136169383427269</v>
      </c>
    </row>
    <row r="44" spans="2:7" x14ac:dyDescent="0.15">
      <c r="B44">
        <v>2015</v>
      </c>
      <c r="C44" t="s">
        <v>1114</v>
      </c>
      <c r="D44">
        <v>64.8</v>
      </c>
      <c r="E44">
        <v>2.6</v>
      </c>
      <c r="F44">
        <f t="shared" si="2"/>
        <v>1.8115750058705933</v>
      </c>
      <c r="G44">
        <f t="shared" si="2"/>
        <v>0.41497334797081797</v>
      </c>
    </row>
    <row r="45" spans="2:7" x14ac:dyDescent="0.15">
      <c r="B45">
        <v>2015</v>
      </c>
      <c r="C45" t="s">
        <v>1114</v>
      </c>
      <c r="D45">
        <v>98.4</v>
      </c>
      <c r="E45">
        <v>8.6999999999999993</v>
      </c>
      <c r="F45">
        <f t="shared" si="2"/>
        <v>1.9929950984313416</v>
      </c>
      <c r="G45">
        <f t="shared" si="2"/>
        <v>0.93951925261861846</v>
      </c>
    </row>
    <row r="46" spans="2:7" x14ac:dyDescent="0.15">
      <c r="B46">
        <v>2015</v>
      </c>
      <c r="C46" t="s">
        <v>1119</v>
      </c>
      <c r="D46">
        <v>58.1</v>
      </c>
      <c r="E46">
        <v>0.9</v>
      </c>
      <c r="F46">
        <f t="shared" ref="F46:F52" si="3">LOG(D46)</f>
        <v>1.7641761323903307</v>
      </c>
      <c r="G46">
        <f t="shared" ref="G46:G52" si="4">LOG(E46)</f>
        <v>-4.5757490560675115E-2</v>
      </c>
    </row>
    <row r="47" spans="2:7" x14ac:dyDescent="0.15">
      <c r="B47">
        <v>2013</v>
      </c>
      <c r="C47" t="s">
        <v>1120</v>
      </c>
      <c r="D47">
        <v>94</v>
      </c>
      <c r="E47">
        <v>4.5</v>
      </c>
      <c r="F47">
        <f t="shared" si="3"/>
        <v>1.9731278535996986</v>
      </c>
      <c r="G47">
        <f t="shared" si="4"/>
        <v>0.65321251377534373</v>
      </c>
    </row>
    <row r="48" spans="2:7" x14ac:dyDescent="0.15">
      <c r="B48">
        <v>2016</v>
      </c>
      <c r="C48" t="s">
        <v>1122</v>
      </c>
      <c r="D48">
        <v>109.8</v>
      </c>
      <c r="E48">
        <v>12.7</v>
      </c>
      <c r="F48">
        <f t="shared" si="3"/>
        <v>2.0406023401140732</v>
      </c>
      <c r="G48">
        <f t="shared" si="4"/>
        <v>1.1038037209559568</v>
      </c>
    </row>
    <row r="49" spans="2:7" x14ac:dyDescent="0.15">
      <c r="B49">
        <v>2004</v>
      </c>
      <c r="C49" t="s">
        <v>883</v>
      </c>
      <c r="D49">
        <v>60</v>
      </c>
      <c r="E49">
        <v>2</v>
      </c>
      <c r="F49">
        <f t="shared" si="3"/>
        <v>1.7781512503836436</v>
      </c>
      <c r="G49">
        <f t="shared" si="4"/>
        <v>0.3010299956639812</v>
      </c>
    </row>
    <row r="50" spans="2:7" x14ac:dyDescent="0.15">
      <c r="B50">
        <v>2001</v>
      </c>
      <c r="C50" t="s">
        <v>883</v>
      </c>
      <c r="D50">
        <v>82.3</v>
      </c>
      <c r="E50">
        <v>4.5999999999999996</v>
      </c>
      <c r="F50">
        <f t="shared" si="3"/>
        <v>1.9153998352122699</v>
      </c>
      <c r="G50">
        <f t="shared" si="4"/>
        <v>0.66275783168157409</v>
      </c>
    </row>
    <row r="51" spans="2:7" x14ac:dyDescent="0.15">
      <c r="B51">
        <v>1998</v>
      </c>
      <c r="C51" t="s">
        <v>883</v>
      </c>
      <c r="D51" t="s">
        <v>902</v>
      </c>
      <c r="E51" t="s">
        <v>905</v>
      </c>
      <c r="F51">
        <f t="shared" si="3"/>
        <v>2.0297894708318558</v>
      </c>
      <c r="G51">
        <f t="shared" si="4"/>
        <v>0.89209460269048035</v>
      </c>
    </row>
    <row r="52" spans="2:7" x14ac:dyDescent="0.15">
      <c r="B52">
        <v>1996</v>
      </c>
      <c r="C52" t="s">
        <v>883</v>
      </c>
      <c r="D52">
        <v>43.05</v>
      </c>
      <c r="E52">
        <v>0.6</v>
      </c>
      <c r="F52">
        <f t="shared" si="3"/>
        <v>1.6339731557896735</v>
      </c>
      <c r="G52">
        <f t="shared" si="4"/>
        <v>-0.22184874961635639</v>
      </c>
    </row>
    <row r="53" spans="2:7" x14ac:dyDescent="0.15">
      <c r="B53">
        <v>2017</v>
      </c>
      <c r="C53" t="s">
        <v>1114</v>
      </c>
      <c r="D53">
        <v>80.3</v>
      </c>
      <c r="E53">
        <v>4.0999999999999996</v>
      </c>
      <c r="F53">
        <f t="shared" ref="F53" si="5">LOG(D53)</f>
        <v>1.904715545278681</v>
      </c>
      <c r="G53">
        <f t="shared" ref="G53" si="6">LOG(E53)</f>
        <v>0.61278385671973545</v>
      </c>
    </row>
    <row r="54" spans="2:7" x14ac:dyDescent="0.15">
      <c r="B54">
        <v>2018</v>
      </c>
      <c r="C54" t="s">
        <v>1114</v>
      </c>
      <c r="D54">
        <v>53.3</v>
      </c>
      <c r="E54">
        <v>1.2</v>
      </c>
      <c r="F54">
        <f t="shared" ref="F54:F117" si="7">LOG(D54)</f>
        <v>1.7267272090265722</v>
      </c>
      <c r="G54">
        <f t="shared" ref="G54:G117" si="8">LOG(E54)</f>
        <v>7.9181246047624818E-2</v>
      </c>
    </row>
    <row r="55" spans="2:7" x14ac:dyDescent="0.15">
      <c r="B55">
        <v>2018</v>
      </c>
      <c r="C55" t="s">
        <v>1114</v>
      </c>
      <c r="D55">
        <v>67.900000000000006</v>
      </c>
      <c r="E55">
        <v>2.1</v>
      </c>
      <c r="F55">
        <f t="shared" si="7"/>
        <v>1.8318697742805017</v>
      </c>
      <c r="G55">
        <f t="shared" si="8"/>
        <v>0.3222192947339193</v>
      </c>
    </row>
    <row r="56" spans="2:7" x14ac:dyDescent="0.15">
      <c r="B56">
        <v>2018</v>
      </c>
      <c r="C56" t="s">
        <v>1114</v>
      </c>
      <c r="D56">
        <v>53</v>
      </c>
      <c r="E56">
        <v>1</v>
      </c>
      <c r="F56">
        <f t="shared" si="7"/>
        <v>1.7242758696007889</v>
      </c>
      <c r="G56">
        <f t="shared" si="8"/>
        <v>0</v>
      </c>
    </row>
    <row r="57" spans="2:7" x14ac:dyDescent="0.15">
      <c r="B57">
        <v>2018</v>
      </c>
      <c r="C57" t="s">
        <v>1114</v>
      </c>
      <c r="D57">
        <v>58.2</v>
      </c>
      <c r="E57">
        <v>1.3</v>
      </c>
      <c r="F57">
        <f t="shared" si="7"/>
        <v>1.7649229846498886</v>
      </c>
      <c r="G57">
        <f t="shared" si="8"/>
        <v>0.11394335230683679</v>
      </c>
    </row>
    <row r="58" spans="2:7" x14ac:dyDescent="0.15">
      <c r="B58">
        <v>2018</v>
      </c>
      <c r="C58" t="s">
        <v>1114</v>
      </c>
      <c r="D58">
        <v>86.7</v>
      </c>
      <c r="E58">
        <v>4.8</v>
      </c>
      <c r="F58">
        <f t="shared" si="7"/>
        <v>1.9380190974762104</v>
      </c>
      <c r="G58">
        <f t="shared" si="8"/>
        <v>0.68124123737558717</v>
      </c>
    </row>
    <row r="59" spans="2:7" x14ac:dyDescent="0.15">
      <c r="B59">
        <v>2018</v>
      </c>
      <c r="C59" t="s">
        <v>1114</v>
      </c>
      <c r="D59">
        <v>52.7</v>
      </c>
      <c r="E59">
        <v>1.2</v>
      </c>
      <c r="F59">
        <f t="shared" si="7"/>
        <v>1.7218106152125465</v>
      </c>
      <c r="G59">
        <f t="shared" si="8"/>
        <v>7.9181246047624818E-2</v>
      </c>
    </row>
    <row r="60" spans="2:7" x14ac:dyDescent="0.15">
      <c r="B60">
        <v>2018</v>
      </c>
      <c r="C60" t="s">
        <v>1114</v>
      </c>
      <c r="D60">
        <v>39.5</v>
      </c>
      <c r="E60">
        <v>0.3</v>
      </c>
      <c r="F60">
        <f t="shared" si="7"/>
        <v>1.5965970956264601</v>
      </c>
      <c r="G60">
        <f t="shared" si="8"/>
        <v>-0.52287874528033762</v>
      </c>
    </row>
    <row r="61" spans="2:7" x14ac:dyDescent="0.15">
      <c r="B61">
        <v>2018</v>
      </c>
      <c r="C61" t="s">
        <v>1114</v>
      </c>
      <c r="D61">
        <v>68.3</v>
      </c>
      <c r="E61">
        <v>2.2000000000000002</v>
      </c>
      <c r="F61">
        <f t="shared" si="7"/>
        <v>1.8344207036815325</v>
      </c>
      <c r="G61">
        <f t="shared" si="8"/>
        <v>0.34242268082220628</v>
      </c>
    </row>
    <row r="62" spans="2:7" x14ac:dyDescent="0.15">
      <c r="B62">
        <v>2018</v>
      </c>
      <c r="C62" t="s">
        <v>1114</v>
      </c>
      <c r="D62">
        <v>76.099999999999994</v>
      </c>
      <c r="E62">
        <v>3.3</v>
      </c>
      <c r="F62">
        <f t="shared" si="7"/>
        <v>1.8813846567705728</v>
      </c>
      <c r="G62">
        <f t="shared" si="8"/>
        <v>0.51851393987788741</v>
      </c>
    </row>
    <row r="63" spans="2:7" x14ac:dyDescent="0.15">
      <c r="B63">
        <v>2018</v>
      </c>
      <c r="C63" t="s">
        <v>1114</v>
      </c>
      <c r="D63">
        <v>61.3</v>
      </c>
      <c r="E63">
        <v>1.9</v>
      </c>
      <c r="F63">
        <f t="shared" si="7"/>
        <v>1.7874604745184151</v>
      </c>
      <c r="G63">
        <f t="shared" si="8"/>
        <v>0.27875360095282892</v>
      </c>
    </row>
    <row r="64" spans="2:7" x14ac:dyDescent="0.15">
      <c r="B64">
        <v>2018</v>
      </c>
      <c r="C64" t="s">
        <v>1114</v>
      </c>
      <c r="D64">
        <v>76.599999999999994</v>
      </c>
      <c r="E64">
        <v>3.8</v>
      </c>
      <c r="F64">
        <f t="shared" si="7"/>
        <v>1.8842287696326039</v>
      </c>
      <c r="G64">
        <f t="shared" si="8"/>
        <v>0.57978359661681012</v>
      </c>
    </row>
    <row r="65" spans="2:7" x14ac:dyDescent="0.15">
      <c r="B65">
        <v>2018</v>
      </c>
      <c r="C65" t="s">
        <v>1114</v>
      </c>
      <c r="D65">
        <v>69.599999999999994</v>
      </c>
      <c r="E65">
        <v>3.1</v>
      </c>
      <c r="F65">
        <f t="shared" si="7"/>
        <v>1.842609239610562</v>
      </c>
      <c r="G65">
        <f t="shared" si="8"/>
        <v>0.49136169383427269</v>
      </c>
    </row>
    <row r="66" spans="2:7" x14ac:dyDescent="0.15">
      <c r="B66">
        <v>2018</v>
      </c>
      <c r="C66" t="s">
        <v>1114</v>
      </c>
      <c r="D66">
        <v>57.5</v>
      </c>
      <c r="E66">
        <v>1.6</v>
      </c>
      <c r="F66">
        <f t="shared" si="7"/>
        <v>1.7596678446896306</v>
      </c>
      <c r="G66">
        <f t="shared" si="8"/>
        <v>0.20411998265592479</v>
      </c>
    </row>
    <row r="67" spans="2:7" x14ac:dyDescent="0.15">
      <c r="B67">
        <v>2018</v>
      </c>
      <c r="C67" t="s">
        <v>1114</v>
      </c>
      <c r="D67">
        <v>79.5</v>
      </c>
      <c r="E67">
        <v>4.3</v>
      </c>
      <c r="F67">
        <f t="shared" si="7"/>
        <v>1.9003671286564703</v>
      </c>
      <c r="G67">
        <f t="shared" si="8"/>
        <v>0.63346845557958653</v>
      </c>
    </row>
    <row r="68" spans="2:7" x14ac:dyDescent="0.15">
      <c r="B68">
        <v>2018</v>
      </c>
      <c r="C68" t="s">
        <v>1114</v>
      </c>
      <c r="D68">
        <v>76.8</v>
      </c>
      <c r="E68">
        <v>3.8</v>
      </c>
      <c r="F68">
        <f t="shared" si="7"/>
        <v>1.885361220031512</v>
      </c>
      <c r="G68">
        <f t="shared" si="8"/>
        <v>0.57978359661681012</v>
      </c>
    </row>
    <row r="69" spans="2:7" x14ac:dyDescent="0.15">
      <c r="B69">
        <v>2018</v>
      </c>
      <c r="C69" t="s">
        <v>1114</v>
      </c>
      <c r="D69">
        <v>88.9</v>
      </c>
      <c r="E69">
        <v>6.2</v>
      </c>
      <c r="F69">
        <f t="shared" si="7"/>
        <v>1.9489017609702137</v>
      </c>
      <c r="G69">
        <f t="shared" si="8"/>
        <v>0.79239168949825389</v>
      </c>
    </row>
    <row r="70" spans="2:7" x14ac:dyDescent="0.15">
      <c r="B70">
        <v>2018</v>
      </c>
      <c r="C70" t="s">
        <v>1114</v>
      </c>
      <c r="D70">
        <v>62.1</v>
      </c>
      <c r="E70">
        <v>2.1</v>
      </c>
      <c r="F70">
        <f t="shared" si="7"/>
        <v>1.7930916001765802</v>
      </c>
      <c r="G70">
        <f t="shared" si="8"/>
        <v>0.3222192947339193</v>
      </c>
    </row>
    <row r="71" spans="2:7" x14ac:dyDescent="0.15">
      <c r="B71">
        <v>2018</v>
      </c>
      <c r="C71" t="s">
        <v>1114</v>
      </c>
      <c r="D71">
        <v>47</v>
      </c>
      <c r="E71">
        <v>0.8</v>
      </c>
      <c r="F71">
        <f t="shared" si="7"/>
        <v>1.6720978579357175</v>
      </c>
      <c r="G71">
        <f t="shared" si="8"/>
        <v>-9.6910013008056392E-2</v>
      </c>
    </row>
    <row r="72" spans="2:7" x14ac:dyDescent="0.15">
      <c r="B72">
        <v>2018</v>
      </c>
      <c r="C72" t="s">
        <v>1114</v>
      </c>
      <c r="D72">
        <v>39.700000000000003</v>
      </c>
      <c r="E72">
        <v>0.5</v>
      </c>
      <c r="F72">
        <f t="shared" si="7"/>
        <v>1.5987905067631152</v>
      </c>
      <c r="G72">
        <f t="shared" si="8"/>
        <v>-0.3010299956639812</v>
      </c>
    </row>
    <row r="73" spans="2:7" x14ac:dyDescent="0.15">
      <c r="B73">
        <v>2018</v>
      </c>
      <c r="C73" t="s">
        <v>1114</v>
      </c>
      <c r="D73">
        <v>34.4</v>
      </c>
      <c r="E73">
        <v>0.4</v>
      </c>
      <c r="F73">
        <f t="shared" si="7"/>
        <v>1.5365584425715302</v>
      </c>
      <c r="G73">
        <f t="shared" si="8"/>
        <v>-0.3979400086720376</v>
      </c>
    </row>
    <row r="74" spans="2:7" x14ac:dyDescent="0.15">
      <c r="B74">
        <v>2018</v>
      </c>
      <c r="C74" t="s">
        <v>1114</v>
      </c>
      <c r="D74">
        <v>34.4</v>
      </c>
      <c r="E74">
        <v>0.4</v>
      </c>
      <c r="F74">
        <f t="shared" si="7"/>
        <v>1.5365584425715302</v>
      </c>
      <c r="G74">
        <f t="shared" si="8"/>
        <v>-0.3979400086720376</v>
      </c>
    </row>
    <row r="75" spans="2:7" x14ac:dyDescent="0.15">
      <c r="B75">
        <v>2018</v>
      </c>
      <c r="C75" t="s">
        <v>1114</v>
      </c>
      <c r="D75">
        <v>45.8</v>
      </c>
      <c r="E75">
        <v>0.8</v>
      </c>
      <c r="F75">
        <f t="shared" si="7"/>
        <v>1.6608654780038692</v>
      </c>
      <c r="G75">
        <f t="shared" si="8"/>
        <v>-9.6910013008056392E-2</v>
      </c>
    </row>
    <row r="76" spans="2:7" x14ac:dyDescent="0.15">
      <c r="B76">
        <v>2018</v>
      </c>
      <c r="C76" t="s">
        <v>1114</v>
      </c>
      <c r="D76">
        <v>68</v>
      </c>
      <c r="E76">
        <v>2.8</v>
      </c>
      <c r="F76">
        <f t="shared" si="7"/>
        <v>1.8325089127062364</v>
      </c>
      <c r="G76">
        <f t="shared" si="8"/>
        <v>0.44715803134221921</v>
      </c>
    </row>
    <row r="77" spans="2:7" x14ac:dyDescent="0.15">
      <c r="B77">
        <v>2018</v>
      </c>
      <c r="C77" t="s">
        <v>1114</v>
      </c>
      <c r="D77">
        <v>56.8</v>
      </c>
      <c r="E77">
        <v>1.3</v>
      </c>
      <c r="F77">
        <f t="shared" si="7"/>
        <v>1.7543483357110188</v>
      </c>
      <c r="G77">
        <f t="shared" si="8"/>
        <v>0.11394335230683679</v>
      </c>
    </row>
    <row r="78" spans="2:7" x14ac:dyDescent="0.15">
      <c r="B78">
        <v>2018</v>
      </c>
      <c r="C78" t="s">
        <v>1114</v>
      </c>
      <c r="D78">
        <v>35.299999999999997</v>
      </c>
      <c r="E78">
        <v>0.2</v>
      </c>
      <c r="F78">
        <f t="shared" si="7"/>
        <v>1.5477747053878226</v>
      </c>
      <c r="G78">
        <f t="shared" si="8"/>
        <v>-0.69897000433601875</v>
      </c>
    </row>
    <row r="79" spans="2:7" x14ac:dyDescent="0.15">
      <c r="B79">
        <v>2018</v>
      </c>
      <c r="C79" t="s">
        <v>1114</v>
      </c>
      <c r="D79">
        <v>40.299999999999997</v>
      </c>
      <c r="E79">
        <v>0.3</v>
      </c>
      <c r="F79">
        <f t="shared" si="7"/>
        <v>1.6053050461411094</v>
      </c>
      <c r="G79">
        <f t="shared" si="8"/>
        <v>-0.52287874528033762</v>
      </c>
    </row>
    <row r="80" spans="2:7" x14ac:dyDescent="0.15">
      <c r="B80">
        <v>2018</v>
      </c>
      <c r="C80" t="s">
        <v>1114</v>
      </c>
      <c r="D80">
        <v>68.7</v>
      </c>
      <c r="E80">
        <v>2.4</v>
      </c>
      <c r="F80">
        <f t="shared" si="7"/>
        <v>1.8369567370595505</v>
      </c>
      <c r="G80">
        <f t="shared" si="8"/>
        <v>0.38021124171160603</v>
      </c>
    </row>
    <row r="81" spans="2:7" x14ac:dyDescent="0.15">
      <c r="B81">
        <v>2018</v>
      </c>
      <c r="C81" t="s">
        <v>1114</v>
      </c>
      <c r="D81">
        <v>35.6</v>
      </c>
      <c r="E81">
        <v>0.3</v>
      </c>
      <c r="F81">
        <f t="shared" si="7"/>
        <v>1.5514499979728751</v>
      </c>
      <c r="G81">
        <f t="shared" si="8"/>
        <v>-0.52287874528033762</v>
      </c>
    </row>
    <row r="82" spans="2:7" x14ac:dyDescent="0.15">
      <c r="B82">
        <v>2018</v>
      </c>
      <c r="C82" t="s">
        <v>1114</v>
      </c>
      <c r="D82">
        <v>34.299999999999997</v>
      </c>
      <c r="E82">
        <v>0.2</v>
      </c>
      <c r="F82">
        <f t="shared" si="7"/>
        <v>1.5352941200427705</v>
      </c>
      <c r="G82">
        <f t="shared" si="8"/>
        <v>-0.69897000433601875</v>
      </c>
    </row>
    <row r="83" spans="2:7" x14ac:dyDescent="0.15">
      <c r="B83">
        <v>2018</v>
      </c>
      <c r="C83" t="s">
        <v>1114</v>
      </c>
      <c r="D83">
        <v>37.5</v>
      </c>
      <c r="E83">
        <v>0.3</v>
      </c>
      <c r="F83">
        <f t="shared" si="7"/>
        <v>1.5740312677277188</v>
      </c>
      <c r="G83">
        <f t="shared" si="8"/>
        <v>-0.52287874528033762</v>
      </c>
    </row>
    <row r="84" spans="2:7" x14ac:dyDescent="0.15">
      <c r="B84">
        <v>2018</v>
      </c>
      <c r="C84" t="s">
        <v>1114</v>
      </c>
      <c r="D84">
        <v>59.8</v>
      </c>
      <c r="E84">
        <v>1.6</v>
      </c>
      <c r="F84">
        <f t="shared" si="7"/>
        <v>1.7767011839884108</v>
      </c>
      <c r="G84">
        <f t="shared" si="8"/>
        <v>0.20411998265592479</v>
      </c>
    </row>
    <row r="85" spans="2:7" x14ac:dyDescent="0.15">
      <c r="B85">
        <v>2018</v>
      </c>
      <c r="C85" t="s">
        <v>1114</v>
      </c>
      <c r="D85">
        <v>63.3</v>
      </c>
      <c r="E85">
        <v>2.1</v>
      </c>
      <c r="F85">
        <f t="shared" si="7"/>
        <v>1.801403710017355</v>
      </c>
      <c r="G85">
        <f t="shared" si="8"/>
        <v>0.3222192947339193</v>
      </c>
    </row>
    <row r="86" spans="2:7" x14ac:dyDescent="0.15">
      <c r="B86">
        <v>2018</v>
      </c>
      <c r="C86" t="s">
        <v>1114</v>
      </c>
      <c r="D86">
        <v>60.7</v>
      </c>
      <c r="E86">
        <v>1.9</v>
      </c>
      <c r="F86">
        <f t="shared" si="7"/>
        <v>1.7831886910752577</v>
      </c>
      <c r="G86">
        <f t="shared" si="8"/>
        <v>0.27875360095282892</v>
      </c>
    </row>
    <row r="87" spans="2:7" x14ac:dyDescent="0.15">
      <c r="B87">
        <v>2018</v>
      </c>
      <c r="C87" t="s">
        <v>1114</v>
      </c>
      <c r="D87">
        <v>36.200000000000003</v>
      </c>
      <c r="E87">
        <v>0.2</v>
      </c>
      <c r="F87">
        <f t="shared" si="7"/>
        <v>1.5587085705331658</v>
      </c>
      <c r="G87">
        <f t="shared" si="8"/>
        <v>-0.69897000433601875</v>
      </c>
    </row>
    <row r="88" spans="2:7" x14ac:dyDescent="0.15">
      <c r="B88">
        <v>2018</v>
      </c>
      <c r="C88" t="s">
        <v>1114</v>
      </c>
      <c r="D88">
        <v>49.1</v>
      </c>
      <c r="E88">
        <v>0.9</v>
      </c>
      <c r="F88">
        <f t="shared" si="7"/>
        <v>1.6910814921229684</v>
      </c>
      <c r="G88">
        <f t="shared" si="8"/>
        <v>-4.5757490560675115E-2</v>
      </c>
    </row>
    <row r="89" spans="2:7" x14ac:dyDescent="0.15">
      <c r="B89">
        <v>2018</v>
      </c>
      <c r="C89" t="s">
        <v>1114</v>
      </c>
      <c r="D89">
        <v>60.4</v>
      </c>
      <c r="E89">
        <v>1.7</v>
      </c>
      <c r="F89">
        <f t="shared" si="7"/>
        <v>1.7810369386211318</v>
      </c>
      <c r="G89">
        <f t="shared" si="8"/>
        <v>0.23044892137827391</v>
      </c>
    </row>
    <row r="90" spans="2:7" x14ac:dyDescent="0.15">
      <c r="B90">
        <v>2018</v>
      </c>
      <c r="C90" t="s">
        <v>1114</v>
      </c>
      <c r="D90">
        <v>49</v>
      </c>
      <c r="E90">
        <v>0.8</v>
      </c>
      <c r="F90">
        <f t="shared" si="7"/>
        <v>1.6901960800285136</v>
      </c>
      <c r="G90">
        <f t="shared" si="8"/>
        <v>-9.6910013008056392E-2</v>
      </c>
    </row>
    <row r="91" spans="2:7" x14ac:dyDescent="0.15">
      <c r="B91">
        <v>2018</v>
      </c>
      <c r="C91" t="s">
        <v>1114</v>
      </c>
      <c r="D91">
        <v>76</v>
      </c>
      <c r="E91">
        <v>4.5</v>
      </c>
      <c r="F91">
        <f t="shared" si="7"/>
        <v>1.8808135922807914</v>
      </c>
      <c r="G91">
        <f t="shared" si="8"/>
        <v>0.65321251377534373</v>
      </c>
    </row>
    <row r="92" spans="2:7" x14ac:dyDescent="0.15">
      <c r="B92">
        <v>2018</v>
      </c>
      <c r="C92" t="s">
        <v>1114</v>
      </c>
      <c r="D92">
        <v>83.5</v>
      </c>
      <c r="E92">
        <v>5.7</v>
      </c>
      <c r="F92">
        <f t="shared" si="7"/>
        <v>1.9216864754836021</v>
      </c>
      <c r="G92">
        <f t="shared" si="8"/>
        <v>0.75587485567249146</v>
      </c>
    </row>
    <row r="93" spans="2:7" x14ac:dyDescent="0.15">
      <c r="B93">
        <v>2018</v>
      </c>
      <c r="C93" t="s">
        <v>1114</v>
      </c>
      <c r="D93">
        <v>68.5</v>
      </c>
      <c r="E93">
        <v>3.1</v>
      </c>
      <c r="F93">
        <f t="shared" si="7"/>
        <v>1.8356905714924256</v>
      </c>
      <c r="G93">
        <f t="shared" si="8"/>
        <v>0.49136169383427269</v>
      </c>
    </row>
    <row r="94" spans="2:7" x14ac:dyDescent="0.15">
      <c r="B94">
        <v>2018</v>
      </c>
      <c r="C94" t="s">
        <v>1114</v>
      </c>
      <c r="D94">
        <v>60</v>
      </c>
      <c r="E94">
        <v>2</v>
      </c>
      <c r="F94">
        <f t="shared" si="7"/>
        <v>1.7781512503836436</v>
      </c>
      <c r="G94">
        <f t="shared" si="8"/>
        <v>0.3010299956639812</v>
      </c>
    </row>
    <row r="95" spans="2:7" x14ac:dyDescent="0.15">
      <c r="B95">
        <v>2018</v>
      </c>
      <c r="C95" t="s">
        <v>1114</v>
      </c>
      <c r="D95">
        <v>69.5</v>
      </c>
      <c r="E95">
        <v>2.7</v>
      </c>
      <c r="F95">
        <f t="shared" si="7"/>
        <v>1.8419848045901139</v>
      </c>
      <c r="G95">
        <f t="shared" si="8"/>
        <v>0.43136376415898736</v>
      </c>
    </row>
    <row r="96" spans="2:7" x14ac:dyDescent="0.15">
      <c r="B96">
        <v>2018</v>
      </c>
      <c r="C96" t="s">
        <v>1114</v>
      </c>
      <c r="D96">
        <v>71.3</v>
      </c>
      <c r="E96">
        <v>3.1</v>
      </c>
      <c r="F96">
        <f t="shared" si="7"/>
        <v>1.8530895298518655</v>
      </c>
      <c r="G96">
        <f t="shared" si="8"/>
        <v>0.49136169383427269</v>
      </c>
    </row>
    <row r="97" spans="2:7" x14ac:dyDescent="0.15">
      <c r="B97">
        <v>2018</v>
      </c>
      <c r="C97" t="s">
        <v>1114</v>
      </c>
      <c r="D97">
        <v>39.6</v>
      </c>
      <c r="E97">
        <v>0.5</v>
      </c>
      <c r="F97">
        <f t="shared" si="7"/>
        <v>1.5976951859255124</v>
      </c>
      <c r="G97">
        <f t="shared" si="8"/>
        <v>-0.3010299956639812</v>
      </c>
    </row>
    <row r="98" spans="2:7" x14ac:dyDescent="0.15">
      <c r="B98">
        <v>2018</v>
      </c>
      <c r="C98" t="s">
        <v>1114</v>
      </c>
      <c r="D98">
        <v>46.5</v>
      </c>
      <c r="E98">
        <v>0.8</v>
      </c>
      <c r="F98">
        <f t="shared" si="7"/>
        <v>1.667452952889954</v>
      </c>
      <c r="G98">
        <f t="shared" si="8"/>
        <v>-9.6910013008056392E-2</v>
      </c>
    </row>
    <row r="99" spans="2:7" x14ac:dyDescent="0.15">
      <c r="B99">
        <v>2018</v>
      </c>
      <c r="C99" t="s">
        <v>1114</v>
      </c>
      <c r="D99">
        <v>61.8</v>
      </c>
      <c r="E99">
        <v>1.7</v>
      </c>
      <c r="F99">
        <f t="shared" si="7"/>
        <v>1.7909884750888159</v>
      </c>
      <c r="G99">
        <f t="shared" si="8"/>
        <v>0.23044892137827391</v>
      </c>
    </row>
    <row r="100" spans="2:7" x14ac:dyDescent="0.15">
      <c r="B100">
        <v>2018</v>
      </c>
      <c r="C100" t="s">
        <v>1114</v>
      </c>
      <c r="D100">
        <v>53</v>
      </c>
      <c r="E100">
        <v>1</v>
      </c>
      <c r="F100">
        <f t="shared" si="7"/>
        <v>1.7242758696007889</v>
      </c>
      <c r="G100">
        <f t="shared" si="8"/>
        <v>0</v>
      </c>
    </row>
    <row r="101" spans="2:7" x14ac:dyDescent="0.15">
      <c r="B101">
        <v>2018</v>
      </c>
      <c r="C101" t="s">
        <v>1114</v>
      </c>
      <c r="D101">
        <v>44.5</v>
      </c>
      <c r="E101">
        <v>0.6</v>
      </c>
      <c r="F101">
        <f t="shared" si="7"/>
        <v>1.6483600109809315</v>
      </c>
      <c r="G101">
        <f t="shared" si="8"/>
        <v>-0.22184874961635639</v>
      </c>
    </row>
    <row r="102" spans="2:7" x14ac:dyDescent="0.15">
      <c r="B102">
        <v>2018</v>
      </c>
      <c r="C102" t="s">
        <v>1114</v>
      </c>
      <c r="D102">
        <v>38.9</v>
      </c>
      <c r="E102">
        <v>0.5</v>
      </c>
      <c r="F102">
        <f t="shared" si="7"/>
        <v>1.5899496013257077</v>
      </c>
      <c r="G102">
        <f t="shared" si="8"/>
        <v>-0.3010299956639812</v>
      </c>
    </row>
    <row r="103" spans="2:7" x14ac:dyDescent="0.15">
      <c r="B103">
        <v>2018</v>
      </c>
      <c r="C103" t="s">
        <v>1114</v>
      </c>
      <c r="D103">
        <v>47.7</v>
      </c>
      <c r="E103">
        <v>0.8</v>
      </c>
      <c r="F103">
        <f t="shared" si="7"/>
        <v>1.6785183790401139</v>
      </c>
      <c r="G103">
        <f t="shared" si="8"/>
        <v>-9.6910013008056392E-2</v>
      </c>
    </row>
    <row r="104" spans="2:7" x14ac:dyDescent="0.15">
      <c r="B104">
        <v>2018</v>
      </c>
      <c r="C104" t="s">
        <v>1114</v>
      </c>
      <c r="D104">
        <v>71.099999999999994</v>
      </c>
      <c r="E104">
        <v>3.3</v>
      </c>
      <c r="F104">
        <f t="shared" si="7"/>
        <v>1.8518696007297664</v>
      </c>
      <c r="G104">
        <f t="shared" si="8"/>
        <v>0.51851393987788741</v>
      </c>
    </row>
    <row r="105" spans="2:7" x14ac:dyDescent="0.15">
      <c r="B105">
        <v>2018</v>
      </c>
      <c r="C105" t="s">
        <v>1114</v>
      </c>
      <c r="D105">
        <v>79.599999999999994</v>
      </c>
      <c r="E105">
        <v>5.2</v>
      </c>
      <c r="F105">
        <f t="shared" si="7"/>
        <v>1.9009130677376691</v>
      </c>
      <c r="G105">
        <f t="shared" si="8"/>
        <v>0.71600334363479923</v>
      </c>
    </row>
    <row r="106" spans="2:7" x14ac:dyDescent="0.15">
      <c r="B106">
        <v>2018</v>
      </c>
      <c r="C106" t="s">
        <v>1114</v>
      </c>
      <c r="D106">
        <v>58.4</v>
      </c>
      <c r="E106">
        <v>1.6</v>
      </c>
      <c r="F106">
        <f t="shared" si="7"/>
        <v>1.7664128471123994</v>
      </c>
      <c r="G106">
        <f t="shared" si="8"/>
        <v>0.20411998265592479</v>
      </c>
    </row>
    <row r="107" spans="2:7" x14ac:dyDescent="0.15">
      <c r="B107">
        <v>2018</v>
      </c>
      <c r="C107" t="s">
        <v>1114</v>
      </c>
      <c r="D107">
        <v>51.8</v>
      </c>
      <c r="E107">
        <v>1.3</v>
      </c>
      <c r="F107">
        <f t="shared" si="7"/>
        <v>1.7143297597452329</v>
      </c>
      <c r="G107">
        <f t="shared" si="8"/>
        <v>0.11394335230683679</v>
      </c>
    </row>
    <row r="108" spans="2:7" x14ac:dyDescent="0.15">
      <c r="B108">
        <v>2018</v>
      </c>
      <c r="C108" t="s">
        <v>1114</v>
      </c>
      <c r="D108">
        <v>42.2</v>
      </c>
      <c r="E108">
        <v>0.6</v>
      </c>
      <c r="F108">
        <f t="shared" si="7"/>
        <v>1.6253124509616739</v>
      </c>
      <c r="G108">
        <f t="shared" si="8"/>
        <v>-0.22184874961635639</v>
      </c>
    </row>
    <row r="109" spans="2:7" x14ac:dyDescent="0.15">
      <c r="B109">
        <v>2018</v>
      </c>
      <c r="C109" t="s">
        <v>1114</v>
      </c>
      <c r="D109">
        <v>41.3</v>
      </c>
      <c r="E109">
        <v>0.6</v>
      </c>
      <c r="F109">
        <f t="shared" si="7"/>
        <v>1.6159500516564009</v>
      </c>
      <c r="G109">
        <f t="shared" si="8"/>
        <v>-0.22184874961635639</v>
      </c>
    </row>
    <row r="110" spans="2:7" x14ac:dyDescent="0.15">
      <c r="B110">
        <v>2018</v>
      </c>
      <c r="C110" t="s">
        <v>1114</v>
      </c>
      <c r="D110">
        <v>57.2</v>
      </c>
      <c r="E110">
        <v>1.5</v>
      </c>
      <c r="F110">
        <f t="shared" si="7"/>
        <v>1.7573960287930241</v>
      </c>
      <c r="G110">
        <f t="shared" si="8"/>
        <v>0.17609125905568124</v>
      </c>
    </row>
    <row r="111" spans="2:7" x14ac:dyDescent="0.15">
      <c r="B111">
        <v>2018</v>
      </c>
      <c r="C111" t="s">
        <v>1114</v>
      </c>
      <c r="D111">
        <v>34.799999999999997</v>
      </c>
      <c r="E111">
        <v>0.4</v>
      </c>
      <c r="F111">
        <f t="shared" si="7"/>
        <v>1.541579243946581</v>
      </c>
      <c r="G111">
        <f t="shared" si="8"/>
        <v>-0.3979400086720376</v>
      </c>
    </row>
    <row r="112" spans="2:7" x14ac:dyDescent="0.15">
      <c r="B112">
        <v>2018</v>
      </c>
      <c r="C112" t="s">
        <v>1114</v>
      </c>
      <c r="D112">
        <v>42.2</v>
      </c>
      <c r="E112">
        <v>0.7</v>
      </c>
      <c r="F112">
        <f t="shared" si="7"/>
        <v>1.6253124509616739</v>
      </c>
      <c r="G112">
        <f t="shared" si="8"/>
        <v>-0.15490195998574319</v>
      </c>
    </row>
    <row r="113" spans="2:7" x14ac:dyDescent="0.15">
      <c r="B113">
        <v>2018</v>
      </c>
      <c r="C113" t="s">
        <v>1114</v>
      </c>
      <c r="D113">
        <v>77.099999999999994</v>
      </c>
      <c r="E113">
        <v>4.2</v>
      </c>
      <c r="F113">
        <f t="shared" si="7"/>
        <v>1.887054378050957</v>
      </c>
      <c r="G113">
        <f t="shared" si="8"/>
        <v>0.62324929039790045</v>
      </c>
    </row>
    <row r="114" spans="2:7" x14ac:dyDescent="0.15">
      <c r="B114">
        <v>2018</v>
      </c>
      <c r="C114" t="s">
        <v>1114</v>
      </c>
      <c r="D114">
        <v>69.3</v>
      </c>
      <c r="E114">
        <v>3.2</v>
      </c>
      <c r="F114">
        <f t="shared" si="7"/>
        <v>1.8407332346118068</v>
      </c>
      <c r="G114">
        <f t="shared" si="8"/>
        <v>0.50514997831990605</v>
      </c>
    </row>
    <row r="115" spans="2:7" x14ac:dyDescent="0.15">
      <c r="B115">
        <v>2018</v>
      </c>
      <c r="C115" t="s">
        <v>1114</v>
      </c>
      <c r="D115">
        <v>62</v>
      </c>
      <c r="E115">
        <v>2</v>
      </c>
      <c r="F115">
        <f t="shared" si="7"/>
        <v>1.7923916894982539</v>
      </c>
      <c r="G115">
        <f t="shared" si="8"/>
        <v>0.3010299956639812</v>
      </c>
    </row>
    <row r="116" spans="2:7" x14ac:dyDescent="0.15">
      <c r="B116">
        <v>2018</v>
      </c>
      <c r="C116" t="s">
        <v>1114</v>
      </c>
      <c r="D116">
        <v>62.3</v>
      </c>
      <c r="E116">
        <v>2.2000000000000002</v>
      </c>
      <c r="F116">
        <f t="shared" si="7"/>
        <v>1.7944880466591695</v>
      </c>
      <c r="G116">
        <f t="shared" si="8"/>
        <v>0.34242268082220628</v>
      </c>
    </row>
    <row r="117" spans="2:7" x14ac:dyDescent="0.15">
      <c r="B117">
        <v>2018</v>
      </c>
      <c r="C117" t="s">
        <v>1114</v>
      </c>
      <c r="D117">
        <v>65</v>
      </c>
      <c r="E117">
        <v>1.9</v>
      </c>
      <c r="F117">
        <f t="shared" si="7"/>
        <v>1.8129133566428555</v>
      </c>
      <c r="G117">
        <f t="shared" si="8"/>
        <v>0.27875360095282892</v>
      </c>
    </row>
    <row r="118" spans="2:7" x14ac:dyDescent="0.15">
      <c r="B118">
        <v>2018</v>
      </c>
      <c r="C118" t="s">
        <v>1114</v>
      </c>
      <c r="D118">
        <v>60.8</v>
      </c>
      <c r="E118">
        <v>2.1</v>
      </c>
      <c r="F118">
        <f t="shared" ref="F118:F136" si="9">LOG(D118)</f>
        <v>1.7839035792727349</v>
      </c>
      <c r="G118">
        <f t="shared" ref="G118:G136" si="10">LOG(E118)</f>
        <v>0.3222192947339193</v>
      </c>
    </row>
    <row r="119" spans="2:7" x14ac:dyDescent="0.15">
      <c r="B119">
        <v>2018</v>
      </c>
      <c r="C119" t="s">
        <v>1114</v>
      </c>
      <c r="D119">
        <v>74</v>
      </c>
      <c r="E119">
        <v>3.2</v>
      </c>
      <c r="F119">
        <f t="shared" si="9"/>
        <v>1.8692317197309762</v>
      </c>
      <c r="G119">
        <f t="shared" si="10"/>
        <v>0.50514997831990605</v>
      </c>
    </row>
    <row r="120" spans="2:7" x14ac:dyDescent="0.15">
      <c r="B120">
        <v>2018</v>
      </c>
      <c r="C120" t="s">
        <v>1114</v>
      </c>
      <c r="D120">
        <v>67.3</v>
      </c>
      <c r="E120">
        <v>2.2999999999999998</v>
      </c>
      <c r="F120">
        <f t="shared" si="9"/>
        <v>1.8280150642239767</v>
      </c>
      <c r="G120">
        <f t="shared" si="10"/>
        <v>0.36172783601759284</v>
      </c>
    </row>
    <row r="121" spans="2:7" x14ac:dyDescent="0.15">
      <c r="B121">
        <v>2018</v>
      </c>
      <c r="C121" t="s">
        <v>1114</v>
      </c>
      <c r="D121">
        <v>73.400000000000006</v>
      </c>
      <c r="E121">
        <v>2.7</v>
      </c>
      <c r="F121">
        <f t="shared" si="9"/>
        <v>1.8656960599160706</v>
      </c>
      <c r="G121">
        <f t="shared" si="10"/>
        <v>0.43136376415898736</v>
      </c>
    </row>
    <row r="122" spans="2:7" x14ac:dyDescent="0.15">
      <c r="B122">
        <v>2018</v>
      </c>
      <c r="C122" t="s">
        <v>1114</v>
      </c>
      <c r="D122">
        <v>79.7</v>
      </c>
      <c r="E122">
        <v>4.3</v>
      </c>
      <c r="F122">
        <f t="shared" si="9"/>
        <v>1.9014583213961123</v>
      </c>
      <c r="G122">
        <f t="shared" si="10"/>
        <v>0.63346845557958653</v>
      </c>
    </row>
    <row r="123" spans="2:7" x14ac:dyDescent="0.15">
      <c r="B123">
        <v>2018</v>
      </c>
      <c r="C123" t="s">
        <v>1114</v>
      </c>
      <c r="D123">
        <v>79.8</v>
      </c>
      <c r="E123">
        <v>3.6</v>
      </c>
      <c r="F123">
        <f t="shared" si="9"/>
        <v>1.9020028913507294</v>
      </c>
      <c r="G123">
        <f t="shared" si="10"/>
        <v>0.55630250076728727</v>
      </c>
    </row>
    <row r="124" spans="2:7" x14ac:dyDescent="0.15">
      <c r="B124">
        <v>2018</v>
      </c>
      <c r="C124" t="s">
        <v>1114</v>
      </c>
      <c r="D124">
        <v>76.099999999999994</v>
      </c>
      <c r="E124">
        <v>3.6</v>
      </c>
      <c r="F124">
        <f t="shared" si="9"/>
        <v>1.8813846567705728</v>
      </c>
      <c r="G124">
        <f t="shared" si="10"/>
        <v>0.55630250076728727</v>
      </c>
    </row>
    <row r="125" spans="2:7" x14ac:dyDescent="0.15">
      <c r="B125">
        <v>2018</v>
      </c>
      <c r="C125" t="s">
        <v>1114</v>
      </c>
      <c r="D125">
        <v>56.1</v>
      </c>
      <c r="E125">
        <v>1.2</v>
      </c>
      <c r="F125">
        <f t="shared" si="9"/>
        <v>1.7489628612561614</v>
      </c>
      <c r="G125">
        <f t="shared" si="10"/>
        <v>7.9181246047624818E-2</v>
      </c>
    </row>
    <row r="126" spans="2:7" x14ac:dyDescent="0.15">
      <c r="B126">
        <v>2018</v>
      </c>
      <c r="C126" t="s">
        <v>1114</v>
      </c>
      <c r="D126">
        <v>81</v>
      </c>
      <c r="E126">
        <v>4.5</v>
      </c>
      <c r="F126">
        <f t="shared" si="9"/>
        <v>1.9084850188786497</v>
      </c>
      <c r="G126">
        <f t="shared" si="10"/>
        <v>0.65321251377534373</v>
      </c>
    </row>
    <row r="127" spans="2:7" x14ac:dyDescent="0.15">
      <c r="B127">
        <v>2018</v>
      </c>
      <c r="C127" t="s">
        <v>1114</v>
      </c>
      <c r="D127">
        <v>77.3</v>
      </c>
      <c r="E127">
        <v>4.2</v>
      </c>
      <c r="F127">
        <f t="shared" si="9"/>
        <v>1.888179493918325</v>
      </c>
      <c r="G127">
        <f t="shared" si="10"/>
        <v>0.62324929039790045</v>
      </c>
    </row>
    <row r="128" spans="2:7" x14ac:dyDescent="0.15">
      <c r="B128">
        <v>2018</v>
      </c>
      <c r="C128" t="s">
        <v>1114</v>
      </c>
      <c r="D128">
        <v>56.2</v>
      </c>
      <c r="E128">
        <v>1.3</v>
      </c>
      <c r="F128">
        <f t="shared" si="9"/>
        <v>1.7497363155690611</v>
      </c>
      <c r="G128">
        <f t="shared" si="10"/>
        <v>0.11394335230683679</v>
      </c>
    </row>
    <row r="129" spans="2:7" x14ac:dyDescent="0.15">
      <c r="B129">
        <v>2018</v>
      </c>
      <c r="C129" t="s">
        <v>1114</v>
      </c>
      <c r="D129">
        <v>69</v>
      </c>
      <c r="E129">
        <v>2.7</v>
      </c>
      <c r="F129">
        <f t="shared" si="9"/>
        <v>1.8388490907372552</v>
      </c>
      <c r="G129">
        <f t="shared" si="10"/>
        <v>0.43136376415898736</v>
      </c>
    </row>
    <row r="130" spans="2:7" x14ac:dyDescent="0.15">
      <c r="B130">
        <v>2018</v>
      </c>
      <c r="C130" t="s">
        <v>1114</v>
      </c>
      <c r="D130">
        <v>65.599999999999994</v>
      </c>
      <c r="E130">
        <v>2.2999999999999998</v>
      </c>
      <c r="F130">
        <f t="shared" si="9"/>
        <v>1.8169038393756602</v>
      </c>
      <c r="G130">
        <f t="shared" si="10"/>
        <v>0.36172783601759284</v>
      </c>
    </row>
    <row r="131" spans="2:7" x14ac:dyDescent="0.15">
      <c r="B131">
        <v>2018</v>
      </c>
      <c r="C131" t="s">
        <v>1114</v>
      </c>
      <c r="D131">
        <v>69.2</v>
      </c>
      <c r="E131">
        <v>2.5</v>
      </c>
      <c r="F131">
        <f t="shared" si="9"/>
        <v>1.8401060944567578</v>
      </c>
      <c r="G131">
        <f t="shared" si="10"/>
        <v>0.3979400086720376</v>
      </c>
    </row>
    <row r="132" spans="2:7" x14ac:dyDescent="0.15">
      <c r="B132">
        <v>2018</v>
      </c>
      <c r="C132" t="s">
        <v>1114</v>
      </c>
      <c r="D132">
        <v>55.3</v>
      </c>
      <c r="E132">
        <v>1.5</v>
      </c>
      <c r="F132">
        <f t="shared" si="9"/>
        <v>1.7427251313046983</v>
      </c>
      <c r="G132">
        <f t="shared" si="10"/>
        <v>0.17609125905568124</v>
      </c>
    </row>
    <row r="133" spans="2:7" x14ac:dyDescent="0.15">
      <c r="B133">
        <v>2018</v>
      </c>
      <c r="C133" t="s">
        <v>1114</v>
      </c>
      <c r="D133">
        <v>72</v>
      </c>
      <c r="E133">
        <v>3.4</v>
      </c>
      <c r="F133">
        <f t="shared" si="9"/>
        <v>1.8573324964312685</v>
      </c>
      <c r="G133">
        <f t="shared" si="10"/>
        <v>0.53147891704225514</v>
      </c>
    </row>
    <row r="134" spans="2:7" x14ac:dyDescent="0.15">
      <c r="B134">
        <v>2018</v>
      </c>
      <c r="C134" t="s">
        <v>1114</v>
      </c>
      <c r="D134">
        <v>61.2</v>
      </c>
      <c r="E134">
        <v>2.2000000000000002</v>
      </c>
      <c r="F134">
        <f t="shared" si="9"/>
        <v>1.7867514221455612</v>
      </c>
      <c r="G134">
        <f t="shared" si="10"/>
        <v>0.34242268082220628</v>
      </c>
    </row>
    <row r="135" spans="2:7" x14ac:dyDescent="0.15">
      <c r="B135">
        <v>2018</v>
      </c>
      <c r="C135" t="s">
        <v>1162</v>
      </c>
      <c r="D135">
        <v>45.5</v>
      </c>
      <c r="E135">
        <v>0.7</v>
      </c>
      <c r="F135">
        <f t="shared" si="9"/>
        <v>1.6580113966571124</v>
      </c>
      <c r="G135">
        <f t="shared" si="10"/>
        <v>-0.15490195998574319</v>
      </c>
    </row>
    <row r="136" spans="2:7" x14ac:dyDescent="0.15">
      <c r="B136">
        <v>2018</v>
      </c>
      <c r="C136" t="s">
        <v>1162</v>
      </c>
      <c r="D136">
        <v>46.3</v>
      </c>
      <c r="E136">
        <v>0.8</v>
      </c>
      <c r="F136">
        <f t="shared" si="9"/>
        <v>1.6655809910179531</v>
      </c>
      <c r="G136">
        <f t="shared" si="10"/>
        <v>-9.6910013008056392E-2</v>
      </c>
    </row>
    <row r="137" spans="2:7" x14ac:dyDescent="0.15">
      <c r="B137" s="1">
        <v>2019</v>
      </c>
      <c r="C137" s="2" t="s">
        <v>1114</v>
      </c>
      <c r="D137" s="4">
        <v>60.4</v>
      </c>
      <c r="E137" s="3">
        <v>1.7</v>
      </c>
      <c r="F137" s="1">
        <f t="shared" ref="F137:F169" si="11">LOG(D137)</f>
        <v>1.7810369386211318</v>
      </c>
      <c r="G137" s="1">
        <f t="shared" ref="G137:G169" si="12">LOG(E137)</f>
        <v>0.23044892137827391</v>
      </c>
    </row>
    <row r="138" spans="2:7" x14ac:dyDescent="0.15">
      <c r="B138" s="1">
        <v>2019</v>
      </c>
      <c r="C138" s="2" t="s">
        <v>1114</v>
      </c>
      <c r="D138" s="4">
        <v>70.5</v>
      </c>
      <c r="E138" s="3">
        <v>3.4</v>
      </c>
      <c r="F138" s="1">
        <f t="shared" si="11"/>
        <v>1.8481891169913987</v>
      </c>
      <c r="G138" s="1">
        <f t="shared" si="12"/>
        <v>0.53147891704225514</v>
      </c>
    </row>
    <row r="139" spans="2:7" x14ac:dyDescent="0.15">
      <c r="B139" s="1">
        <v>2019</v>
      </c>
      <c r="C139" s="2" t="s">
        <v>1114</v>
      </c>
      <c r="D139" s="4">
        <v>75.7</v>
      </c>
      <c r="E139" s="3">
        <v>3.5</v>
      </c>
      <c r="F139" s="1">
        <f t="shared" si="11"/>
        <v>1.8790958795000727</v>
      </c>
      <c r="G139" s="1">
        <f t="shared" si="12"/>
        <v>0.54406804435027567</v>
      </c>
    </row>
    <row r="140" spans="2:7" x14ac:dyDescent="0.15">
      <c r="B140" s="1">
        <v>2019</v>
      </c>
      <c r="C140" s="2" t="s">
        <v>1114</v>
      </c>
      <c r="D140" s="3">
        <v>52.9</v>
      </c>
      <c r="E140" s="3">
        <v>1.1000000000000001</v>
      </c>
      <c r="F140" s="1">
        <f t="shared" si="11"/>
        <v>1.7234556720351857</v>
      </c>
      <c r="G140" s="1">
        <f t="shared" si="12"/>
        <v>4.1392685158225077E-2</v>
      </c>
    </row>
    <row r="141" spans="2:7" x14ac:dyDescent="0.15">
      <c r="B141" s="1">
        <v>2019</v>
      </c>
      <c r="C141" s="2" t="s">
        <v>1114</v>
      </c>
      <c r="D141" s="3">
        <v>80.5</v>
      </c>
      <c r="E141" s="3">
        <v>4.4000000000000004</v>
      </c>
      <c r="F141" s="1">
        <f t="shared" si="11"/>
        <v>1.9057958803678685</v>
      </c>
      <c r="G141" s="1">
        <f t="shared" si="12"/>
        <v>0.64345267648618742</v>
      </c>
    </row>
    <row r="142" spans="2:7" x14ac:dyDescent="0.15">
      <c r="B142" s="1">
        <v>2019</v>
      </c>
      <c r="C142" s="2" t="s">
        <v>1114</v>
      </c>
      <c r="D142" s="3">
        <v>66.2</v>
      </c>
      <c r="E142" s="3">
        <v>2.4</v>
      </c>
      <c r="F142" s="1">
        <f t="shared" si="11"/>
        <v>1.8208579894396999</v>
      </c>
      <c r="G142" s="1">
        <f t="shared" si="12"/>
        <v>0.38021124171160603</v>
      </c>
    </row>
    <row r="143" spans="2:7" x14ac:dyDescent="0.15">
      <c r="B143" s="1">
        <v>2019</v>
      </c>
      <c r="C143" s="2" t="s">
        <v>1114</v>
      </c>
      <c r="D143" s="3">
        <v>56.6</v>
      </c>
      <c r="E143" s="3">
        <v>1.4</v>
      </c>
      <c r="F143" s="1">
        <f t="shared" si="11"/>
        <v>1.7528164311882715</v>
      </c>
      <c r="G143" s="1">
        <f t="shared" si="12"/>
        <v>0.14612803567823801</v>
      </c>
    </row>
    <row r="144" spans="2:7" x14ac:dyDescent="0.15">
      <c r="B144" s="1">
        <v>2019</v>
      </c>
      <c r="C144" s="2" t="s">
        <v>1114</v>
      </c>
      <c r="D144" s="3">
        <v>76.900000000000006</v>
      </c>
      <c r="E144" s="3">
        <v>4.2</v>
      </c>
      <c r="F144" s="1">
        <f t="shared" si="11"/>
        <v>1.885926339801431</v>
      </c>
      <c r="G144" s="1">
        <f t="shared" si="12"/>
        <v>0.62324929039790045</v>
      </c>
    </row>
    <row r="145" spans="2:7" x14ac:dyDescent="0.15">
      <c r="B145" s="1">
        <v>2019</v>
      </c>
      <c r="C145" s="2" t="s">
        <v>1114</v>
      </c>
      <c r="D145" s="3">
        <v>64.900000000000006</v>
      </c>
      <c r="E145" s="3">
        <v>2.2000000000000002</v>
      </c>
      <c r="F145" s="1">
        <f t="shared" si="11"/>
        <v>1.8122446968003694</v>
      </c>
      <c r="G145" s="1">
        <f t="shared" si="12"/>
        <v>0.34242268082220628</v>
      </c>
    </row>
    <row r="146" spans="2:7" x14ac:dyDescent="0.15">
      <c r="B146" s="1">
        <v>2019</v>
      </c>
      <c r="C146" s="2" t="s">
        <v>1114</v>
      </c>
      <c r="D146" s="3">
        <v>64.2</v>
      </c>
      <c r="E146" s="3">
        <v>2.2000000000000002</v>
      </c>
      <c r="F146" s="1">
        <f t="shared" si="11"/>
        <v>1.8075350280688534</v>
      </c>
      <c r="G146" s="1">
        <f t="shared" si="12"/>
        <v>0.34242268082220628</v>
      </c>
    </row>
    <row r="147" spans="2:7" x14ac:dyDescent="0.15">
      <c r="B147" s="1">
        <v>2019</v>
      </c>
      <c r="C147" s="2" t="s">
        <v>1114</v>
      </c>
      <c r="D147" s="3">
        <v>59.7</v>
      </c>
      <c r="E147" s="3">
        <v>1.5</v>
      </c>
      <c r="F147" s="1">
        <f t="shared" si="11"/>
        <v>1.7759743311293692</v>
      </c>
      <c r="G147" s="1">
        <f t="shared" si="12"/>
        <v>0.17609125905568124</v>
      </c>
    </row>
    <row r="148" spans="2:7" x14ac:dyDescent="0.15">
      <c r="B148" s="1">
        <v>2019</v>
      </c>
      <c r="C148" s="2" t="s">
        <v>1114</v>
      </c>
      <c r="D148" s="3">
        <v>64.7</v>
      </c>
      <c r="E148" s="3">
        <v>2</v>
      </c>
      <c r="F148" s="1">
        <f t="shared" si="11"/>
        <v>1.8109042806687004</v>
      </c>
      <c r="G148" s="1">
        <f t="shared" si="12"/>
        <v>0.3010299956639812</v>
      </c>
    </row>
    <row r="149" spans="2:7" x14ac:dyDescent="0.15">
      <c r="B149" s="1">
        <v>2019</v>
      </c>
      <c r="C149" s="2" t="s">
        <v>1114</v>
      </c>
      <c r="D149" s="3">
        <v>77.400000000000006</v>
      </c>
      <c r="E149" s="3">
        <v>3.2</v>
      </c>
      <c r="F149" s="1">
        <f t="shared" si="11"/>
        <v>1.8887409606828927</v>
      </c>
      <c r="G149" s="1">
        <f t="shared" si="12"/>
        <v>0.50514997831990605</v>
      </c>
    </row>
    <row r="150" spans="2:7" x14ac:dyDescent="0.15">
      <c r="B150" s="1">
        <v>2019</v>
      </c>
      <c r="C150" s="2" t="s">
        <v>1114</v>
      </c>
      <c r="D150" s="3">
        <v>65.3</v>
      </c>
      <c r="E150" s="3">
        <v>2.4</v>
      </c>
      <c r="F150" s="1">
        <f t="shared" si="11"/>
        <v>1.8149131812750738</v>
      </c>
      <c r="G150" s="1">
        <f t="shared" si="12"/>
        <v>0.38021124171160603</v>
      </c>
    </row>
    <row r="151" spans="2:7" x14ac:dyDescent="0.15">
      <c r="B151" s="1">
        <v>2019</v>
      </c>
      <c r="C151" s="2" t="s">
        <v>1114</v>
      </c>
      <c r="D151" s="3">
        <v>66.599999999999994</v>
      </c>
      <c r="E151" s="3">
        <v>2.6</v>
      </c>
      <c r="F151" s="1">
        <f t="shared" si="11"/>
        <v>1.823474229170301</v>
      </c>
      <c r="G151" s="1">
        <f t="shared" si="12"/>
        <v>0.41497334797081797</v>
      </c>
    </row>
    <row r="152" spans="2:7" x14ac:dyDescent="0.15">
      <c r="B152" s="1">
        <v>2019</v>
      </c>
      <c r="C152" s="2" t="s">
        <v>1114</v>
      </c>
      <c r="D152" s="3">
        <v>56.8</v>
      </c>
      <c r="E152" s="3">
        <v>1.8</v>
      </c>
      <c r="F152" s="1">
        <f t="shared" si="11"/>
        <v>1.7543483357110188</v>
      </c>
      <c r="G152" s="1">
        <f t="shared" si="12"/>
        <v>0.25527250510330607</v>
      </c>
    </row>
    <row r="153" spans="2:7" x14ac:dyDescent="0.15">
      <c r="B153" s="1">
        <v>2019</v>
      </c>
      <c r="C153" s="2" t="s">
        <v>1114</v>
      </c>
      <c r="D153" s="3">
        <v>52</v>
      </c>
      <c r="E153" s="3">
        <v>1.3</v>
      </c>
      <c r="F153" s="1">
        <f t="shared" si="11"/>
        <v>1.7160033436347992</v>
      </c>
      <c r="G153" s="1">
        <f t="shared" si="12"/>
        <v>0.11394335230683679</v>
      </c>
    </row>
    <row r="154" spans="2:7" x14ac:dyDescent="0.15">
      <c r="B154" s="1">
        <v>2019</v>
      </c>
      <c r="C154" s="2" t="s">
        <v>1114</v>
      </c>
      <c r="D154" s="3">
        <v>70.5</v>
      </c>
      <c r="E154" s="3">
        <v>3.3</v>
      </c>
      <c r="F154" s="1">
        <f t="shared" si="11"/>
        <v>1.8481891169913987</v>
      </c>
      <c r="G154" s="1">
        <f t="shared" si="12"/>
        <v>0.51851393987788741</v>
      </c>
    </row>
    <row r="155" spans="2:7" x14ac:dyDescent="0.15">
      <c r="B155" s="1">
        <v>2019</v>
      </c>
      <c r="C155" s="2" t="s">
        <v>1114</v>
      </c>
      <c r="D155" s="3">
        <v>69.2</v>
      </c>
      <c r="E155" s="3">
        <v>3</v>
      </c>
      <c r="F155" s="1">
        <f t="shared" si="11"/>
        <v>1.8401060944567578</v>
      </c>
      <c r="G155" s="1">
        <f t="shared" si="12"/>
        <v>0.47712125471966244</v>
      </c>
    </row>
    <row r="156" spans="2:7" x14ac:dyDescent="0.15">
      <c r="B156" s="1">
        <v>2019</v>
      </c>
      <c r="C156" s="2" t="s">
        <v>1114</v>
      </c>
      <c r="D156" s="3">
        <v>69.3</v>
      </c>
      <c r="E156" s="3">
        <v>2.8</v>
      </c>
      <c r="F156" s="1">
        <f t="shared" si="11"/>
        <v>1.8407332346118068</v>
      </c>
      <c r="G156" s="1">
        <f t="shared" si="12"/>
        <v>0.44715803134221921</v>
      </c>
    </row>
    <row r="157" spans="2:7" x14ac:dyDescent="0.15">
      <c r="B157" s="1">
        <v>2019</v>
      </c>
      <c r="C157" s="2" t="s">
        <v>1114</v>
      </c>
      <c r="D157" s="3">
        <v>72.099999999999994</v>
      </c>
      <c r="E157" s="3">
        <v>3.3</v>
      </c>
      <c r="F157" s="1">
        <f t="shared" si="11"/>
        <v>1.8579352647194289</v>
      </c>
      <c r="G157" s="1">
        <f t="shared" si="12"/>
        <v>0.51851393987788741</v>
      </c>
    </row>
    <row r="158" spans="2:7" x14ac:dyDescent="0.15">
      <c r="B158" s="1">
        <v>2019</v>
      </c>
      <c r="C158" s="2" t="s">
        <v>1114</v>
      </c>
      <c r="D158" s="3">
        <v>84.5</v>
      </c>
      <c r="E158" s="3">
        <v>5.3</v>
      </c>
      <c r="F158" s="1">
        <f t="shared" si="11"/>
        <v>1.9268567089496924</v>
      </c>
      <c r="G158" s="1">
        <f t="shared" si="12"/>
        <v>0.72427586960078905</v>
      </c>
    </row>
    <row r="159" spans="2:7" x14ac:dyDescent="0.15">
      <c r="B159" s="1">
        <v>2019</v>
      </c>
      <c r="C159" s="2" t="s">
        <v>1114</v>
      </c>
      <c r="D159" s="3">
        <v>65</v>
      </c>
      <c r="E159" s="3">
        <v>2.5</v>
      </c>
      <c r="F159" s="1">
        <f t="shared" si="11"/>
        <v>1.8129133566428555</v>
      </c>
      <c r="G159" s="1">
        <f t="shared" si="12"/>
        <v>0.3979400086720376</v>
      </c>
    </row>
    <row r="160" spans="2:7" x14ac:dyDescent="0.15">
      <c r="B160" s="1">
        <v>2019</v>
      </c>
      <c r="C160" s="2" t="s">
        <v>1114</v>
      </c>
      <c r="D160" s="3">
        <v>67.5</v>
      </c>
      <c r="E160" s="5">
        <v>2.9</v>
      </c>
      <c r="F160" s="1">
        <f t="shared" si="11"/>
        <v>1.8293037728310249</v>
      </c>
      <c r="G160" s="1">
        <f t="shared" si="12"/>
        <v>0.46239799789895608</v>
      </c>
    </row>
    <row r="161" spans="2:7" x14ac:dyDescent="0.15">
      <c r="B161" s="1">
        <v>2019</v>
      </c>
      <c r="C161" s="2" t="s">
        <v>1114</v>
      </c>
      <c r="D161" s="3">
        <v>57</v>
      </c>
      <c r="E161" s="3">
        <v>1.6</v>
      </c>
      <c r="F161" s="1">
        <f t="shared" si="11"/>
        <v>1.7558748556724915</v>
      </c>
      <c r="G161" s="1">
        <f t="shared" si="12"/>
        <v>0.20411998265592479</v>
      </c>
    </row>
    <row r="162" spans="2:7" x14ac:dyDescent="0.15">
      <c r="B162" s="1">
        <v>2019</v>
      </c>
      <c r="C162" s="2" t="s">
        <v>1114</v>
      </c>
      <c r="D162" s="3">
        <v>79.900000000000006</v>
      </c>
      <c r="E162" s="3">
        <v>4.4000000000000004</v>
      </c>
      <c r="F162" s="1">
        <f t="shared" si="11"/>
        <v>1.9025467793139914</v>
      </c>
      <c r="G162" s="1">
        <f t="shared" si="12"/>
        <v>0.64345267648618742</v>
      </c>
    </row>
    <row r="163" spans="2:7" x14ac:dyDescent="0.15">
      <c r="B163" s="1">
        <v>2019</v>
      </c>
      <c r="C163" s="2" t="s">
        <v>1114</v>
      </c>
      <c r="D163" s="3">
        <v>79.900000000000006</v>
      </c>
      <c r="E163" s="3">
        <v>4.4000000000000004</v>
      </c>
      <c r="F163" s="1">
        <f t="shared" si="11"/>
        <v>1.9025467793139914</v>
      </c>
      <c r="G163" s="1">
        <f t="shared" si="12"/>
        <v>0.64345267648618742</v>
      </c>
    </row>
    <row r="164" spans="2:7" x14ac:dyDescent="0.15">
      <c r="B164" s="1">
        <v>2019</v>
      </c>
      <c r="C164" s="2" t="s">
        <v>1114</v>
      </c>
      <c r="D164" s="3">
        <v>56.9</v>
      </c>
      <c r="E164" s="3">
        <v>1.5</v>
      </c>
      <c r="F164" s="1">
        <f t="shared" si="11"/>
        <v>1.7551122663950711</v>
      </c>
      <c r="G164" s="1">
        <f t="shared" si="12"/>
        <v>0.17609125905568124</v>
      </c>
    </row>
    <row r="165" spans="2:7" x14ac:dyDescent="0.15">
      <c r="B165" s="1">
        <v>2019</v>
      </c>
      <c r="C165" s="2" t="s">
        <v>1114</v>
      </c>
      <c r="D165" s="3">
        <v>86</v>
      </c>
      <c r="E165" s="3">
        <v>5.5</v>
      </c>
      <c r="F165" s="1">
        <f t="shared" si="11"/>
        <v>1.9344984512435677</v>
      </c>
      <c r="G165" s="1">
        <f t="shared" si="12"/>
        <v>0.74036268949424389</v>
      </c>
    </row>
    <row r="166" spans="2:7" x14ac:dyDescent="0.15">
      <c r="B166" s="1">
        <v>2019</v>
      </c>
      <c r="C166" s="2" t="s">
        <v>1114</v>
      </c>
      <c r="D166" s="3">
        <v>71.8</v>
      </c>
      <c r="E166" s="3">
        <v>3.4</v>
      </c>
      <c r="F166" s="1">
        <f t="shared" si="11"/>
        <v>1.8561244442423004</v>
      </c>
      <c r="G166" s="1">
        <f t="shared" si="12"/>
        <v>0.53147891704225514</v>
      </c>
    </row>
    <row r="167" spans="2:7" x14ac:dyDescent="0.15">
      <c r="B167" s="1">
        <v>2019</v>
      </c>
      <c r="C167" s="2" t="s">
        <v>1114</v>
      </c>
      <c r="D167" s="3">
        <v>70.7</v>
      </c>
      <c r="E167" s="3">
        <v>2.9</v>
      </c>
      <c r="F167" s="1">
        <f t="shared" si="11"/>
        <v>1.8494194137968993</v>
      </c>
      <c r="G167" s="1">
        <f t="shared" si="12"/>
        <v>0.46239799789895608</v>
      </c>
    </row>
    <row r="168" spans="2:7" x14ac:dyDescent="0.15">
      <c r="B168" s="1">
        <v>2019</v>
      </c>
      <c r="C168" s="2" t="s">
        <v>1114</v>
      </c>
      <c r="D168" s="3">
        <v>69.099999999999994</v>
      </c>
      <c r="E168" s="3">
        <v>3.2</v>
      </c>
      <c r="F168" s="1">
        <f t="shared" si="11"/>
        <v>1.8394780473741983</v>
      </c>
      <c r="G168" s="1">
        <f t="shared" si="12"/>
        <v>0.50514997831990605</v>
      </c>
    </row>
    <row r="169" spans="2:7" x14ac:dyDescent="0.15">
      <c r="B169" s="1">
        <v>2019</v>
      </c>
      <c r="C169" s="2" t="s">
        <v>1114</v>
      </c>
      <c r="D169" s="3">
        <v>73.099999999999994</v>
      </c>
      <c r="E169" s="3">
        <v>3.5</v>
      </c>
      <c r="F169" s="1">
        <f t="shared" si="11"/>
        <v>1.8639173769578605</v>
      </c>
      <c r="G169" s="1">
        <f t="shared" si="12"/>
        <v>0.54406804435027567</v>
      </c>
    </row>
    <row r="170" spans="2:7" x14ac:dyDescent="0.15">
      <c r="B170" s="6">
        <v>2019</v>
      </c>
      <c r="C170" s="7" t="s">
        <v>1122</v>
      </c>
      <c r="D170" s="8">
        <v>84.5</v>
      </c>
      <c r="E170" s="8">
        <v>4.5999999999999996</v>
      </c>
      <c r="F170" s="6">
        <f t="shared" ref="F170:F194" si="13">LOG(D170)</f>
        <v>1.9268567089496924</v>
      </c>
      <c r="G170" s="6">
        <f t="shared" ref="G170:G194" si="14">LOG(E170)</f>
        <v>0.66275783168157409</v>
      </c>
    </row>
    <row r="171" spans="2:7" x14ac:dyDescent="0.15">
      <c r="B171" s="6">
        <v>2019</v>
      </c>
      <c r="C171" s="7" t="s">
        <v>1122</v>
      </c>
      <c r="D171" s="8">
        <v>45.9</v>
      </c>
      <c r="E171" s="8">
        <v>0.5</v>
      </c>
      <c r="F171" s="6">
        <f t="shared" si="13"/>
        <v>1.6618126855372612</v>
      </c>
      <c r="G171" s="6">
        <f t="shared" si="14"/>
        <v>-0.3010299956639812</v>
      </c>
    </row>
    <row r="172" spans="2:7" x14ac:dyDescent="0.15">
      <c r="B172" s="6">
        <v>2019</v>
      </c>
      <c r="C172" s="7" t="s">
        <v>1122</v>
      </c>
      <c r="D172" s="8">
        <v>56.1</v>
      </c>
      <c r="E172" s="8">
        <v>1.2</v>
      </c>
      <c r="F172" s="6">
        <f t="shared" si="13"/>
        <v>1.7489628612561614</v>
      </c>
      <c r="G172" s="6">
        <f t="shared" si="14"/>
        <v>7.9181246047624818E-2</v>
      </c>
    </row>
    <row r="173" spans="2:7" x14ac:dyDescent="0.15">
      <c r="B173" s="6">
        <v>2019</v>
      </c>
      <c r="C173" s="7" t="s">
        <v>1122</v>
      </c>
      <c r="D173" s="8">
        <v>45.2</v>
      </c>
      <c r="E173" s="8">
        <v>0.5</v>
      </c>
      <c r="F173" s="6">
        <f t="shared" si="13"/>
        <v>1.6551384348113822</v>
      </c>
      <c r="G173" s="6">
        <f t="shared" si="14"/>
        <v>-0.3010299956639812</v>
      </c>
    </row>
    <row r="174" spans="2:7" x14ac:dyDescent="0.15">
      <c r="B174" s="6">
        <v>2019</v>
      </c>
      <c r="C174" s="7" t="s">
        <v>1122</v>
      </c>
      <c r="D174" s="8">
        <v>69.400000000000006</v>
      </c>
      <c r="E174" s="8">
        <v>3.1</v>
      </c>
      <c r="F174" s="6">
        <f t="shared" si="13"/>
        <v>1.841359470454855</v>
      </c>
      <c r="G174" s="6">
        <f t="shared" si="14"/>
        <v>0.49136169383427269</v>
      </c>
    </row>
    <row r="175" spans="2:7" x14ac:dyDescent="0.15">
      <c r="B175" s="6">
        <v>2019</v>
      </c>
      <c r="C175" s="7" t="s">
        <v>1122</v>
      </c>
      <c r="D175" s="8">
        <v>50.6</v>
      </c>
      <c r="E175" s="8">
        <v>0.9</v>
      </c>
      <c r="F175" s="6">
        <f t="shared" si="13"/>
        <v>1.7041505168397992</v>
      </c>
      <c r="G175" s="6">
        <f t="shared" si="14"/>
        <v>-4.5757490560675115E-2</v>
      </c>
    </row>
    <row r="176" spans="2:7" x14ac:dyDescent="0.15">
      <c r="B176" s="6">
        <v>2019</v>
      </c>
      <c r="C176" s="7" t="s">
        <v>1122</v>
      </c>
      <c r="D176" s="8">
        <v>52.1</v>
      </c>
      <c r="E176" s="8">
        <v>1.4</v>
      </c>
      <c r="F176" s="6">
        <f t="shared" si="13"/>
        <v>1.7168377232995244</v>
      </c>
      <c r="G176" s="6">
        <f t="shared" si="14"/>
        <v>0.14612803567823801</v>
      </c>
    </row>
    <row r="177" spans="2:7" x14ac:dyDescent="0.15">
      <c r="B177" s="6">
        <v>2019</v>
      </c>
      <c r="C177" s="7" t="s">
        <v>1122</v>
      </c>
      <c r="D177" s="8">
        <v>48</v>
      </c>
      <c r="E177" s="8">
        <v>1.1000000000000001</v>
      </c>
      <c r="F177" s="6">
        <f t="shared" si="13"/>
        <v>1.6812412373755872</v>
      </c>
      <c r="G177" s="6">
        <f t="shared" si="14"/>
        <v>4.1392685158225077E-2</v>
      </c>
    </row>
    <row r="178" spans="2:7" x14ac:dyDescent="0.15">
      <c r="B178" s="6">
        <v>2019</v>
      </c>
      <c r="C178" s="7" t="s">
        <v>1122</v>
      </c>
      <c r="D178" s="8">
        <v>70.400000000000006</v>
      </c>
      <c r="E178" s="8">
        <v>3</v>
      </c>
      <c r="F178" s="6">
        <f t="shared" si="13"/>
        <v>1.8475726591421122</v>
      </c>
      <c r="G178" s="6">
        <f t="shared" si="14"/>
        <v>0.47712125471966244</v>
      </c>
    </row>
    <row r="179" spans="2:7" x14ac:dyDescent="0.15">
      <c r="B179" s="6">
        <v>2019</v>
      </c>
      <c r="C179" s="7" t="s">
        <v>1122</v>
      </c>
      <c r="D179" s="8">
        <v>52.5</v>
      </c>
      <c r="E179" s="8">
        <v>1.2</v>
      </c>
      <c r="F179" s="6">
        <f t="shared" si="13"/>
        <v>1.7201593034059568</v>
      </c>
      <c r="G179" s="6">
        <f t="shared" si="14"/>
        <v>7.9181246047624818E-2</v>
      </c>
    </row>
    <row r="180" spans="2:7" x14ac:dyDescent="0.15">
      <c r="B180" s="6">
        <v>2019</v>
      </c>
      <c r="C180" s="7" t="s">
        <v>1122</v>
      </c>
      <c r="D180" s="8">
        <v>69.400000000000006</v>
      </c>
      <c r="E180" s="8">
        <v>3.1</v>
      </c>
      <c r="F180" s="6">
        <f t="shared" si="13"/>
        <v>1.841359470454855</v>
      </c>
      <c r="G180" s="6">
        <f t="shared" si="14"/>
        <v>0.49136169383427269</v>
      </c>
    </row>
    <row r="181" spans="2:7" x14ac:dyDescent="0.15">
      <c r="B181" s="6">
        <v>2019</v>
      </c>
      <c r="C181" s="7" t="s">
        <v>1122</v>
      </c>
      <c r="D181" s="8">
        <v>69.400000000000006</v>
      </c>
      <c r="E181" s="8">
        <v>3.1</v>
      </c>
      <c r="F181" s="6">
        <f t="shared" si="13"/>
        <v>1.841359470454855</v>
      </c>
      <c r="G181" s="6">
        <f t="shared" si="14"/>
        <v>0.49136169383427269</v>
      </c>
    </row>
    <row r="182" spans="2:7" x14ac:dyDescent="0.15">
      <c r="B182" s="6">
        <v>2019</v>
      </c>
      <c r="C182" s="7" t="s">
        <v>1122</v>
      </c>
      <c r="D182" s="8">
        <v>43.5</v>
      </c>
      <c r="E182" s="8">
        <v>0.8</v>
      </c>
      <c r="F182" s="6">
        <f t="shared" si="13"/>
        <v>1.6384892569546374</v>
      </c>
      <c r="G182" s="6">
        <f t="shared" si="14"/>
        <v>-9.6910013008056392E-2</v>
      </c>
    </row>
    <row r="183" spans="2:7" x14ac:dyDescent="0.15">
      <c r="B183" s="6">
        <v>2019</v>
      </c>
      <c r="C183" s="7" t="s">
        <v>1122</v>
      </c>
      <c r="D183" s="8">
        <v>55.6</v>
      </c>
      <c r="E183" s="8">
        <v>1.4</v>
      </c>
      <c r="F183" s="6">
        <f t="shared" si="13"/>
        <v>1.7450747915820575</v>
      </c>
      <c r="G183" s="6">
        <f t="shared" si="14"/>
        <v>0.14612803567823801</v>
      </c>
    </row>
    <row r="184" spans="2:7" x14ac:dyDescent="0.15">
      <c r="B184" s="6">
        <v>2019</v>
      </c>
      <c r="C184" s="7" t="s">
        <v>1122</v>
      </c>
      <c r="D184" s="8">
        <v>54.2</v>
      </c>
      <c r="E184" s="8">
        <v>1.3</v>
      </c>
      <c r="F184" s="6">
        <f t="shared" si="13"/>
        <v>1.7339992865383869</v>
      </c>
      <c r="G184" s="6">
        <f t="shared" si="14"/>
        <v>0.11394335230683679</v>
      </c>
    </row>
    <row r="185" spans="2:7" x14ac:dyDescent="0.15">
      <c r="B185" s="6">
        <v>2019</v>
      </c>
      <c r="C185" s="7" t="s">
        <v>1122</v>
      </c>
      <c r="D185" s="8">
        <v>58.1</v>
      </c>
      <c r="E185" s="8">
        <v>1.5</v>
      </c>
      <c r="F185" s="6">
        <f t="shared" si="13"/>
        <v>1.7641761323903307</v>
      </c>
      <c r="G185" s="6">
        <f t="shared" si="14"/>
        <v>0.17609125905568124</v>
      </c>
    </row>
    <row r="186" spans="2:7" x14ac:dyDescent="0.15">
      <c r="B186" s="6">
        <v>2019</v>
      </c>
      <c r="C186" s="7" t="s">
        <v>1122</v>
      </c>
      <c r="D186" s="8">
        <v>74.400000000000006</v>
      </c>
      <c r="E186" s="8">
        <v>3.5</v>
      </c>
      <c r="F186" s="6">
        <f t="shared" si="13"/>
        <v>1.8715729355458788</v>
      </c>
      <c r="G186" s="6">
        <f t="shared" si="14"/>
        <v>0.54406804435027567</v>
      </c>
    </row>
    <row r="187" spans="2:7" x14ac:dyDescent="0.15">
      <c r="B187" s="6">
        <v>2019</v>
      </c>
      <c r="C187" s="7" t="s">
        <v>1122</v>
      </c>
      <c r="D187" s="8">
        <v>68.400000000000006</v>
      </c>
      <c r="E187" s="8">
        <v>3</v>
      </c>
      <c r="F187" s="6">
        <f t="shared" si="13"/>
        <v>1.8350561017201164</v>
      </c>
      <c r="G187" s="6">
        <f t="shared" si="14"/>
        <v>0.47712125471966244</v>
      </c>
    </row>
    <row r="188" spans="2:7" x14ac:dyDescent="0.15">
      <c r="B188" s="6">
        <v>2019</v>
      </c>
      <c r="C188" s="7" t="s">
        <v>1122</v>
      </c>
      <c r="D188" s="8">
        <v>81.599999999999994</v>
      </c>
      <c r="E188" s="8">
        <v>4.3</v>
      </c>
      <c r="F188" s="6">
        <f t="shared" si="13"/>
        <v>1.9116901587538611</v>
      </c>
      <c r="G188" s="6">
        <f t="shared" si="14"/>
        <v>0.63346845557958653</v>
      </c>
    </row>
    <row r="189" spans="2:7" x14ac:dyDescent="0.15">
      <c r="B189" s="6">
        <v>2019</v>
      </c>
      <c r="C189" s="7" t="s">
        <v>1122</v>
      </c>
      <c r="D189" s="8">
        <v>68.5</v>
      </c>
      <c r="E189" s="8">
        <v>2.9</v>
      </c>
      <c r="F189" s="6">
        <f t="shared" si="13"/>
        <v>1.8356905714924256</v>
      </c>
      <c r="G189" s="6">
        <f t="shared" si="14"/>
        <v>0.46239799789895608</v>
      </c>
    </row>
    <row r="190" spans="2:7" x14ac:dyDescent="0.15">
      <c r="B190" s="6">
        <v>2019</v>
      </c>
      <c r="C190" s="7" t="s">
        <v>1122</v>
      </c>
      <c r="D190" s="8">
        <v>54.6</v>
      </c>
      <c r="E190" s="8">
        <v>1.4</v>
      </c>
      <c r="F190" s="6">
        <f t="shared" si="13"/>
        <v>1.7371926427047373</v>
      </c>
      <c r="G190" s="6">
        <f t="shared" si="14"/>
        <v>0.14612803567823801</v>
      </c>
    </row>
    <row r="191" spans="2:7" x14ac:dyDescent="0.15">
      <c r="B191" s="6">
        <v>2019</v>
      </c>
      <c r="C191" s="7" t="s">
        <v>1122</v>
      </c>
      <c r="D191" s="8">
        <v>69.8</v>
      </c>
      <c r="E191" s="8">
        <v>3.4</v>
      </c>
      <c r="F191" s="6">
        <f t="shared" si="13"/>
        <v>1.8438554226231612</v>
      </c>
      <c r="G191" s="6">
        <f t="shared" si="14"/>
        <v>0.53147891704225514</v>
      </c>
    </row>
    <row r="192" spans="2:7" x14ac:dyDescent="0.15">
      <c r="B192" s="6">
        <v>2019</v>
      </c>
      <c r="C192" s="7" t="s">
        <v>1122</v>
      </c>
      <c r="D192" s="8">
        <v>53.7</v>
      </c>
      <c r="E192" s="8">
        <v>1.5</v>
      </c>
      <c r="F192" s="6">
        <f t="shared" si="13"/>
        <v>1.7299742856995557</v>
      </c>
      <c r="G192" s="6">
        <f t="shared" si="14"/>
        <v>0.17609125905568124</v>
      </c>
    </row>
    <row r="193" spans="2:7" x14ac:dyDescent="0.15">
      <c r="B193" s="6">
        <v>2019</v>
      </c>
      <c r="C193" s="7" t="s">
        <v>1122</v>
      </c>
      <c r="D193" s="8">
        <v>78.400000000000006</v>
      </c>
      <c r="E193" s="8">
        <v>4.2</v>
      </c>
      <c r="F193" s="6">
        <f t="shared" si="13"/>
        <v>1.8943160626844384</v>
      </c>
      <c r="G193" s="6">
        <f t="shared" si="14"/>
        <v>0.62324929039790045</v>
      </c>
    </row>
    <row r="194" spans="2:7" x14ac:dyDescent="0.15">
      <c r="B194" s="6">
        <v>2019</v>
      </c>
      <c r="C194" s="7" t="s">
        <v>1122</v>
      </c>
      <c r="D194" s="8">
        <v>40.5</v>
      </c>
      <c r="E194" s="8">
        <v>0.6</v>
      </c>
      <c r="F194" s="6">
        <f t="shared" si="13"/>
        <v>1.6074550232146685</v>
      </c>
      <c r="G194" s="6">
        <f t="shared" si="14"/>
        <v>-0.22184874961635639</v>
      </c>
    </row>
  </sheetData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48"/>
  <sheetViews>
    <sheetView workbookViewId="0">
      <pane ySplit="3" topLeftCell="A4" activePane="bottomLeft" state="frozen"/>
      <selection pane="bottomLeft" activeCell="J41" sqref="J41"/>
    </sheetView>
  </sheetViews>
  <sheetFormatPr baseColWidth="10" defaultColWidth="9.1640625" defaultRowHeight="13" x14ac:dyDescent="0.15"/>
  <cols>
    <col min="2" max="2" width="12.83203125" bestFit="1" customWidth="1"/>
    <col min="3" max="3" width="15.5" customWidth="1"/>
    <col min="4" max="4" width="17.5" customWidth="1"/>
    <col min="5" max="5" width="12" customWidth="1"/>
    <col min="6" max="6" width="9.5" bestFit="1" customWidth="1"/>
    <col min="7" max="7" width="12.6640625" bestFit="1" customWidth="1"/>
    <col min="9" max="9" width="21.5" bestFit="1" customWidth="1"/>
    <col min="10" max="10" width="18.83203125" bestFit="1" customWidth="1"/>
    <col min="12" max="12" width="11.33203125" bestFit="1" customWidth="1"/>
    <col min="13" max="13" width="12.1640625" bestFit="1" customWidth="1"/>
  </cols>
  <sheetData>
    <row r="1" spans="2:13" x14ac:dyDescent="0.15">
      <c r="L1" t="s">
        <v>984</v>
      </c>
    </row>
    <row r="2" spans="2:13" x14ac:dyDescent="0.15">
      <c r="I2" t="s">
        <v>987</v>
      </c>
      <c r="J2" t="s">
        <v>983</v>
      </c>
    </row>
    <row r="3" spans="2:13" x14ac:dyDescent="0.15">
      <c r="B3" t="s">
        <v>1053</v>
      </c>
      <c r="C3" t="s">
        <v>976</v>
      </c>
      <c r="D3" t="s">
        <v>977</v>
      </c>
      <c r="E3" t="s">
        <v>979</v>
      </c>
      <c r="F3" t="s">
        <v>980</v>
      </c>
      <c r="G3" t="s">
        <v>981</v>
      </c>
      <c r="I3" t="s">
        <v>985</v>
      </c>
      <c r="J3" t="s">
        <v>986</v>
      </c>
      <c r="L3" t="s">
        <v>982</v>
      </c>
      <c r="M3" t="s">
        <v>983</v>
      </c>
    </row>
    <row r="4" spans="2:13" x14ac:dyDescent="0.15">
      <c r="B4">
        <v>2013</v>
      </c>
      <c r="C4" t="s">
        <v>1114</v>
      </c>
      <c r="D4">
        <v>104.7</v>
      </c>
      <c r="E4">
        <v>9.1999999999999993</v>
      </c>
      <c r="F4">
        <f>LOG(D4)</f>
        <v>2.0199466816788423</v>
      </c>
      <c r="G4">
        <f>LOG(E4)</f>
        <v>0.96378782734555524</v>
      </c>
      <c r="I4">
        <f>INTERCEPT(G4:G300,F4:F300)</f>
        <v>-5.16282127470663</v>
      </c>
      <c r="J4">
        <f>SLOPE(G4:G300,F4:F300)</f>
        <v>3.0462840710055019</v>
      </c>
      <c r="L4">
        <f>10^I4</f>
        <v>6.8735124761213293E-6</v>
      </c>
      <c r="M4">
        <f>J4</f>
        <v>3.0462840710055019</v>
      </c>
    </row>
    <row r="5" spans="2:13" x14ac:dyDescent="0.15">
      <c r="B5">
        <v>2013</v>
      </c>
      <c r="C5" t="s">
        <v>1114</v>
      </c>
      <c r="D5">
        <v>94</v>
      </c>
      <c r="E5">
        <v>4.5</v>
      </c>
      <c r="F5">
        <f t="shared" ref="F5:F17" si="0">LOG(D5)</f>
        <v>1.9731278535996986</v>
      </c>
      <c r="G5">
        <f t="shared" ref="G5:G17" si="1">LOG(E5)</f>
        <v>0.65321251377534373</v>
      </c>
    </row>
    <row r="6" spans="2:13" x14ac:dyDescent="0.15">
      <c r="B6">
        <v>2013</v>
      </c>
      <c r="C6" t="s">
        <v>1114</v>
      </c>
      <c r="D6">
        <v>89.2</v>
      </c>
      <c r="E6">
        <v>15.4</v>
      </c>
      <c r="F6">
        <f t="shared" si="0"/>
        <v>1.9503648543761232</v>
      </c>
      <c r="G6">
        <f t="shared" si="1"/>
        <v>1.1875207208364631</v>
      </c>
    </row>
    <row r="7" spans="2:13" x14ac:dyDescent="0.15">
      <c r="B7">
        <v>2013</v>
      </c>
      <c r="C7" t="s">
        <v>1114</v>
      </c>
      <c r="D7">
        <v>127</v>
      </c>
      <c r="E7">
        <v>8.5</v>
      </c>
      <c r="F7">
        <f t="shared" si="0"/>
        <v>2.1038037209559568</v>
      </c>
      <c r="G7">
        <f t="shared" si="1"/>
        <v>0.92941892571429274</v>
      </c>
    </row>
    <row r="8" spans="2:13" x14ac:dyDescent="0.15">
      <c r="B8">
        <v>2013</v>
      </c>
      <c r="C8" t="s">
        <v>1114</v>
      </c>
      <c r="D8">
        <v>61.1</v>
      </c>
      <c r="E8">
        <v>1.7</v>
      </c>
      <c r="F8">
        <f t="shared" si="0"/>
        <v>1.7860412102425542</v>
      </c>
      <c r="G8">
        <f t="shared" si="1"/>
        <v>0.23044892137827391</v>
      </c>
    </row>
    <row r="9" spans="2:13" x14ac:dyDescent="0.15">
      <c r="B9">
        <v>2013</v>
      </c>
      <c r="C9" t="s">
        <v>1114</v>
      </c>
      <c r="D9">
        <v>112.1</v>
      </c>
      <c r="E9">
        <v>7.3</v>
      </c>
      <c r="F9">
        <f t="shared" si="0"/>
        <v>2.0496056125949731</v>
      </c>
      <c r="G9">
        <f t="shared" si="1"/>
        <v>0.86332286012045589</v>
      </c>
    </row>
    <row r="10" spans="2:13" x14ac:dyDescent="0.15">
      <c r="B10">
        <v>2013</v>
      </c>
      <c r="C10" t="s">
        <v>1114</v>
      </c>
      <c r="D10">
        <v>107.6</v>
      </c>
      <c r="E10">
        <v>9.1</v>
      </c>
      <c r="F10">
        <f t="shared" si="0"/>
        <v>2.0318122713303706</v>
      </c>
      <c r="G10">
        <f t="shared" si="1"/>
        <v>0.95904139232109353</v>
      </c>
    </row>
    <row r="11" spans="2:13" x14ac:dyDescent="0.15">
      <c r="B11">
        <v>2013</v>
      </c>
      <c r="C11" t="s">
        <v>1114</v>
      </c>
      <c r="D11">
        <v>112.8</v>
      </c>
      <c r="E11">
        <v>11.3</v>
      </c>
      <c r="F11">
        <f t="shared" si="0"/>
        <v>2.0523090996473234</v>
      </c>
      <c r="G11">
        <f t="shared" si="1"/>
        <v>1.0530784434834197</v>
      </c>
    </row>
    <row r="12" spans="2:13" x14ac:dyDescent="0.15">
      <c r="B12">
        <v>2013</v>
      </c>
      <c r="C12" t="s">
        <v>1114</v>
      </c>
      <c r="D12">
        <v>117.9</v>
      </c>
      <c r="E12">
        <v>12.2</v>
      </c>
      <c r="F12">
        <f t="shared" si="0"/>
        <v>2.0715138050950892</v>
      </c>
      <c r="G12">
        <f t="shared" si="1"/>
        <v>1.0863598306747482</v>
      </c>
    </row>
    <row r="13" spans="2:13" x14ac:dyDescent="0.15">
      <c r="B13">
        <v>2013</v>
      </c>
      <c r="C13" t="s">
        <v>1114</v>
      </c>
      <c r="D13">
        <v>101.2</v>
      </c>
      <c r="E13">
        <v>7.8</v>
      </c>
      <c r="F13">
        <f t="shared" si="0"/>
        <v>2.0051805125037805</v>
      </c>
      <c r="G13">
        <f t="shared" si="1"/>
        <v>0.89209460269048035</v>
      </c>
    </row>
    <row r="14" spans="2:13" x14ac:dyDescent="0.15">
      <c r="B14">
        <v>2013</v>
      </c>
      <c r="C14" t="s">
        <v>1114</v>
      </c>
      <c r="D14">
        <v>104.5</v>
      </c>
      <c r="E14">
        <v>10.6</v>
      </c>
      <c r="F14">
        <f t="shared" si="0"/>
        <v>2.019116290447073</v>
      </c>
      <c r="G14">
        <f t="shared" si="1"/>
        <v>1.0253058652647702</v>
      </c>
    </row>
    <row r="15" spans="2:13" x14ac:dyDescent="0.15">
      <c r="B15">
        <v>2013</v>
      </c>
      <c r="C15" t="s">
        <v>1114</v>
      </c>
      <c r="D15">
        <v>105</v>
      </c>
      <c r="E15">
        <v>8.5</v>
      </c>
      <c r="F15">
        <f t="shared" si="0"/>
        <v>2.0211892990699383</v>
      </c>
      <c r="G15">
        <f t="shared" si="1"/>
        <v>0.92941892571429274</v>
      </c>
    </row>
    <row r="16" spans="2:13" x14ac:dyDescent="0.15">
      <c r="B16">
        <v>2013</v>
      </c>
      <c r="C16" t="s">
        <v>1114</v>
      </c>
      <c r="D16">
        <v>115.6</v>
      </c>
      <c r="E16">
        <v>11.8</v>
      </c>
      <c r="F16">
        <f t="shared" si="0"/>
        <v>2.0629578340845103</v>
      </c>
      <c r="G16">
        <f t="shared" si="1"/>
        <v>1.0718820073061255</v>
      </c>
    </row>
    <row r="17" spans="2:7" x14ac:dyDescent="0.15">
      <c r="B17">
        <v>2013</v>
      </c>
      <c r="C17" t="s">
        <v>1114</v>
      </c>
      <c r="D17">
        <v>118.5</v>
      </c>
      <c r="E17">
        <v>12.5</v>
      </c>
      <c r="F17">
        <f t="shared" si="0"/>
        <v>2.0737183503461227</v>
      </c>
      <c r="G17">
        <f t="shared" si="1"/>
        <v>1.0969100130080565</v>
      </c>
    </row>
    <row r="18" spans="2:7" x14ac:dyDescent="0.15">
      <c r="B18">
        <v>2013</v>
      </c>
      <c r="C18" t="s">
        <v>1114</v>
      </c>
      <c r="D18">
        <v>121</v>
      </c>
      <c r="E18">
        <v>13.9</v>
      </c>
      <c r="F18">
        <f t="shared" ref="F18:F25" si="2">LOG(D18)</f>
        <v>2.0827853703164503</v>
      </c>
      <c r="G18">
        <f t="shared" ref="G18:G25" si="3">LOG(E18)</f>
        <v>1.1430148002540952</v>
      </c>
    </row>
    <row r="19" spans="2:7" x14ac:dyDescent="0.15">
      <c r="B19">
        <v>2013</v>
      </c>
      <c r="C19" t="s">
        <v>1114</v>
      </c>
      <c r="D19">
        <v>115</v>
      </c>
      <c r="E19">
        <v>12.5</v>
      </c>
      <c r="F19">
        <f t="shared" si="2"/>
        <v>2.0606978403536118</v>
      </c>
      <c r="G19">
        <f t="shared" si="3"/>
        <v>1.0969100130080565</v>
      </c>
    </row>
    <row r="20" spans="2:7" x14ac:dyDescent="0.15">
      <c r="B20">
        <v>2013</v>
      </c>
      <c r="C20" t="s">
        <v>1114</v>
      </c>
      <c r="D20">
        <v>116.4</v>
      </c>
      <c r="E20">
        <v>12.3</v>
      </c>
      <c r="F20">
        <f t="shared" si="2"/>
        <v>2.0659529803138699</v>
      </c>
      <c r="G20">
        <f t="shared" si="3"/>
        <v>1.0899051114393981</v>
      </c>
    </row>
    <row r="21" spans="2:7" x14ac:dyDescent="0.15">
      <c r="B21">
        <v>2013</v>
      </c>
      <c r="C21" t="s">
        <v>1114</v>
      </c>
      <c r="D21">
        <v>110.6</v>
      </c>
      <c r="E21">
        <v>13</v>
      </c>
      <c r="F21">
        <f t="shared" si="2"/>
        <v>2.0437551269686796</v>
      </c>
      <c r="G21">
        <f t="shared" si="3"/>
        <v>1.1139433523068367</v>
      </c>
    </row>
    <row r="22" spans="2:7" x14ac:dyDescent="0.15">
      <c r="B22">
        <v>2013</v>
      </c>
      <c r="C22" t="s">
        <v>1114</v>
      </c>
      <c r="D22">
        <v>110.8</v>
      </c>
      <c r="E22">
        <v>10.6</v>
      </c>
      <c r="F22">
        <f t="shared" si="2"/>
        <v>2.0445397603924111</v>
      </c>
      <c r="G22">
        <f t="shared" si="3"/>
        <v>1.0253058652647702</v>
      </c>
    </row>
    <row r="23" spans="2:7" x14ac:dyDescent="0.15">
      <c r="B23">
        <v>2013</v>
      </c>
      <c r="C23" t="s">
        <v>1114</v>
      </c>
      <c r="D23">
        <v>99.8</v>
      </c>
      <c r="E23">
        <v>9.6999999999999993</v>
      </c>
      <c r="F23">
        <f t="shared" si="2"/>
        <v>1.999130541287371</v>
      </c>
      <c r="G23">
        <f t="shared" si="3"/>
        <v>0.98677173426624487</v>
      </c>
    </row>
    <row r="24" spans="2:7" x14ac:dyDescent="0.15">
      <c r="B24">
        <v>2013</v>
      </c>
      <c r="C24" t="s">
        <v>1114</v>
      </c>
      <c r="D24">
        <v>118</v>
      </c>
      <c r="E24">
        <v>9.9</v>
      </c>
      <c r="F24">
        <f t="shared" si="2"/>
        <v>2.0718820073061255</v>
      </c>
      <c r="G24">
        <f t="shared" si="3"/>
        <v>0.9956351945975499</v>
      </c>
    </row>
    <row r="25" spans="2:7" x14ac:dyDescent="0.15">
      <c r="B25">
        <v>2013</v>
      </c>
      <c r="C25" t="s">
        <v>1114</v>
      </c>
      <c r="D25">
        <v>112.2</v>
      </c>
      <c r="E25">
        <v>8.6999999999999993</v>
      </c>
      <c r="F25">
        <f t="shared" si="2"/>
        <v>2.0499928569201424</v>
      </c>
      <c r="G25">
        <f t="shared" si="3"/>
        <v>0.93951925261861846</v>
      </c>
    </row>
    <row r="26" spans="2:7" x14ac:dyDescent="0.15">
      <c r="B26">
        <v>2011</v>
      </c>
      <c r="C26" t="s">
        <v>1114</v>
      </c>
      <c r="D26">
        <v>63</v>
      </c>
      <c r="E26">
        <v>3.8</v>
      </c>
      <c r="F26">
        <f t="shared" ref="F26:F42" si="4">LOG(D26)</f>
        <v>1.7993405494535817</v>
      </c>
      <c r="G26">
        <f t="shared" ref="G26:G42" si="5">LOG(E26)</f>
        <v>0.57978359661681012</v>
      </c>
    </row>
    <row r="27" spans="2:7" x14ac:dyDescent="0.15">
      <c r="B27">
        <v>2011</v>
      </c>
      <c r="C27" t="s">
        <v>1114</v>
      </c>
      <c r="D27">
        <v>68</v>
      </c>
      <c r="E27">
        <v>4.4000000000000004</v>
      </c>
      <c r="F27">
        <f t="shared" si="4"/>
        <v>1.8325089127062364</v>
      </c>
      <c r="G27">
        <f t="shared" si="5"/>
        <v>0.64345267648618742</v>
      </c>
    </row>
    <row r="28" spans="2:7" x14ac:dyDescent="0.15">
      <c r="B28">
        <v>2011</v>
      </c>
      <c r="C28" t="s">
        <v>1114</v>
      </c>
      <c r="D28">
        <v>48</v>
      </c>
      <c r="E28">
        <v>1.2</v>
      </c>
      <c r="F28">
        <f t="shared" si="4"/>
        <v>1.6812412373755872</v>
      </c>
      <c r="G28">
        <f t="shared" si="5"/>
        <v>7.9181246047624818E-2</v>
      </c>
    </row>
    <row r="29" spans="2:7" x14ac:dyDescent="0.15">
      <c r="B29">
        <v>2011</v>
      </c>
      <c r="C29" t="s">
        <v>1114</v>
      </c>
      <c r="D29">
        <v>63</v>
      </c>
      <c r="E29">
        <v>3.8</v>
      </c>
      <c r="F29">
        <f t="shared" si="4"/>
        <v>1.7993405494535817</v>
      </c>
      <c r="G29">
        <f t="shared" si="5"/>
        <v>0.57978359661681012</v>
      </c>
    </row>
    <row r="30" spans="2:7" x14ac:dyDescent="0.15">
      <c r="B30">
        <v>2011</v>
      </c>
      <c r="C30" t="s">
        <v>1114</v>
      </c>
      <c r="D30">
        <v>61</v>
      </c>
      <c r="E30">
        <v>2.9</v>
      </c>
      <c r="F30">
        <f t="shared" si="4"/>
        <v>1.7853298350107671</v>
      </c>
      <c r="G30">
        <f t="shared" si="5"/>
        <v>0.46239799789895608</v>
      </c>
    </row>
    <row r="31" spans="2:7" x14ac:dyDescent="0.15">
      <c r="B31">
        <v>2011</v>
      </c>
      <c r="C31" t="s">
        <v>1114</v>
      </c>
      <c r="D31">
        <v>75</v>
      </c>
      <c r="E31">
        <v>5.8</v>
      </c>
      <c r="F31">
        <f t="shared" si="4"/>
        <v>1.8750612633917001</v>
      </c>
      <c r="G31">
        <f t="shared" si="5"/>
        <v>0.76342799356293722</v>
      </c>
    </row>
    <row r="32" spans="2:7" x14ac:dyDescent="0.15">
      <c r="B32">
        <v>2011</v>
      </c>
      <c r="C32" t="s">
        <v>1114</v>
      </c>
      <c r="D32">
        <v>63</v>
      </c>
      <c r="E32">
        <v>4.4000000000000004</v>
      </c>
      <c r="F32">
        <f t="shared" si="4"/>
        <v>1.7993405494535817</v>
      </c>
      <c r="G32">
        <f t="shared" si="5"/>
        <v>0.64345267648618742</v>
      </c>
    </row>
    <row r="33" spans="2:7" x14ac:dyDescent="0.15">
      <c r="B33">
        <v>2011</v>
      </c>
      <c r="C33" t="s">
        <v>1114</v>
      </c>
      <c r="D33">
        <v>79</v>
      </c>
      <c r="E33">
        <v>4.3</v>
      </c>
      <c r="F33">
        <f t="shared" si="4"/>
        <v>1.8976270912904414</v>
      </c>
      <c r="G33">
        <f t="shared" si="5"/>
        <v>0.63346845557958653</v>
      </c>
    </row>
    <row r="34" spans="2:7" x14ac:dyDescent="0.15">
      <c r="B34">
        <v>2011</v>
      </c>
      <c r="C34" t="s">
        <v>1114</v>
      </c>
      <c r="D34">
        <v>63</v>
      </c>
      <c r="E34">
        <v>1.9</v>
      </c>
      <c r="F34">
        <f t="shared" si="4"/>
        <v>1.7993405494535817</v>
      </c>
      <c r="G34">
        <f t="shared" si="5"/>
        <v>0.27875360095282892</v>
      </c>
    </row>
    <row r="35" spans="2:7" x14ac:dyDescent="0.15">
      <c r="B35">
        <v>2011</v>
      </c>
      <c r="C35" t="s">
        <v>1114</v>
      </c>
      <c r="D35">
        <v>57</v>
      </c>
      <c r="E35">
        <v>1.1000000000000001</v>
      </c>
      <c r="F35">
        <f t="shared" si="4"/>
        <v>1.7558748556724915</v>
      </c>
      <c r="G35">
        <f t="shared" si="5"/>
        <v>4.1392685158225077E-2</v>
      </c>
    </row>
    <row r="36" spans="2:7" x14ac:dyDescent="0.15">
      <c r="B36">
        <v>2014</v>
      </c>
      <c r="C36" t="s">
        <v>1114</v>
      </c>
      <c r="D36">
        <v>76.7</v>
      </c>
      <c r="E36">
        <v>3.6</v>
      </c>
      <c r="F36">
        <f t="shared" si="4"/>
        <v>1.884795363948981</v>
      </c>
      <c r="G36">
        <f t="shared" si="5"/>
        <v>0.55630250076728727</v>
      </c>
    </row>
    <row r="37" spans="2:7" x14ac:dyDescent="0.15">
      <c r="B37">
        <v>2014</v>
      </c>
      <c r="C37" t="s">
        <v>1114</v>
      </c>
      <c r="D37">
        <v>60.9</v>
      </c>
      <c r="E37">
        <v>2.5</v>
      </c>
      <c r="F37">
        <f t="shared" si="4"/>
        <v>1.7846172926328754</v>
      </c>
      <c r="G37">
        <f t="shared" si="5"/>
        <v>0.3979400086720376</v>
      </c>
    </row>
    <row r="38" spans="2:7" x14ac:dyDescent="0.15">
      <c r="B38">
        <v>2014</v>
      </c>
      <c r="C38" t="s">
        <v>1114</v>
      </c>
      <c r="D38">
        <v>70.599999999999994</v>
      </c>
      <c r="E38">
        <v>3</v>
      </c>
      <c r="F38">
        <f t="shared" si="4"/>
        <v>1.8488047010518038</v>
      </c>
      <c r="G38">
        <f t="shared" si="5"/>
        <v>0.47712125471966244</v>
      </c>
    </row>
    <row r="39" spans="2:7" x14ac:dyDescent="0.15">
      <c r="B39">
        <v>2014</v>
      </c>
      <c r="C39" t="s">
        <v>1114</v>
      </c>
      <c r="D39">
        <v>76.599999999999994</v>
      </c>
      <c r="E39">
        <v>3.1</v>
      </c>
      <c r="F39">
        <f t="shared" si="4"/>
        <v>1.8842287696326039</v>
      </c>
      <c r="G39">
        <f t="shared" si="5"/>
        <v>0.49136169383427269</v>
      </c>
    </row>
    <row r="40" spans="2:7" x14ac:dyDescent="0.15">
      <c r="B40">
        <v>2014</v>
      </c>
      <c r="C40" t="s">
        <v>1114</v>
      </c>
      <c r="D40">
        <v>76.599999999999994</v>
      </c>
      <c r="E40">
        <v>4.0999999999999996</v>
      </c>
      <c r="F40">
        <f t="shared" si="4"/>
        <v>1.8842287696326039</v>
      </c>
      <c r="G40">
        <f t="shared" si="5"/>
        <v>0.61278385671973545</v>
      </c>
    </row>
    <row r="41" spans="2:7" x14ac:dyDescent="0.15">
      <c r="B41">
        <v>2014</v>
      </c>
      <c r="C41" t="s">
        <v>1114</v>
      </c>
      <c r="D41">
        <v>108.5</v>
      </c>
      <c r="E41">
        <v>11.6</v>
      </c>
      <c r="F41">
        <f t="shared" si="4"/>
        <v>2.0354297381845483</v>
      </c>
      <c r="G41">
        <f t="shared" si="5"/>
        <v>1.0644579892269184</v>
      </c>
    </row>
    <row r="42" spans="2:7" x14ac:dyDescent="0.15">
      <c r="B42">
        <v>2014</v>
      </c>
      <c r="C42" t="s">
        <v>1114</v>
      </c>
      <c r="D42">
        <v>106.7</v>
      </c>
      <c r="E42">
        <v>11.3</v>
      </c>
      <c r="F42">
        <f t="shared" si="4"/>
        <v>2.0281644194244701</v>
      </c>
      <c r="G42">
        <f t="shared" si="5"/>
        <v>1.0530784434834197</v>
      </c>
    </row>
    <row r="43" spans="2:7" x14ac:dyDescent="0.15">
      <c r="B43">
        <v>2015</v>
      </c>
      <c r="C43" t="s">
        <v>1114</v>
      </c>
      <c r="D43">
        <v>72.2</v>
      </c>
      <c r="E43">
        <v>3.1</v>
      </c>
      <c r="F43">
        <f t="shared" ref="F43:F45" si="6">LOG(D43)</f>
        <v>1.8585371975696392</v>
      </c>
      <c r="G43">
        <f t="shared" ref="G43:G45" si="7">LOG(E43)</f>
        <v>0.49136169383427269</v>
      </c>
    </row>
    <row r="44" spans="2:7" x14ac:dyDescent="0.15">
      <c r="B44">
        <v>2015</v>
      </c>
      <c r="C44" t="s">
        <v>1114</v>
      </c>
      <c r="D44">
        <v>64.8</v>
      </c>
      <c r="E44">
        <v>2.6</v>
      </c>
      <c r="F44">
        <f t="shared" si="6"/>
        <v>1.8115750058705933</v>
      </c>
      <c r="G44">
        <f t="shared" si="7"/>
        <v>0.41497334797081797</v>
      </c>
    </row>
    <row r="45" spans="2:7" x14ac:dyDescent="0.15">
      <c r="B45">
        <v>2015</v>
      </c>
      <c r="C45" t="s">
        <v>1114</v>
      </c>
      <c r="D45">
        <v>98.4</v>
      </c>
      <c r="E45">
        <v>8.6999999999999993</v>
      </c>
      <c r="F45">
        <f t="shared" si="6"/>
        <v>1.9929950984313416</v>
      </c>
      <c r="G45">
        <f t="shared" si="7"/>
        <v>0.93951925261861846</v>
      </c>
    </row>
    <row r="46" spans="2:7" x14ac:dyDescent="0.15">
      <c r="B46">
        <v>2017</v>
      </c>
      <c r="C46" t="s">
        <v>1114</v>
      </c>
      <c r="D46">
        <v>65</v>
      </c>
      <c r="E46">
        <v>0.5</v>
      </c>
      <c r="F46">
        <f t="shared" ref="F46:F51" si="8">LOG(D46)</f>
        <v>1.8129133566428555</v>
      </c>
      <c r="G46">
        <f t="shared" ref="G46:G51" si="9">LOG(E46)</f>
        <v>-0.3010299956639812</v>
      </c>
    </row>
    <row r="47" spans="2:7" x14ac:dyDescent="0.15">
      <c r="B47">
        <v>2017</v>
      </c>
      <c r="C47" t="s">
        <v>1114</v>
      </c>
      <c r="D47">
        <v>76.599999999999994</v>
      </c>
      <c r="E47">
        <v>3.2</v>
      </c>
      <c r="F47">
        <f t="shared" si="8"/>
        <v>1.8842287696326039</v>
      </c>
      <c r="G47">
        <f t="shared" si="9"/>
        <v>0.50514997831990605</v>
      </c>
    </row>
    <row r="48" spans="2:7" x14ac:dyDescent="0.15">
      <c r="B48">
        <v>2017</v>
      </c>
      <c r="C48" t="s">
        <v>1114</v>
      </c>
      <c r="D48">
        <v>47.2</v>
      </c>
      <c r="E48">
        <v>0.9</v>
      </c>
      <c r="F48">
        <f t="shared" si="8"/>
        <v>1.6739419986340878</v>
      </c>
      <c r="G48">
        <f t="shared" si="9"/>
        <v>-4.5757490560675115E-2</v>
      </c>
    </row>
    <row r="49" spans="2:7" x14ac:dyDescent="0.15">
      <c r="B49">
        <v>2017</v>
      </c>
      <c r="C49" t="s">
        <v>1114</v>
      </c>
      <c r="D49">
        <v>55.9</v>
      </c>
      <c r="E49">
        <v>1.4</v>
      </c>
      <c r="F49">
        <f t="shared" si="8"/>
        <v>1.7474118078864234</v>
      </c>
      <c r="G49">
        <f t="shared" si="9"/>
        <v>0.14612803567823801</v>
      </c>
    </row>
    <row r="50" spans="2:7" x14ac:dyDescent="0.15">
      <c r="B50">
        <v>2017</v>
      </c>
      <c r="C50" t="s">
        <v>1114</v>
      </c>
      <c r="D50">
        <v>75.8</v>
      </c>
      <c r="E50">
        <v>3.3</v>
      </c>
      <c r="F50">
        <f t="shared" si="8"/>
        <v>1.8796692056320534</v>
      </c>
      <c r="G50">
        <f t="shared" si="9"/>
        <v>0.51851393987788741</v>
      </c>
    </row>
    <row r="51" spans="2:7" x14ac:dyDescent="0.15">
      <c r="B51">
        <v>2017</v>
      </c>
      <c r="C51" t="s">
        <v>1114</v>
      </c>
      <c r="D51">
        <v>80.3</v>
      </c>
      <c r="E51">
        <v>4.0999999999999996</v>
      </c>
      <c r="F51">
        <f t="shared" si="8"/>
        <v>1.904715545278681</v>
      </c>
      <c r="G51">
        <f t="shared" si="9"/>
        <v>0.61278385671973545</v>
      </c>
    </row>
    <row r="52" spans="2:7" x14ac:dyDescent="0.15">
      <c r="B52">
        <v>2017</v>
      </c>
      <c r="C52" t="s">
        <v>1114</v>
      </c>
      <c r="D52">
        <v>87.7</v>
      </c>
      <c r="E52">
        <v>6</v>
      </c>
      <c r="F52">
        <f t="shared" ref="F52:F104" si="10">LOG(D52)</f>
        <v>1.9429995933660404</v>
      </c>
      <c r="G52">
        <f t="shared" ref="G52:G104" si="11">LOG(E52)</f>
        <v>0.77815125038364363</v>
      </c>
    </row>
    <row r="53" spans="2:7" x14ac:dyDescent="0.15">
      <c r="B53">
        <v>2017</v>
      </c>
      <c r="C53" t="s">
        <v>1114</v>
      </c>
      <c r="D53">
        <v>82.7</v>
      </c>
      <c r="E53">
        <v>4.7</v>
      </c>
      <c r="F53">
        <f t="shared" si="10"/>
        <v>1.9175055095525466</v>
      </c>
      <c r="G53">
        <f t="shared" si="11"/>
        <v>0.67209785793571752</v>
      </c>
    </row>
    <row r="54" spans="2:7" x14ac:dyDescent="0.15">
      <c r="B54">
        <v>2017</v>
      </c>
      <c r="C54" t="s">
        <v>1114</v>
      </c>
      <c r="D54">
        <v>86.9</v>
      </c>
      <c r="E54">
        <v>5.7</v>
      </c>
      <c r="F54">
        <f t="shared" si="10"/>
        <v>1.9390197764486665</v>
      </c>
      <c r="G54">
        <f t="shared" si="11"/>
        <v>0.75587485567249146</v>
      </c>
    </row>
    <row r="55" spans="2:7" x14ac:dyDescent="0.15">
      <c r="B55">
        <v>2017</v>
      </c>
      <c r="C55" t="s">
        <v>1114</v>
      </c>
      <c r="D55">
        <v>64.2</v>
      </c>
      <c r="E55">
        <v>2.2000000000000002</v>
      </c>
      <c r="F55">
        <f t="shared" si="10"/>
        <v>1.8075350280688534</v>
      </c>
      <c r="G55">
        <f t="shared" si="11"/>
        <v>0.34242268082220628</v>
      </c>
    </row>
    <row r="56" spans="2:7" x14ac:dyDescent="0.15">
      <c r="B56">
        <v>2017</v>
      </c>
      <c r="C56" t="s">
        <v>1114</v>
      </c>
      <c r="D56">
        <v>59.3</v>
      </c>
      <c r="E56">
        <v>1.7</v>
      </c>
      <c r="F56">
        <f t="shared" si="10"/>
        <v>1.7730546933642626</v>
      </c>
      <c r="G56">
        <f t="shared" si="11"/>
        <v>0.23044892137827391</v>
      </c>
    </row>
    <row r="57" spans="2:7" x14ac:dyDescent="0.15">
      <c r="B57">
        <v>2017</v>
      </c>
      <c r="C57" t="s">
        <v>1114</v>
      </c>
      <c r="D57">
        <v>60.5</v>
      </c>
      <c r="E57">
        <v>2</v>
      </c>
      <c r="F57">
        <f t="shared" si="10"/>
        <v>1.7817553746524688</v>
      </c>
      <c r="G57">
        <f t="shared" si="11"/>
        <v>0.3010299956639812</v>
      </c>
    </row>
    <row r="58" spans="2:7" x14ac:dyDescent="0.15">
      <c r="B58">
        <v>2017</v>
      </c>
      <c r="C58" t="s">
        <v>1114</v>
      </c>
      <c r="D58">
        <v>72.900000000000006</v>
      </c>
      <c r="E58">
        <v>3</v>
      </c>
      <c r="F58">
        <f t="shared" si="10"/>
        <v>1.8627275283179747</v>
      </c>
      <c r="G58">
        <f t="shared" si="11"/>
        <v>0.47712125471966244</v>
      </c>
    </row>
    <row r="59" spans="2:7" x14ac:dyDescent="0.15">
      <c r="B59">
        <v>2017</v>
      </c>
      <c r="C59" t="s">
        <v>1114</v>
      </c>
      <c r="D59">
        <v>58.2</v>
      </c>
      <c r="E59">
        <v>1.6</v>
      </c>
      <c r="F59">
        <f t="shared" si="10"/>
        <v>1.7649229846498886</v>
      </c>
      <c r="G59">
        <f t="shared" si="11"/>
        <v>0.20411998265592479</v>
      </c>
    </row>
    <row r="60" spans="2:7" x14ac:dyDescent="0.15">
      <c r="B60">
        <v>2017</v>
      </c>
      <c r="C60" t="s">
        <v>1114</v>
      </c>
      <c r="D60">
        <v>50.2</v>
      </c>
      <c r="E60">
        <v>1.1000000000000001</v>
      </c>
      <c r="F60">
        <f t="shared" si="10"/>
        <v>1.7007037171450194</v>
      </c>
      <c r="G60">
        <f t="shared" si="11"/>
        <v>4.1392685158225077E-2</v>
      </c>
    </row>
    <row r="61" spans="2:7" x14ac:dyDescent="0.15">
      <c r="B61">
        <v>2017</v>
      </c>
      <c r="C61" t="s">
        <v>1114</v>
      </c>
      <c r="D61">
        <v>43.3</v>
      </c>
      <c r="E61">
        <v>0.9</v>
      </c>
      <c r="F61">
        <f t="shared" si="10"/>
        <v>1.6364878963533653</v>
      </c>
      <c r="G61">
        <f t="shared" si="11"/>
        <v>-4.5757490560675115E-2</v>
      </c>
    </row>
    <row r="62" spans="2:7" x14ac:dyDescent="0.15">
      <c r="B62">
        <v>2017</v>
      </c>
      <c r="C62" t="s">
        <v>1114</v>
      </c>
      <c r="D62">
        <v>48</v>
      </c>
      <c r="E62">
        <v>1</v>
      </c>
      <c r="F62">
        <f t="shared" si="10"/>
        <v>1.6812412373755872</v>
      </c>
      <c r="G62">
        <f t="shared" si="11"/>
        <v>0</v>
      </c>
    </row>
    <row r="63" spans="2:7" x14ac:dyDescent="0.15">
      <c r="B63">
        <v>2017</v>
      </c>
      <c r="C63" t="s">
        <v>1114</v>
      </c>
      <c r="D63">
        <v>54.7</v>
      </c>
      <c r="E63">
        <v>1.5</v>
      </c>
      <c r="F63">
        <f t="shared" si="10"/>
        <v>1.7379873263334309</v>
      </c>
      <c r="G63">
        <f t="shared" si="11"/>
        <v>0.17609125905568124</v>
      </c>
    </row>
    <row r="64" spans="2:7" x14ac:dyDescent="0.15">
      <c r="B64">
        <v>2017</v>
      </c>
      <c r="C64" t="s">
        <v>1114</v>
      </c>
      <c r="D64">
        <v>63.5</v>
      </c>
      <c r="E64">
        <v>2.2000000000000002</v>
      </c>
      <c r="F64">
        <f t="shared" si="10"/>
        <v>1.8027737252919758</v>
      </c>
      <c r="G64">
        <f t="shared" si="11"/>
        <v>0.34242268082220628</v>
      </c>
    </row>
    <row r="65" spans="2:7" x14ac:dyDescent="0.15">
      <c r="B65">
        <v>2017</v>
      </c>
      <c r="C65" t="s">
        <v>1114</v>
      </c>
      <c r="D65">
        <v>46.7</v>
      </c>
      <c r="E65">
        <v>0.8</v>
      </c>
      <c r="F65">
        <f t="shared" si="10"/>
        <v>1.6693168805661123</v>
      </c>
      <c r="G65">
        <f t="shared" si="11"/>
        <v>-9.6910013008056392E-2</v>
      </c>
    </row>
    <row r="66" spans="2:7" x14ac:dyDescent="0.15">
      <c r="B66">
        <v>2017</v>
      </c>
      <c r="C66" t="s">
        <v>1114</v>
      </c>
      <c r="D66">
        <v>68.400000000000006</v>
      </c>
      <c r="E66">
        <v>2.7</v>
      </c>
      <c r="F66">
        <f t="shared" si="10"/>
        <v>1.8350561017201164</v>
      </c>
      <c r="G66">
        <f t="shared" si="11"/>
        <v>0.43136376415898736</v>
      </c>
    </row>
    <row r="67" spans="2:7" x14ac:dyDescent="0.15">
      <c r="B67">
        <v>2017</v>
      </c>
      <c r="C67" t="s">
        <v>1114</v>
      </c>
      <c r="D67">
        <v>80.7</v>
      </c>
      <c r="E67">
        <v>4.5</v>
      </c>
      <c r="F67">
        <f t="shared" si="10"/>
        <v>1.9068735347220704</v>
      </c>
      <c r="G67">
        <f t="shared" si="11"/>
        <v>0.65321251377534373</v>
      </c>
    </row>
    <row r="68" spans="2:7" x14ac:dyDescent="0.15">
      <c r="B68">
        <v>2017</v>
      </c>
      <c r="C68" t="s">
        <v>1114</v>
      </c>
      <c r="D68">
        <v>72.400000000000006</v>
      </c>
      <c r="E68">
        <v>3.9</v>
      </c>
      <c r="F68">
        <f t="shared" si="10"/>
        <v>1.8597385661971468</v>
      </c>
      <c r="G68">
        <f t="shared" si="11"/>
        <v>0.59106460702649921</v>
      </c>
    </row>
    <row r="69" spans="2:7" x14ac:dyDescent="0.15">
      <c r="B69">
        <v>2017</v>
      </c>
      <c r="C69" t="s">
        <v>1114</v>
      </c>
      <c r="D69">
        <v>81.400000000000006</v>
      </c>
      <c r="E69">
        <v>4.8</v>
      </c>
      <c r="F69">
        <f t="shared" si="10"/>
        <v>1.9106244048892012</v>
      </c>
      <c r="G69">
        <f t="shared" si="11"/>
        <v>0.68124123737558717</v>
      </c>
    </row>
    <row r="70" spans="2:7" x14ac:dyDescent="0.15">
      <c r="B70">
        <v>2017</v>
      </c>
      <c r="C70" t="s">
        <v>1114</v>
      </c>
      <c r="D70">
        <v>77.8</v>
      </c>
      <c r="E70">
        <v>4</v>
      </c>
      <c r="F70">
        <f t="shared" si="10"/>
        <v>1.890979596989689</v>
      </c>
      <c r="G70">
        <f t="shared" si="11"/>
        <v>0.6020599913279624</v>
      </c>
    </row>
    <row r="71" spans="2:7" x14ac:dyDescent="0.15">
      <c r="B71">
        <v>2017</v>
      </c>
      <c r="C71" t="s">
        <v>1114</v>
      </c>
      <c r="D71">
        <v>76.099999999999994</v>
      </c>
      <c r="E71">
        <v>4.0999999999999996</v>
      </c>
      <c r="F71">
        <f t="shared" si="10"/>
        <v>1.8813846567705728</v>
      </c>
      <c r="G71">
        <f t="shared" si="11"/>
        <v>0.61278385671973545</v>
      </c>
    </row>
    <row r="72" spans="2:7" x14ac:dyDescent="0.15">
      <c r="B72">
        <v>2017</v>
      </c>
      <c r="C72" t="s">
        <v>1114</v>
      </c>
      <c r="D72">
        <v>77.900000000000006</v>
      </c>
      <c r="E72">
        <v>4.9000000000000004</v>
      </c>
      <c r="F72">
        <f t="shared" si="10"/>
        <v>1.8915374576725645</v>
      </c>
      <c r="G72">
        <f t="shared" si="11"/>
        <v>0.69019608002851374</v>
      </c>
    </row>
    <row r="73" spans="2:7" x14ac:dyDescent="0.15">
      <c r="B73">
        <v>2017</v>
      </c>
      <c r="C73" t="s">
        <v>1114</v>
      </c>
      <c r="D73">
        <v>77.400000000000006</v>
      </c>
      <c r="E73">
        <v>4.5</v>
      </c>
      <c r="F73">
        <f t="shared" si="10"/>
        <v>1.8887409606828927</v>
      </c>
      <c r="G73">
        <f t="shared" si="11"/>
        <v>0.65321251377534373</v>
      </c>
    </row>
    <row r="74" spans="2:7" x14ac:dyDescent="0.15">
      <c r="B74">
        <v>2017</v>
      </c>
      <c r="C74" t="s">
        <v>1114</v>
      </c>
      <c r="D74">
        <v>63.5</v>
      </c>
      <c r="E74">
        <v>2.5</v>
      </c>
      <c r="F74">
        <f t="shared" si="10"/>
        <v>1.8027737252919758</v>
      </c>
      <c r="G74">
        <f t="shared" si="11"/>
        <v>0.3979400086720376</v>
      </c>
    </row>
    <row r="75" spans="2:7" x14ac:dyDescent="0.15">
      <c r="B75">
        <v>2017</v>
      </c>
      <c r="C75" t="s">
        <v>1114</v>
      </c>
      <c r="D75">
        <v>66.099999999999994</v>
      </c>
      <c r="E75">
        <v>2.7</v>
      </c>
      <c r="F75">
        <f t="shared" si="10"/>
        <v>1.8202014594856402</v>
      </c>
      <c r="G75">
        <f t="shared" si="11"/>
        <v>0.43136376415898736</v>
      </c>
    </row>
    <row r="76" spans="2:7" x14ac:dyDescent="0.15">
      <c r="B76">
        <v>2017</v>
      </c>
      <c r="C76" t="s">
        <v>1114</v>
      </c>
      <c r="D76">
        <v>102.1</v>
      </c>
      <c r="E76">
        <v>11.3</v>
      </c>
      <c r="F76">
        <f t="shared" si="10"/>
        <v>2.0090257420869104</v>
      </c>
      <c r="G76">
        <f t="shared" si="11"/>
        <v>1.0530784434834197</v>
      </c>
    </row>
    <row r="77" spans="2:7" x14ac:dyDescent="0.15">
      <c r="B77">
        <v>2017</v>
      </c>
      <c r="C77" t="s">
        <v>1114</v>
      </c>
      <c r="D77">
        <v>82</v>
      </c>
      <c r="E77">
        <v>5.0999999999999996</v>
      </c>
      <c r="F77">
        <f t="shared" si="10"/>
        <v>1.9138138523837167</v>
      </c>
      <c r="G77">
        <f t="shared" si="11"/>
        <v>0.70757017609793638</v>
      </c>
    </row>
    <row r="78" spans="2:7" x14ac:dyDescent="0.15">
      <c r="B78">
        <v>2017</v>
      </c>
      <c r="C78" t="s">
        <v>1114</v>
      </c>
      <c r="D78">
        <v>67.900000000000006</v>
      </c>
      <c r="E78">
        <v>2.8</v>
      </c>
      <c r="F78">
        <f t="shared" si="10"/>
        <v>1.8318697742805017</v>
      </c>
      <c r="G78">
        <f t="shared" si="11"/>
        <v>0.44715803134221921</v>
      </c>
    </row>
    <row r="79" spans="2:7" x14ac:dyDescent="0.15">
      <c r="B79">
        <v>2017</v>
      </c>
      <c r="C79" t="s">
        <v>1114</v>
      </c>
      <c r="D79">
        <v>80.599999999999994</v>
      </c>
      <c r="E79">
        <v>4.2</v>
      </c>
      <c r="F79">
        <f t="shared" si="10"/>
        <v>1.9063350418050906</v>
      </c>
      <c r="G79">
        <f t="shared" si="11"/>
        <v>0.62324929039790045</v>
      </c>
    </row>
    <row r="80" spans="2:7" x14ac:dyDescent="0.15">
      <c r="B80">
        <v>2017</v>
      </c>
      <c r="C80" t="s">
        <v>1114</v>
      </c>
      <c r="D80">
        <v>56.2</v>
      </c>
      <c r="E80">
        <v>1.9</v>
      </c>
      <c r="F80">
        <f t="shared" si="10"/>
        <v>1.7497363155690611</v>
      </c>
      <c r="G80">
        <f t="shared" si="11"/>
        <v>0.27875360095282892</v>
      </c>
    </row>
    <row r="81" spans="2:7" x14ac:dyDescent="0.15">
      <c r="B81">
        <v>2017</v>
      </c>
      <c r="C81" t="s">
        <v>1114</v>
      </c>
      <c r="D81">
        <v>91.1</v>
      </c>
      <c r="E81">
        <v>17.7</v>
      </c>
      <c r="F81">
        <f t="shared" si="10"/>
        <v>1.9595183769729982</v>
      </c>
      <c r="G81">
        <f t="shared" si="11"/>
        <v>1.2479732663618066</v>
      </c>
    </row>
    <row r="82" spans="2:7" x14ac:dyDescent="0.15">
      <c r="B82">
        <v>2017</v>
      </c>
      <c r="C82" t="s">
        <v>1114</v>
      </c>
      <c r="D82">
        <v>56.3</v>
      </c>
      <c r="E82">
        <v>2.1</v>
      </c>
      <c r="F82">
        <f t="shared" si="10"/>
        <v>1.7505083948513462</v>
      </c>
      <c r="G82">
        <f t="shared" si="11"/>
        <v>0.3222192947339193</v>
      </c>
    </row>
    <row r="83" spans="2:7" x14ac:dyDescent="0.15">
      <c r="B83">
        <v>2017</v>
      </c>
      <c r="C83" t="s">
        <v>1114</v>
      </c>
      <c r="D83">
        <v>91</v>
      </c>
      <c r="E83">
        <v>8.1999999999999993</v>
      </c>
      <c r="F83">
        <f t="shared" si="10"/>
        <v>1.9590413923210936</v>
      </c>
      <c r="G83">
        <f t="shared" si="11"/>
        <v>0.91381385238371671</v>
      </c>
    </row>
    <row r="84" spans="2:7" x14ac:dyDescent="0.15">
      <c r="B84">
        <v>2017</v>
      </c>
      <c r="C84" t="s">
        <v>1114</v>
      </c>
      <c r="D84">
        <v>76.8</v>
      </c>
      <c r="E84">
        <v>4.4000000000000004</v>
      </c>
      <c r="F84">
        <f t="shared" si="10"/>
        <v>1.885361220031512</v>
      </c>
      <c r="G84">
        <f t="shared" si="11"/>
        <v>0.64345267648618742</v>
      </c>
    </row>
    <row r="85" spans="2:7" x14ac:dyDescent="0.15">
      <c r="B85">
        <v>2017</v>
      </c>
      <c r="C85" t="s">
        <v>1114</v>
      </c>
      <c r="D85">
        <v>73.8</v>
      </c>
      <c r="E85">
        <v>3</v>
      </c>
      <c r="F85">
        <f t="shared" si="10"/>
        <v>1.8680563618230415</v>
      </c>
      <c r="G85">
        <f t="shared" si="11"/>
        <v>0.47712125471966244</v>
      </c>
    </row>
    <row r="86" spans="2:7" x14ac:dyDescent="0.15">
      <c r="B86">
        <v>2017</v>
      </c>
      <c r="C86" t="s">
        <v>1114</v>
      </c>
      <c r="D86">
        <v>66.2</v>
      </c>
      <c r="E86">
        <v>4.3</v>
      </c>
      <c r="F86">
        <f t="shared" si="10"/>
        <v>1.8208579894396999</v>
      </c>
      <c r="G86">
        <f t="shared" si="11"/>
        <v>0.63346845557958653</v>
      </c>
    </row>
    <row r="87" spans="2:7" x14ac:dyDescent="0.15">
      <c r="B87">
        <v>2017</v>
      </c>
      <c r="C87" t="s">
        <v>1114</v>
      </c>
      <c r="D87">
        <v>90.7</v>
      </c>
      <c r="E87">
        <v>6.8</v>
      </c>
      <c r="F87">
        <f t="shared" si="10"/>
        <v>1.9576072870600953</v>
      </c>
      <c r="G87">
        <f t="shared" si="11"/>
        <v>0.83250891270623628</v>
      </c>
    </row>
    <row r="88" spans="2:7" x14ac:dyDescent="0.15">
      <c r="B88">
        <v>2017</v>
      </c>
      <c r="C88" t="s">
        <v>1114</v>
      </c>
      <c r="D88">
        <v>93.1</v>
      </c>
      <c r="E88">
        <v>6.5</v>
      </c>
      <c r="F88">
        <f t="shared" si="10"/>
        <v>1.9689496809813425</v>
      </c>
      <c r="G88">
        <f t="shared" si="11"/>
        <v>0.81291335664285558</v>
      </c>
    </row>
    <row r="89" spans="2:7" x14ac:dyDescent="0.15">
      <c r="B89">
        <v>2017</v>
      </c>
      <c r="C89" t="s">
        <v>1114</v>
      </c>
      <c r="D89">
        <v>89</v>
      </c>
      <c r="E89">
        <v>3.4</v>
      </c>
      <c r="F89">
        <f t="shared" si="10"/>
        <v>1.9493900066449128</v>
      </c>
      <c r="G89">
        <f t="shared" si="11"/>
        <v>0.53147891704225514</v>
      </c>
    </row>
    <row r="90" spans="2:7" x14ac:dyDescent="0.15">
      <c r="B90">
        <v>2017</v>
      </c>
      <c r="C90" t="s">
        <v>1114</v>
      </c>
      <c r="D90">
        <v>84.4</v>
      </c>
      <c r="E90">
        <v>4.7</v>
      </c>
      <c r="F90">
        <f t="shared" si="10"/>
        <v>1.9263424466256551</v>
      </c>
      <c r="G90">
        <f t="shared" si="11"/>
        <v>0.67209785793571752</v>
      </c>
    </row>
    <row r="91" spans="2:7" x14ac:dyDescent="0.15">
      <c r="B91">
        <v>2017</v>
      </c>
      <c r="C91" t="s">
        <v>1114</v>
      </c>
      <c r="D91">
        <v>79</v>
      </c>
      <c r="E91">
        <v>3.6</v>
      </c>
      <c r="F91">
        <f t="shared" si="10"/>
        <v>1.8976270912904414</v>
      </c>
      <c r="G91">
        <f t="shared" si="11"/>
        <v>0.55630250076728727</v>
      </c>
    </row>
    <row r="92" spans="2:7" x14ac:dyDescent="0.15">
      <c r="B92">
        <v>2017</v>
      </c>
      <c r="C92" t="s">
        <v>1114</v>
      </c>
      <c r="D92">
        <v>73.900000000000006</v>
      </c>
      <c r="E92">
        <v>3</v>
      </c>
      <c r="F92">
        <f t="shared" si="10"/>
        <v>1.8686444383948257</v>
      </c>
      <c r="G92">
        <f t="shared" si="11"/>
        <v>0.47712125471966244</v>
      </c>
    </row>
    <row r="93" spans="2:7" x14ac:dyDescent="0.15">
      <c r="B93">
        <v>2017</v>
      </c>
      <c r="C93" t="s">
        <v>1114</v>
      </c>
      <c r="D93">
        <v>104.5</v>
      </c>
      <c r="E93">
        <v>8.1</v>
      </c>
      <c r="F93">
        <f t="shared" si="10"/>
        <v>2.019116290447073</v>
      </c>
      <c r="G93">
        <f t="shared" si="11"/>
        <v>0.90848501887864974</v>
      </c>
    </row>
    <row r="94" spans="2:7" x14ac:dyDescent="0.15">
      <c r="B94">
        <v>2017</v>
      </c>
      <c r="C94" t="s">
        <v>1114</v>
      </c>
      <c r="D94">
        <v>83.6</v>
      </c>
      <c r="E94">
        <v>5.5</v>
      </c>
      <c r="F94">
        <f t="shared" si="10"/>
        <v>1.9222062774390163</v>
      </c>
      <c r="G94">
        <f t="shared" si="11"/>
        <v>0.74036268949424389</v>
      </c>
    </row>
    <row r="95" spans="2:7" x14ac:dyDescent="0.15">
      <c r="B95">
        <v>2017</v>
      </c>
      <c r="C95" t="s">
        <v>1114</v>
      </c>
      <c r="D95">
        <v>57.4</v>
      </c>
      <c r="E95">
        <v>3.2</v>
      </c>
      <c r="F95">
        <f t="shared" si="10"/>
        <v>1.7589118923979734</v>
      </c>
      <c r="G95">
        <f t="shared" si="11"/>
        <v>0.50514997831990605</v>
      </c>
    </row>
    <row r="96" spans="2:7" x14ac:dyDescent="0.15">
      <c r="B96">
        <v>2017</v>
      </c>
      <c r="C96" t="s">
        <v>1114</v>
      </c>
      <c r="D96">
        <v>63.9</v>
      </c>
      <c r="E96">
        <v>2.1</v>
      </c>
      <c r="F96">
        <f t="shared" si="10"/>
        <v>1.8055008581584002</v>
      </c>
      <c r="G96">
        <f t="shared" si="11"/>
        <v>0.3222192947339193</v>
      </c>
    </row>
    <row r="97" spans="2:7" x14ac:dyDescent="0.15">
      <c r="B97">
        <v>2017</v>
      </c>
      <c r="C97" t="s">
        <v>1114</v>
      </c>
      <c r="D97">
        <v>107.7</v>
      </c>
      <c r="E97">
        <v>10.1</v>
      </c>
      <c r="F97">
        <f t="shared" si="10"/>
        <v>2.0322157032979815</v>
      </c>
      <c r="G97">
        <f t="shared" si="11"/>
        <v>1.0043213737826426</v>
      </c>
    </row>
    <row r="98" spans="2:7" x14ac:dyDescent="0.15">
      <c r="B98">
        <v>2017</v>
      </c>
      <c r="C98" t="s">
        <v>1114</v>
      </c>
      <c r="D98">
        <v>72.7</v>
      </c>
      <c r="E98">
        <v>3.4</v>
      </c>
      <c r="F98">
        <f t="shared" si="10"/>
        <v>1.8615344108590379</v>
      </c>
      <c r="G98">
        <f t="shared" si="11"/>
        <v>0.53147891704225514</v>
      </c>
    </row>
    <row r="99" spans="2:7" x14ac:dyDescent="0.15">
      <c r="B99">
        <v>2017</v>
      </c>
      <c r="C99" t="s">
        <v>1114</v>
      </c>
      <c r="D99">
        <v>75.7</v>
      </c>
      <c r="E99">
        <v>4</v>
      </c>
      <c r="F99">
        <f t="shared" si="10"/>
        <v>1.8790958795000727</v>
      </c>
      <c r="G99">
        <f t="shared" si="11"/>
        <v>0.6020599913279624</v>
      </c>
    </row>
    <row r="100" spans="2:7" x14ac:dyDescent="0.15">
      <c r="B100">
        <v>2017</v>
      </c>
      <c r="C100" t="s">
        <v>1114</v>
      </c>
      <c r="D100">
        <v>76.2</v>
      </c>
      <c r="E100">
        <v>4.2</v>
      </c>
      <c r="F100">
        <f t="shared" si="10"/>
        <v>1.8819549713396004</v>
      </c>
      <c r="G100">
        <f t="shared" si="11"/>
        <v>0.62324929039790045</v>
      </c>
    </row>
    <row r="101" spans="2:7" x14ac:dyDescent="0.15">
      <c r="B101">
        <v>2017</v>
      </c>
      <c r="C101" t="s">
        <v>1114</v>
      </c>
      <c r="D101">
        <v>50.3</v>
      </c>
      <c r="E101">
        <v>1</v>
      </c>
      <c r="F101">
        <f t="shared" si="10"/>
        <v>1.7015679850559273</v>
      </c>
      <c r="G101">
        <f t="shared" si="11"/>
        <v>0</v>
      </c>
    </row>
    <row r="102" spans="2:7" x14ac:dyDescent="0.15">
      <c r="B102">
        <v>2017</v>
      </c>
      <c r="C102" t="s">
        <v>1114</v>
      </c>
      <c r="D102">
        <v>49.1</v>
      </c>
      <c r="E102">
        <v>1</v>
      </c>
      <c r="F102">
        <f t="shared" si="10"/>
        <v>1.6910814921229684</v>
      </c>
      <c r="G102">
        <f t="shared" si="11"/>
        <v>0</v>
      </c>
    </row>
    <row r="103" spans="2:7" x14ac:dyDescent="0.15">
      <c r="B103">
        <v>2017</v>
      </c>
      <c r="C103" t="s">
        <v>1114</v>
      </c>
      <c r="D103">
        <v>103.5</v>
      </c>
      <c r="E103">
        <v>8.3000000000000007</v>
      </c>
      <c r="F103">
        <f t="shared" si="10"/>
        <v>2.0149403497929366</v>
      </c>
      <c r="G103">
        <f t="shared" si="11"/>
        <v>0.91907809237607396</v>
      </c>
    </row>
    <row r="104" spans="2:7" x14ac:dyDescent="0.15">
      <c r="B104">
        <v>2017</v>
      </c>
      <c r="C104" t="s">
        <v>1114</v>
      </c>
      <c r="D104">
        <v>65.099999999999994</v>
      </c>
      <c r="E104">
        <v>2.4</v>
      </c>
      <c r="F104">
        <f t="shared" si="10"/>
        <v>1.8135809885681919</v>
      </c>
      <c r="G104">
        <f t="shared" si="11"/>
        <v>0.38021124171160603</v>
      </c>
    </row>
    <row r="105" spans="2:7" x14ac:dyDescent="0.15">
      <c r="B105">
        <v>2018</v>
      </c>
      <c r="C105" t="s">
        <v>1114</v>
      </c>
      <c r="D105">
        <v>53.3</v>
      </c>
      <c r="E105">
        <v>1.2</v>
      </c>
      <c r="F105">
        <f t="shared" ref="F105:F168" si="12">LOG(D105)</f>
        <v>1.7267272090265722</v>
      </c>
      <c r="G105">
        <f t="shared" ref="G105:G168" si="13">LOG(E105)</f>
        <v>7.9181246047624818E-2</v>
      </c>
    </row>
    <row r="106" spans="2:7" x14ac:dyDescent="0.15">
      <c r="B106">
        <v>2018</v>
      </c>
      <c r="C106" t="s">
        <v>1114</v>
      </c>
      <c r="D106">
        <v>67.900000000000006</v>
      </c>
      <c r="E106">
        <v>2.1</v>
      </c>
      <c r="F106">
        <f t="shared" si="12"/>
        <v>1.8318697742805017</v>
      </c>
      <c r="G106">
        <f t="shared" si="13"/>
        <v>0.3222192947339193</v>
      </c>
    </row>
    <row r="107" spans="2:7" x14ac:dyDescent="0.15">
      <c r="B107">
        <v>2018</v>
      </c>
      <c r="C107" t="s">
        <v>1114</v>
      </c>
      <c r="D107">
        <v>53</v>
      </c>
      <c r="E107">
        <v>1</v>
      </c>
      <c r="F107">
        <f t="shared" si="12"/>
        <v>1.7242758696007889</v>
      </c>
      <c r="G107">
        <f t="shared" si="13"/>
        <v>0</v>
      </c>
    </row>
    <row r="108" spans="2:7" x14ac:dyDescent="0.15">
      <c r="B108">
        <v>2018</v>
      </c>
      <c r="C108" t="s">
        <v>1114</v>
      </c>
      <c r="D108">
        <v>58.2</v>
      </c>
      <c r="E108">
        <v>1.3</v>
      </c>
      <c r="F108">
        <f t="shared" si="12"/>
        <v>1.7649229846498886</v>
      </c>
      <c r="G108">
        <f t="shared" si="13"/>
        <v>0.11394335230683679</v>
      </c>
    </row>
    <row r="109" spans="2:7" x14ac:dyDescent="0.15">
      <c r="B109">
        <v>2018</v>
      </c>
      <c r="C109" t="s">
        <v>1114</v>
      </c>
      <c r="D109">
        <v>86.7</v>
      </c>
      <c r="E109">
        <v>4.8</v>
      </c>
      <c r="F109">
        <f t="shared" si="12"/>
        <v>1.9380190974762104</v>
      </c>
      <c r="G109">
        <f t="shared" si="13"/>
        <v>0.68124123737558717</v>
      </c>
    </row>
    <row r="110" spans="2:7" x14ac:dyDescent="0.15">
      <c r="B110">
        <v>2018</v>
      </c>
      <c r="C110" t="s">
        <v>1114</v>
      </c>
      <c r="D110">
        <v>52.7</v>
      </c>
      <c r="E110">
        <v>1.2</v>
      </c>
      <c r="F110">
        <f t="shared" si="12"/>
        <v>1.7218106152125465</v>
      </c>
      <c r="G110">
        <f t="shared" si="13"/>
        <v>7.9181246047624818E-2</v>
      </c>
    </row>
    <row r="111" spans="2:7" x14ac:dyDescent="0.15">
      <c r="B111">
        <v>2018</v>
      </c>
      <c r="C111" t="s">
        <v>1114</v>
      </c>
      <c r="D111">
        <v>39.5</v>
      </c>
      <c r="E111">
        <v>0.3</v>
      </c>
      <c r="F111">
        <f t="shared" si="12"/>
        <v>1.5965970956264601</v>
      </c>
      <c r="G111">
        <f t="shared" si="13"/>
        <v>-0.52287874528033762</v>
      </c>
    </row>
    <row r="112" spans="2:7" x14ac:dyDescent="0.15">
      <c r="B112">
        <v>2018</v>
      </c>
      <c r="C112" t="s">
        <v>1114</v>
      </c>
      <c r="D112">
        <v>68.3</v>
      </c>
      <c r="E112">
        <v>2.2000000000000002</v>
      </c>
      <c r="F112">
        <f t="shared" si="12"/>
        <v>1.8344207036815325</v>
      </c>
      <c r="G112">
        <f t="shared" si="13"/>
        <v>0.34242268082220628</v>
      </c>
    </row>
    <row r="113" spans="2:7" x14ac:dyDescent="0.15">
      <c r="B113">
        <v>2018</v>
      </c>
      <c r="C113" t="s">
        <v>1114</v>
      </c>
      <c r="D113">
        <v>76.099999999999994</v>
      </c>
      <c r="E113">
        <v>3.3</v>
      </c>
      <c r="F113">
        <f t="shared" si="12"/>
        <v>1.8813846567705728</v>
      </c>
      <c r="G113">
        <f t="shared" si="13"/>
        <v>0.51851393987788741</v>
      </c>
    </row>
    <row r="114" spans="2:7" x14ac:dyDescent="0.15">
      <c r="B114">
        <v>2018</v>
      </c>
      <c r="C114" t="s">
        <v>1114</v>
      </c>
      <c r="D114">
        <v>61.3</v>
      </c>
      <c r="E114">
        <v>1.9</v>
      </c>
      <c r="F114">
        <f t="shared" si="12"/>
        <v>1.7874604745184151</v>
      </c>
      <c r="G114">
        <f t="shared" si="13"/>
        <v>0.27875360095282892</v>
      </c>
    </row>
    <row r="115" spans="2:7" x14ac:dyDescent="0.15">
      <c r="B115">
        <v>2018</v>
      </c>
      <c r="C115" t="s">
        <v>1114</v>
      </c>
      <c r="D115">
        <v>76.599999999999994</v>
      </c>
      <c r="E115">
        <v>3.8</v>
      </c>
      <c r="F115">
        <f t="shared" si="12"/>
        <v>1.8842287696326039</v>
      </c>
      <c r="G115">
        <f t="shared" si="13"/>
        <v>0.57978359661681012</v>
      </c>
    </row>
    <row r="116" spans="2:7" x14ac:dyDescent="0.15">
      <c r="B116">
        <v>2018</v>
      </c>
      <c r="C116" t="s">
        <v>1114</v>
      </c>
      <c r="D116">
        <v>69.599999999999994</v>
      </c>
      <c r="E116">
        <v>3.1</v>
      </c>
      <c r="F116">
        <f t="shared" si="12"/>
        <v>1.842609239610562</v>
      </c>
      <c r="G116">
        <f t="shared" si="13"/>
        <v>0.49136169383427269</v>
      </c>
    </row>
    <row r="117" spans="2:7" x14ac:dyDescent="0.15">
      <c r="B117">
        <v>2018</v>
      </c>
      <c r="C117" t="s">
        <v>1114</v>
      </c>
      <c r="D117">
        <v>57.5</v>
      </c>
      <c r="E117">
        <v>1.6</v>
      </c>
      <c r="F117">
        <f t="shared" si="12"/>
        <v>1.7596678446896306</v>
      </c>
      <c r="G117">
        <f t="shared" si="13"/>
        <v>0.20411998265592479</v>
      </c>
    </row>
    <row r="118" spans="2:7" x14ac:dyDescent="0.15">
      <c r="B118">
        <v>2018</v>
      </c>
      <c r="C118" t="s">
        <v>1114</v>
      </c>
      <c r="D118">
        <v>79.5</v>
      </c>
      <c r="E118">
        <v>4.3</v>
      </c>
      <c r="F118">
        <f t="shared" si="12"/>
        <v>1.9003671286564703</v>
      </c>
      <c r="G118">
        <f t="shared" si="13"/>
        <v>0.63346845557958653</v>
      </c>
    </row>
    <row r="119" spans="2:7" x14ac:dyDescent="0.15">
      <c r="B119">
        <v>2018</v>
      </c>
      <c r="C119" t="s">
        <v>1114</v>
      </c>
      <c r="D119">
        <v>76.8</v>
      </c>
      <c r="E119">
        <v>3.8</v>
      </c>
      <c r="F119">
        <f t="shared" si="12"/>
        <v>1.885361220031512</v>
      </c>
      <c r="G119">
        <f t="shared" si="13"/>
        <v>0.57978359661681012</v>
      </c>
    </row>
    <row r="120" spans="2:7" x14ac:dyDescent="0.15">
      <c r="B120">
        <v>2018</v>
      </c>
      <c r="C120" t="s">
        <v>1114</v>
      </c>
      <c r="D120">
        <v>88.9</v>
      </c>
      <c r="E120">
        <v>6.2</v>
      </c>
      <c r="F120">
        <f t="shared" si="12"/>
        <v>1.9489017609702137</v>
      </c>
      <c r="G120">
        <f t="shared" si="13"/>
        <v>0.79239168949825389</v>
      </c>
    </row>
    <row r="121" spans="2:7" x14ac:dyDescent="0.15">
      <c r="B121">
        <v>2018</v>
      </c>
      <c r="C121" t="s">
        <v>1114</v>
      </c>
      <c r="D121">
        <v>62.1</v>
      </c>
      <c r="E121">
        <v>2.1</v>
      </c>
      <c r="F121">
        <f t="shared" si="12"/>
        <v>1.7930916001765802</v>
      </c>
      <c r="G121">
        <f t="shared" si="13"/>
        <v>0.3222192947339193</v>
      </c>
    </row>
    <row r="122" spans="2:7" x14ac:dyDescent="0.15">
      <c r="B122">
        <v>2018</v>
      </c>
      <c r="C122" t="s">
        <v>1114</v>
      </c>
      <c r="D122">
        <v>47</v>
      </c>
      <c r="E122">
        <v>0.8</v>
      </c>
      <c r="F122">
        <f t="shared" si="12"/>
        <v>1.6720978579357175</v>
      </c>
      <c r="G122">
        <f t="shared" si="13"/>
        <v>-9.6910013008056392E-2</v>
      </c>
    </row>
    <row r="123" spans="2:7" x14ac:dyDescent="0.15">
      <c r="B123">
        <v>2018</v>
      </c>
      <c r="C123" t="s">
        <v>1114</v>
      </c>
      <c r="D123">
        <v>39.700000000000003</v>
      </c>
      <c r="E123">
        <v>0.5</v>
      </c>
      <c r="F123">
        <f t="shared" si="12"/>
        <v>1.5987905067631152</v>
      </c>
      <c r="G123">
        <f t="shared" si="13"/>
        <v>-0.3010299956639812</v>
      </c>
    </row>
    <row r="124" spans="2:7" x14ac:dyDescent="0.15">
      <c r="B124">
        <v>2018</v>
      </c>
      <c r="C124" t="s">
        <v>1114</v>
      </c>
      <c r="D124">
        <v>34.4</v>
      </c>
      <c r="E124">
        <v>0.4</v>
      </c>
      <c r="F124">
        <f t="shared" si="12"/>
        <v>1.5365584425715302</v>
      </c>
      <c r="G124">
        <f t="shared" si="13"/>
        <v>-0.3979400086720376</v>
      </c>
    </row>
    <row r="125" spans="2:7" x14ac:dyDescent="0.15">
      <c r="B125">
        <v>2018</v>
      </c>
      <c r="C125" t="s">
        <v>1114</v>
      </c>
      <c r="D125">
        <v>34.4</v>
      </c>
      <c r="E125">
        <v>0.4</v>
      </c>
      <c r="F125">
        <f t="shared" si="12"/>
        <v>1.5365584425715302</v>
      </c>
      <c r="G125">
        <f t="shared" si="13"/>
        <v>-0.3979400086720376</v>
      </c>
    </row>
    <row r="126" spans="2:7" x14ac:dyDescent="0.15">
      <c r="B126">
        <v>2018</v>
      </c>
      <c r="C126" t="s">
        <v>1114</v>
      </c>
      <c r="D126">
        <v>45.8</v>
      </c>
      <c r="E126">
        <v>0.8</v>
      </c>
      <c r="F126">
        <f t="shared" si="12"/>
        <v>1.6608654780038692</v>
      </c>
      <c r="G126">
        <f t="shared" si="13"/>
        <v>-9.6910013008056392E-2</v>
      </c>
    </row>
    <row r="127" spans="2:7" x14ac:dyDescent="0.15">
      <c r="B127">
        <v>2018</v>
      </c>
      <c r="C127" t="s">
        <v>1114</v>
      </c>
      <c r="D127">
        <v>68</v>
      </c>
      <c r="E127">
        <v>2.8</v>
      </c>
      <c r="F127">
        <f t="shared" si="12"/>
        <v>1.8325089127062364</v>
      </c>
      <c r="G127">
        <f t="shared" si="13"/>
        <v>0.44715803134221921</v>
      </c>
    </row>
    <row r="128" spans="2:7" x14ac:dyDescent="0.15">
      <c r="B128">
        <v>2018</v>
      </c>
      <c r="C128" t="s">
        <v>1114</v>
      </c>
      <c r="D128">
        <v>56.8</v>
      </c>
      <c r="E128">
        <v>1.3</v>
      </c>
      <c r="F128">
        <f t="shared" si="12"/>
        <v>1.7543483357110188</v>
      </c>
      <c r="G128">
        <f t="shared" si="13"/>
        <v>0.11394335230683679</v>
      </c>
    </row>
    <row r="129" spans="2:7" x14ac:dyDescent="0.15">
      <c r="B129">
        <v>2018</v>
      </c>
      <c r="C129" t="s">
        <v>1114</v>
      </c>
      <c r="D129">
        <v>35.299999999999997</v>
      </c>
      <c r="E129">
        <v>0.2</v>
      </c>
      <c r="F129">
        <f t="shared" si="12"/>
        <v>1.5477747053878226</v>
      </c>
      <c r="G129">
        <f t="shared" si="13"/>
        <v>-0.69897000433601875</v>
      </c>
    </row>
    <row r="130" spans="2:7" x14ac:dyDescent="0.15">
      <c r="B130">
        <v>2018</v>
      </c>
      <c r="C130" t="s">
        <v>1114</v>
      </c>
      <c r="D130">
        <v>40.299999999999997</v>
      </c>
      <c r="E130">
        <v>0.3</v>
      </c>
      <c r="F130">
        <f t="shared" si="12"/>
        <v>1.6053050461411094</v>
      </c>
      <c r="G130">
        <f t="shared" si="13"/>
        <v>-0.52287874528033762</v>
      </c>
    </row>
    <row r="131" spans="2:7" x14ac:dyDescent="0.15">
      <c r="B131">
        <v>2018</v>
      </c>
      <c r="C131" t="s">
        <v>1114</v>
      </c>
      <c r="D131">
        <v>68.7</v>
      </c>
      <c r="E131">
        <v>2.4</v>
      </c>
      <c r="F131">
        <f t="shared" si="12"/>
        <v>1.8369567370595505</v>
      </c>
      <c r="G131">
        <f t="shared" si="13"/>
        <v>0.38021124171160603</v>
      </c>
    </row>
    <row r="132" spans="2:7" x14ac:dyDescent="0.15">
      <c r="B132">
        <v>2018</v>
      </c>
      <c r="C132" t="s">
        <v>1114</v>
      </c>
      <c r="D132">
        <v>35.6</v>
      </c>
      <c r="E132">
        <v>0.3</v>
      </c>
      <c r="F132">
        <f t="shared" si="12"/>
        <v>1.5514499979728751</v>
      </c>
      <c r="G132">
        <f t="shared" si="13"/>
        <v>-0.52287874528033762</v>
      </c>
    </row>
    <row r="133" spans="2:7" x14ac:dyDescent="0.15">
      <c r="B133">
        <v>2018</v>
      </c>
      <c r="C133" t="s">
        <v>1114</v>
      </c>
      <c r="D133">
        <v>34.299999999999997</v>
      </c>
      <c r="E133">
        <v>0.2</v>
      </c>
      <c r="F133">
        <f t="shared" si="12"/>
        <v>1.5352941200427705</v>
      </c>
      <c r="G133">
        <f t="shared" si="13"/>
        <v>-0.69897000433601875</v>
      </c>
    </row>
    <row r="134" spans="2:7" x14ac:dyDescent="0.15">
      <c r="B134">
        <v>2018</v>
      </c>
      <c r="C134" t="s">
        <v>1114</v>
      </c>
      <c r="D134">
        <v>37.5</v>
      </c>
      <c r="E134">
        <v>0.3</v>
      </c>
      <c r="F134">
        <f t="shared" si="12"/>
        <v>1.5740312677277188</v>
      </c>
      <c r="G134">
        <f t="shared" si="13"/>
        <v>-0.52287874528033762</v>
      </c>
    </row>
    <row r="135" spans="2:7" x14ac:dyDescent="0.15">
      <c r="B135">
        <v>2018</v>
      </c>
      <c r="C135" t="s">
        <v>1114</v>
      </c>
      <c r="D135">
        <v>59.8</v>
      </c>
      <c r="E135">
        <v>1.6</v>
      </c>
      <c r="F135">
        <f t="shared" si="12"/>
        <v>1.7767011839884108</v>
      </c>
      <c r="G135">
        <f t="shared" si="13"/>
        <v>0.20411998265592479</v>
      </c>
    </row>
    <row r="136" spans="2:7" x14ac:dyDescent="0.15">
      <c r="B136">
        <v>2018</v>
      </c>
      <c r="C136" t="s">
        <v>1114</v>
      </c>
      <c r="D136">
        <v>63.3</v>
      </c>
      <c r="E136">
        <v>2.1</v>
      </c>
      <c r="F136">
        <f t="shared" si="12"/>
        <v>1.801403710017355</v>
      </c>
      <c r="G136">
        <f t="shared" si="13"/>
        <v>0.3222192947339193</v>
      </c>
    </row>
    <row r="137" spans="2:7" x14ac:dyDescent="0.15">
      <c r="B137">
        <v>2018</v>
      </c>
      <c r="C137" t="s">
        <v>1114</v>
      </c>
      <c r="D137">
        <v>60.7</v>
      </c>
      <c r="E137">
        <v>1.9</v>
      </c>
      <c r="F137">
        <f t="shared" si="12"/>
        <v>1.7831886910752577</v>
      </c>
      <c r="G137">
        <f t="shared" si="13"/>
        <v>0.27875360095282892</v>
      </c>
    </row>
    <row r="138" spans="2:7" x14ac:dyDescent="0.15">
      <c r="B138">
        <v>2018</v>
      </c>
      <c r="C138" t="s">
        <v>1114</v>
      </c>
      <c r="D138">
        <v>36.200000000000003</v>
      </c>
      <c r="E138">
        <v>0.2</v>
      </c>
      <c r="F138">
        <f t="shared" si="12"/>
        <v>1.5587085705331658</v>
      </c>
      <c r="G138">
        <f t="shared" si="13"/>
        <v>-0.69897000433601875</v>
      </c>
    </row>
    <row r="139" spans="2:7" x14ac:dyDescent="0.15">
      <c r="B139">
        <v>2018</v>
      </c>
      <c r="C139" t="s">
        <v>1114</v>
      </c>
      <c r="D139">
        <v>49.1</v>
      </c>
      <c r="E139">
        <v>0.9</v>
      </c>
      <c r="F139">
        <f t="shared" si="12"/>
        <v>1.6910814921229684</v>
      </c>
      <c r="G139">
        <f t="shared" si="13"/>
        <v>-4.5757490560675115E-2</v>
      </c>
    </row>
    <row r="140" spans="2:7" x14ac:dyDescent="0.15">
      <c r="B140">
        <v>2018</v>
      </c>
      <c r="C140" t="s">
        <v>1114</v>
      </c>
      <c r="D140">
        <v>60.4</v>
      </c>
      <c r="E140">
        <v>1.7</v>
      </c>
      <c r="F140">
        <f t="shared" si="12"/>
        <v>1.7810369386211318</v>
      </c>
      <c r="G140">
        <f t="shared" si="13"/>
        <v>0.23044892137827391</v>
      </c>
    </row>
    <row r="141" spans="2:7" x14ac:dyDescent="0.15">
      <c r="B141">
        <v>2018</v>
      </c>
      <c r="C141" t="s">
        <v>1114</v>
      </c>
      <c r="D141">
        <v>49</v>
      </c>
      <c r="E141">
        <v>0.8</v>
      </c>
      <c r="F141">
        <f t="shared" si="12"/>
        <v>1.6901960800285136</v>
      </c>
      <c r="G141">
        <f t="shared" si="13"/>
        <v>-9.6910013008056392E-2</v>
      </c>
    </row>
    <row r="142" spans="2:7" x14ac:dyDescent="0.15">
      <c r="B142">
        <v>2018</v>
      </c>
      <c r="C142" t="s">
        <v>1114</v>
      </c>
      <c r="D142">
        <v>76</v>
      </c>
      <c r="E142">
        <v>4.5</v>
      </c>
      <c r="F142">
        <f t="shared" si="12"/>
        <v>1.8808135922807914</v>
      </c>
      <c r="G142">
        <f t="shared" si="13"/>
        <v>0.65321251377534373</v>
      </c>
    </row>
    <row r="143" spans="2:7" x14ac:dyDescent="0.15">
      <c r="B143">
        <v>2018</v>
      </c>
      <c r="C143" t="s">
        <v>1114</v>
      </c>
      <c r="D143">
        <v>83.5</v>
      </c>
      <c r="E143">
        <v>5.7</v>
      </c>
      <c r="F143">
        <f t="shared" si="12"/>
        <v>1.9216864754836021</v>
      </c>
      <c r="G143">
        <f t="shared" si="13"/>
        <v>0.75587485567249146</v>
      </c>
    </row>
    <row r="144" spans="2:7" x14ac:dyDescent="0.15">
      <c r="B144">
        <v>2018</v>
      </c>
      <c r="C144" t="s">
        <v>1114</v>
      </c>
      <c r="D144">
        <v>68.5</v>
      </c>
      <c r="E144">
        <v>3.1</v>
      </c>
      <c r="F144">
        <f t="shared" si="12"/>
        <v>1.8356905714924256</v>
      </c>
      <c r="G144">
        <f t="shared" si="13"/>
        <v>0.49136169383427269</v>
      </c>
    </row>
    <row r="145" spans="2:7" x14ac:dyDescent="0.15">
      <c r="B145">
        <v>2018</v>
      </c>
      <c r="C145" t="s">
        <v>1114</v>
      </c>
      <c r="D145">
        <v>60</v>
      </c>
      <c r="E145">
        <v>2</v>
      </c>
      <c r="F145">
        <f t="shared" si="12"/>
        <v>1.7781512503836436</v>
      </c>
      <c r="G145">
        <f t="shared" si="13"/>
        <v>0.3010299956639812</v>
      </c>
    </row>
    <row r="146" spans="2:7" x14ac:dyDescent="0.15">
      <c r="B146">
        <v>2018</v>
      </c>
      <c r="C146" t="s">
        <v>1114</v>
      </c>
      <c r="D146">
        <v>69.5</v>
      </c>
      <c r="E146">
        <v>2.7</v>
      </c>
      <c r="F146">
        <f t="shared" si="12"/>
        <v>1.8419848045901139</v>
      </c>
      <c r="G146">
        <f t="shared" si="13"/>
        <v>0.43136376415898736</v>
      </c>
    </row>
    <row r="147" spans="2:7" x14ac:dyDescent="0.15">
      <c r="B147">
        <v>2018</v>
      </c>
      <c r="C147" t="s">
        <v>1114</v>
      </c>
      <c r="D147">
        <v>71.3</v>
      </c>
      <c r="E147">
        <v>3.1</v>
      </c>
      <c r="F147">
        <f t="shared" si="12"/>
        <v>1.8530895298518655</v>
      </c>
      <c r="G147">
        <f t="shared" si="13"/>
        <v>0.49136169383427269</v>
      </c>
    </row>
    <row r="148" spans="2:7" x14ac:dyDescent="0.15">
      <c r="B148">
        <v>2018</v>
      </c>
      <c r="C148" t="s">
        <v>1114</v>
      </c>
      <c r="D148">
        <v>39.6</v>
      </c>
      <c r="E148">
        <v>0.5</v>
      </c>
      <c r="F148">
        <f t="shared" si="12"/>
        <v>1.5976951859255124</v>
      </c>
      <c r="G148">
        <f t="shared" si="13"/>
        <v>-0.3010299956639812</v>
      </c>
    </row>
    <row r="149" spans="2:7" x14ac:dyDescent="0.15">
      <c r="B149">
        <v>2018</v>
      </c>
      <c r="C149" t="s">
        <v>1114</v>
      </c>
      <c r="D149">
        <v>46.5</v>
      </c>
      <c r="E149">
        <v>0.8</v>
      </c>
      <c r="F149">
        <f t="shared" si="12"/>
        <v>1.667452952889954</v>
      </c>
      <c r="G149">
        <f t="shared" si="13"/>
        <v>-9.6910013008056392E-2</v>
      </c>
    </row>
    <row r="150" spans="2:7" x14ac:dyDescent="0.15">
      <c r="B150">
        <v>2018</v>
      </c>
      <c r="C150" t="s">
        <v>1114</v>
      </c>
      <c r="D150">
        <v>61.8</v>
      </c>
      <c r="E150">
        <v>1.7</v>
      </c>
      <c r="F150">
        <f t="shared" si="12"/>
        <v>1.7909884750888159</v>
      </c>
      <c r="G150">
        <f t="shared" si="13"/>
        <v>0.23044892137827391</v>
      </c>
    </row>
    <row r="151" spans="2:7" x14ac:dyDescent="0.15">
      <c r="B151">
        <v>2018</v>
      </c>
      <c r="C151" t="s">
        <v>1114</v>
      </c>
      <c r="D151">
        <v>53</v>
      </c>
      <c r="E151">
        <v>1</v>
      </c>
      <c r="F151">
        <f t="shared" si="12"/>
        <v>1.7242758696007889</v>
      </c>
      <c r="G151">
        <f t="shared" si="13"/>
        <v>0</v>
      </c>
    </row>
    <row r="152" spans="2:7" x14ac:dyDescent="0.15">
      <c r="B152">
        <v>2018</v>
      </c>
      <c r="C152" t="s">
        <v>1114</v>
      </c>
      <c r="D152">
        <v>44.5</v>
      </c>
      <c r="E152">
        <v>0.6</v>
      </c>
      <c r="F152">
        <f t="shared" si="12"/>
        <v>1.6483600109809315</v>
      </c>
      <c r="G152">
        <f t="shared" si="13"/>
        <v>-0.22184874961635639</v>
      </c>
    </row>
    <row r="153" spans="2:7" x14ac:dyDescent="0.15">
      <c r="B153">
        <v>2018</v>
      </c>
      <c r="C153" t="s">
        <v>1114</v>
      </c>
      <c r="D153">
        <v>38.9</v>
      </c>
      <c r="E153">
        <v>0.5</v>
      </c>
      <c r="F153">
        <f t="shared" si="12"/>
        <v>1.5899496013257077</v>
      </c>
      <c r="G153">
        <f t="shared" si="13"/>
        <v>-0.3010299956639812</v>
      </c>
    </row>
    <row r="154" spans="2:7" x14ac:dyDescent="0.15">
      <c r="B154">
        <v>2018</v>
      </c>
      <c r="C154" t="s">
        <v>1114</v>
      </c>
      <c r="D154">
        <v>47.7</v>
      </c>
      <c r="E154">
        <v>0.8</v>
      </c>
      <c r="F154">
        <f t="shared" si="12"/>
        <v>1.6785183790401139</v>
      </c>
      <c r="G154">
        <f t="shared" si="13"/>
        <v>-9.6910013008056392E-2</v>
      </c>
    </row>
    <row r="155" spans="2:7" x14ac:dyDescent="0.15">
      <c r="B155">
        <v>2018</v>
      </c>
      <c r="C155" t="s">
        <v>1114</v>
      </c>
      <c r="D155">
        <v>71.099999999999994</v>
      </c>
      <c r="E155">
        <v>3.3</v>
      </c>
      <c r="F155">
        <f t="shared" si="12"/>
        <v>1.8518696007297664</v>
      </c>
      <c r="G155">
        <f t="shared" si="13"/>
        <v>0.51851393987788741</v>
      </c>
    </row>
    <row r="156" spans="2:7" x14ac:dyDescent="0.15">
      <c r="B156">
        <v>2018</v>
      </c>
      <c r="C156" t="s">
        <v>1114</v>
      </c>
      <c r="D156">
        <v>79.599999999999994</v>
      </c>
      <c r="E156">
        <v>5.2</v>
      </c>
      <c r="F156">
        <f t="shared" si="12"/>
        <v>1.9009130677376691</v>
      </c>
      <c r="G156">
        <f t="shared" si="13"/>
        <v>0.71600334363479923</v>
      </c>
    </row>
    <row r="157" spans="2:7" x14ac:dyDescent="0.15">
      <c r="B157">
        <v>2018</v>
      </c>
      <c r="C157" t="s">
        <v>1114</v>
      </c>
      <c r="D157">
        <v>58.4</v>
      </c>
      <c r="E157">
        <v>1.6</v>
      </c>
      <c r="F157">
        <f t="shared" si="12"/>
        <v>1.7664128471123994</v>
      </c>
      <c r="G157">
        <f t="shared" si="13"/>
        <v>0.20411998265592479</v>
      </c>
    </row>
    <row r="158" spans="2:7" x14ac:dyDescent="0.15">
      <c r="B158">
        <v>2018</v>
      </c>
      <c r="C158" t="s">
        <v>1114</v>
      </c>
      <c r="D158">
        <v>51.8</v>
      </c>
      <c r="E158">
        <v>1.3</v>
      </c>
      <c r="F158">
        <f t="shared" si="12"/>
        <v>1.7143297597452329</v>
      </c>
      <c r="G158">
        <f t="shared" si="13"/>
        <v>0.11394335230683679</v>
      </c>
    </row>
    <row r="159" spans="2:7" x14ac:dyDescent="0.15">
      <c r="B159">
        <v>2018</v>
      </c>
      <c r="C159" t="s">
        <v>1114</v>
      </c>
      <c r="D159">
        <v>42.2</v>
      </c>
      <c r="E159">
        <v>0.6</v>
      </c>
      <c r="F159">
        <f t="shared" si="12"/>
        <v>1.6253124509616739</v>
      </c>
      <c r="G159">
        <f t="shared" si="13"/>
        <v>-0.22184874961635639</v>
      </c>
    </row>
    <row r="160" spans="2:7" x14ac:dyDescent="0.15">
      <c r="B160">
        <v>2018</v>
      </c>
      <c r="C160" t="s">
        <v>1114</v>
      </c>
      <c r="D160">
        <v>41.3</v>
      </c>
      <c r="E160">
        <v>0.6</v>
      </c>
      <c r="F160">
        <f t="shared" si="12"/>
        <v>1.6159500516564009</v>
      </c>
      <c r="G160">
        <f t="shared" si="13"/>
        <v>-0.22184874961635639</v>
      </c>
    </row>
    <row r="161" spans="2:7" x14ac:dyDescent="0.15">
      <c r="B161">
        <v>2018</v>
      </c>
      <c r="C161" t="s">
        <v>1114</v>
      </c>
      <c r="D161">
        <v>57.2</v>
      </c>
      <c r="E161">
        <v>1.5</v>
      </c>
      <c r="F161">
        <f t="shared" si="12"/>
        <v>1.7573960287930241</v>
      </c>
      <c r="G161">
        <f t="shared" si="13"/>
        <v>0.17609125905568124</v>
      </c>
    </row>
    <row r="162" spans="2:7" x14ac:dyDescent="0.15">
      <c r="B162">
        <v>2018</v>
      </c>
      <c r="C162" t="s">
        <v>1114</v>
      </c>
      <c r="D162">
        <v>34.799999999999997</v>
      </c>
      <c r="E162">
        <v>0.4</v>
      </c>
      <c r="F162">
        <f t="shared" si="12"/>
        <v>1.541579243946581</v>
      </c>
      <c r="G162">
        <f t="shared" si="13"/>
        <v>-0.3979400086720376</v>
      </c>
    </row>
    <row r="163" spans="2:7" x14ac:dyDescent="0.15">
      <c r="B163">
        <v>2018</v>
      </c>
      <c r="C163" t="s">
        <v>1114</v>
      </c>
      <c r="D163">
        <v>42.2</v>
      </c>
      <c r="E163">
        <v>0.7</v>
      </c>
      <c r="F163">
        <f t="shared" si="12"/>
        <v>1.6253124509616739</v>
      </c>
      <c r="G163">
        <f t="shared" si="13"/>
        <v>-0.15490195998574319</v>
      </c>
    </row>
    <row r="164" spans="2:7" x14ac:dyDescent="0.15">
      <c r="B164">
        <v>2018</v>
      </c>
      <c r="C164" t="s">
        <v>1114</v>
      </c>
      <c r="D164">
        <v>77.099999999999994</v>
      </c>
      <c r="E164">
        <v>4.2</v>
      </c>
      <c r="F164">
        <f t="shared" si="12"/>
        <v>1.887054378050957</v>
      </c>
      <c r="G164">
        <f t="shared" si="13"/>
        <v>0.62324929039790045</v>
      </c>
    </row>
    <row r="165" spans="2:7" x14ac:dyDescent="0.15">
      <c r="B165">
        <v>2018</v>
      </c>
      <c r="C165" t="s">
        <v>1114</v>
      </c>
      <c r="D165">
        <v>69.3</v>
      </c>
      <c r="E165">
        <v>3.2</v>
      </c>
      <c r="F165">
        <f t="shared" si="12"/>
        <v>1.8407332346118068</v>
      </c>
      <c r="G165">
        <f t="shared" si="13"/>
        <v>0.50514997831990605</v>
      </c>
    </row>
    <row r="166" spans="2:7" x14ac:dyDescent="0.15">
      <c r="B166">
        <v>2018</v>
      </c>
      <c r="C166" t="s">
        <v>1114</v>
      </c>
      <c r="D166">
        <v>62</v>
      </c>
      <c r="E166">
        <v>2</v>
      </c>
      <c r="F166">
        <f t="shared" si="12"/>
        <v>1.7923916894982539</v>
      </c>
      <c r="G166">
        <f t="shared" si="13"/>
        <v>0.3010299956639812</v>
      </c>
    </row>
    <row r="167" spans="2:7" x14ac:dyDescent="0.15">
      <c r="B167">
        <v>2018</v>
      </c>
      <c r="C167" t="s">
        <v>1114</v>
      </c>
      <c r="D167">
        <v>62.3</v>
      </c>
      <c r="E167">
        <v>2.2000000000000002</v>
      </c>
      <c r="F167">
        <f t="shared" si="12"/>
        <v>1.7944880466591695</v>
      </c>
      <c r="G167">
        <f t="shared" si="13"/>
        <v>0.34242268082220628</v>
      </c>
    </row>
    <row r="168" spans="2:7" x14ac:dyDescent="0.15">
      <c r="B168">
        <v>2018</v>
      </c>
      <c r="C168" t="s">
        <v>1114</v>
      </c>
      <c r="D168">
        <v>65</v>
      </c>
      <c r="E168">
        <v>1.9</v>
      </c>
      <c r="F168">
        <f t="shared" si="12"/>
        <v>1.8129133566428555</v>
      </c>
      <c r="G168">
        <f t="shared" si="13"/>
        <v>0.27875360095282892</v>
      </c>
    </row>
    <row r="169" spans="2:7" x14ac:dyDescent="0.15">
      <c r="B169">
        <v>2018</v>
      </c>
      <c r="C169" t="s">
        <v>1114</v>
      </c>
      <c r="D169">
        <v>60.8</v>
      </c>
      <c r="E169">
        <v>2.1</v>
      </c>
      <c r="F169">
        <f t="shared" ref="F169:F185" si="14">LOG(D169)</f>
        <v>1.7839035792727349</v>
      </c>
      <c r="G169">
        <f t="shared" ref="G169:G185" si="15">LOG(E169)</f>
        <v>0.3222192947339193</v>
      </c>
    </row>
    <row r="170" spans="2:7" x14ac:dyDescent="0.15">
      <c r="B170">
        <v>2018</v>
      </c>
      <c r="C170" t="s">
        <v>1114</v>
      </c>
      <c r="D170">
        <v>74</v>
      </c>
      <c r="E170">
        <v>3.2</v>
      </c>
      <c r="F170">
        <f t="shared" si="14"/>
        <v>1.8692317197309762</v>
      </c>
      <c r="G170">
        <f t="shared" si="15"/>
        <v>0.50514997831990605</v>
      </c>
    </row>
    <row r="171" spans="2:7" x14ac:dyDescent="0.15">
      <c r="B171">
        <v>2018</v>
      </c>
      <c r="C171" t="s">
        <v>1114</v>
      </c>
      <c r="D171">
        <v>67.3</v>
      </c>
      <c r="E171">
        <v>2.2999999999999998</v>
      </c>
      <c r="F171">
        <f t="shared" si="14"/>
        <v>1.8280150642239767</v>
      </c>
      <c r="G171">
        <f t="shared" si="15"/>
        <v>0.36172783601759284</v>
      </c>
    </row>
    <row r="172" spans="2:7" x14ac:dyDescent="0.15">
      <c r="B172">
        <v>2018</v>
      </c>
      <c r="C172" t="s">
        <v>1114</v>
      </c>
      <c r="D172">
        <v>73.400000000000006</v>
      </c>
      <c r="E172">
        <v>2.7</v>
      </c>
      <c r="F172">
        <f t="shared" si="14"/>
        <v>1.8656960599160706</v>
      </c>
      <c r="G172">
        <f t="shared" si="15"/>
        <v>0.43136376415898736</v>
      </c>
    </row>
    <row r="173" spans="2:7" x14ac:dyDescent="0.15">
      <c r="B173">
        <v>2018</v>
      </c>
      <c r="C173" t="s">
        <v>1114</v>
      </c>
      <c r="D173">
        <v>79.7</v>
      </c>
      <c r="E173">
        <v>4.3</v>
      </c>
      <c r="F173">
        <f t="shared" si="14"/>
        <v>1.9014583213961123</v>
      </c>
      <c r="G173">
        <f t="shared" si="15"/>
        <v>0.63346845557958653</v>
      </c>
    </row>
    <row r="174" spans="2:7" x14ac:dyDescent="0.15">
      <c r="B174">
        <v>2018</v>
      </c>
      <c r="C174" t="s">
        <v>1114</v>
      </c>
      <c r="D174">
        <v>79.8</v>
      </c>
      <c r="E174">
        <v>3.6</v>
      </c>
      <c r="F174">
        <f t="shared" si="14"/>
        <v>1.9020028913507294</v>
      </c>
      <c r="G174">
        <f t="shared" si="15"/>
        <v>0.55630250076728727</v>
      </c>
    </row>
    <row r="175" spans="2:7" x14ac:dyDescent="0.15">
      <c r="B175">
        <v>2018</v>
      </c>
      <c r="C175" t="s">
        <v>1114</v>
      </c>
      <c r="D175">
        <v>76.099999999999994</v>
      </c>
      <c r="E175">
        <v>3.6</v>
      </c>
      <c r="F175">
        <f t="shared" si="14"/>
        <v>1.8813846567705728</v>
      </c>
      <c r="G175">
        <f t="shared" si="15"/>
        <v>0.55630250076728727</v>
      </c>
    </row>
    <row r="176" spans="2:7" x14ac:dyDescent="0.15">
      <c r="B176">
        <v>2018</v>
      </c>
      <c r="C176" t="s">
        <v>1114</v>
      </c>
      <c r="D176">
        <v>56.1</v>
      </c>
      <c r="E176">
        <v>1.2</v>
      </c>
      <c r="F176">
        <f t="shared" si="14"/>
        <v>1.7489628612561614</v>
      </c>
      <c r="G176">
        <f t="shared" si="15"/>
        <v>7.9181246047624818E-2</v>
      </c>
    </row>
    <row r="177" spans="2:7" x14ac:dyDescent="0.15">
      <c r="B177">
        <v>2018</v>
      </c>
      <c r="C177" t="s">
        <v>1114</v>
      </c>
      <c r="D177">
        <v>81</v>
      </c>
      <c r="E177">
        <v>4.5</v>
      </c>
      <c r="F177">
        <f t="shared" si="14"/>
        <v>1.9084850188786497</v>
      </c>
      <c r="G177">
        <f t="shared" si="15"/>
        <v>0.65321251377534373</v>
      </c>
    </row>
    <row r="178" spans="2:7" x14ac:dyDescent="0.15">
      <c r="B178">
        <v>2018</v>
      </c>
      <c r="C178" t="s">
        <v>1114</v>
      </c>
      <c r="D178">
        <v>77.3</v>
      </c>
      <c r="E178">
        <v>4.2</v>
      </c>
      <c r="F178">
        <f t="shared" si="14"/>
        <v>1.888179493918325</v>
      </c>
      <c r="G178">
        <f t="shared" si="15"/>
        <v>0.62324929039790045</v>
      </c>
    </row>
    <row r="179" spans="2:7" x14ac:dyDescent="0.15">
      <c r="B179">
        <v>2018</v>
      </c>
      <c r="C179" t="s">
        <v>1114</v>
      </c>
      <c r="D179">
        <v>56.2</v>
      </c>
      <c r="E179">
        <v>1.3</v>
      </c>
      <c r="F179">
        <f t="shared" si="14"/>
        <v>1.7497363155690611</v>
      </c>
      <c r="G179">
        <f t="shared" si="15"/>
        <v>0.11394335230683679</v>
      </c>
    </row>
    <row r="180" spans="2:7" x14ac:dyDescent="0.15">
      <c r="B180">
        <v>2018</v>
      </c>
      <c r="C180" t="s">
        <v>1114</v>
      </c>
      <c r="D180">
        <v>69</v>
      </c>
      <c r="E180">
        <v>2.7</v>
      </c>
      <c r="F180">
        <f t="shared" si="14"/>
        <v>1.8388490907372552</v>
      </c>
      <c r="G180">
        <f t="shared" si="15"/>
        <v>0.43136376415898736</v>
      </c>
    </row>
    <row r="181" spans="2:7" x14ac:dyDescent="0.15">
      <c r="B181">
        <v>2018</v>
      </c>
      <c r="C181" t="s">
        <v>1114</v>
      </c>
      <c r="D181">
        <v>65.599999999999994</v>
      </c>
      <c r="E181">
        <v>2.2999999999999998</v>
      </c>
      <c r="F181">
        <f t="shared" si="14"/>
        <v>1.8169038393756602</v>
      </c>
      <c r="G181">
        <f t="shared" si="15"/>
        <v>0.36172783601759284</v>
      </c>
    </row>
    <row r="182" spans="2:7" x14ac:dyDescent="0.15">
      <c r="B182">
        <v>2018</v>
      </c>
      <c r="C182" t="s">
        <v>1114</v>
      </c>
      <c r="D182">
        <v>69.2</v>
      </c>
      <c r="E182">
        <v>2.5</v>
      </c>
      <c r="F182">
        <f t="shared" si="14"/>
        <v>1.8401060944567578</v>
      </c>
      <c r="G182">
        <f t="shared" si="15"/>
        <v>0.3979400086720376</v>
      </c>
    </row>
    <row r="183" spans="2:7" x14ac:dyDescent="0.15">
      <c r="B183">
        <v>2018</v>
      </c>
      <c r="C183" t="s">
        <v>1114</v>
      </c>
      <c r="D183">
        <v>55.3</v>
      </c>
      <c r="E183">
        <v>1.5</v>
      </c>
      <c r="F183">
        <f t="shared" si="14"/>
        <v>1.7427251313046983</v>
      </c>
      <c r="G183">
        <f t="shared" si="15"/>
        <v>0.17609125905568124</v>
      </c>
    </row>
    <row r="184" spans="2:7" x14ac:dyDescent="0.15">
      <c r="B184">
        <v>2018</v>
      </c>
      <c r="C184" t="s">
        <v>1114</v>
      </c>
      <c r="D184">
        <v>72</v>
      </c>
      <c r="E184">
        <v>3.4</v>
      </c>
      <c r="F184">
        <f t="shared" si="14"/>
        <v>1.8573324964312685</v>
      </c>
      <c r="G184">
        <f t="shared" si="15"/>
        <v>0.53147891704225514</v>
      </c>
    </row>
    <row r="185" spans="2:7" x14ac:dyDescent="0.15">
      <c r="B185" s="10">
        <v>2018</v>
      </c>
      <c r="C185" s="10" t="s">
        <v>1114</v>
      </c>
      <c r="D185" s="10">
        <v>61.2</v>
      </c>
      <c r="E185" s="10">
        <v>2.2000000000000002</v>
      </c>
      <c r="F185" s="10">
        <f t="shared" si="14"/>
        <v>1.7867514221455612</v>
      </c>
      <c r="G185" s="10">
        <f t="shared" si="15"/>
        <v>0.34242268082220628</v>
      </c>
    </row>
    <row r="186" spans="2:7" x14ac:dyDescent="0.15">
      <c r="B186" s="10">
        <v>2019</v>
      </c>
      <c r="C186" s="14" t="s">
        <v>1114</v>
      </c>
      <c r="D186" s="11">
        <v>60.4</v>
      </c>
      <c r="E186" s="12">
        <v>1.7</v>
      </c>
      <c r="F186" s="10">
        <f t="shared" ref="F186:F218" si="16">LOG(D186)</f>
        <v>1.7810369386211318</v>
      </c>
      <c r="G186" s="10">
        <f t="shared" ref="G186:G218" si="17">LOG(E186)</f>
        <v>0.23044892137827391</v>
      </c>
    </row>
    <row r="187" spans="2:7" x14ac:dyDescent="0.15">
      <c r="B187" s="10">
        <v>2019</v>
      </c>
      <c r="C187" s="14" t="s">
        <v>1114</v>
      </c>
      <c r="D187" s="11">
        <v>70.5</v>
      </c>
      <c r="E187" s="12">
        <v>3.4</v>
      </c>
      <c r="F187" s="10">
        <f t="shared" si="16"/>
        <v>1.8481891169913987</v>
      </c>
      <c r="G187" s="10">
        <f t="shared" si="17"/>
        <v>0.53147891704225514</v>
      </c>
    </row>
    <row r="188" spans="2:7" x14ac:dyDescent="0.15">
      <c r="B188" s="10">
        <v>2019</v>
      </c>
      <c r="C188" s="14" t="s">
        <v>1114</v>
      </c>
      <c r="D188" s="11">
        <v>75.7</v>
      </c>
      <c r="E188" s="12">
        <v>3.5</v>
      </c>
      <c r="F188" s="10">
        <f t="shared" si="16"/>
        <v>1.8790958795000727</v>
      </c>
      <c r="G188" s="10">
        <f t="shared" si="17"/>
        <v>0.54406804435027567</v>
      </c>
    </row>
    <row r="189" spans="2:7" x14ac:dyDescent="0.15">
      <c r="B189" s="10">
        <v>2019</v>
      </c>
      <c r="C189" s="14" t="s">
        <v>1114</v>
      </c>
      <c r="D189" s="12">
        <v>52.9</v>
      </c>
      <c r="E189" s="12">
        <v>1.1000000000000001</v>
      </c>
      <c r="F189" s="10">
        <f t="shared" si="16"/>
        <v>1.7234556720351857</v>
      </c>
      <c r="G189" s="10">
        <f t="shared" si="17"/>
        <v>4.1392685158225077E-2</v>
      </c>
    </row>
    <row r="190" spans="2:7" x14ac:dyDescent="0.15">
      <c r="B190" s="10">
        <v>2019</v>
      </c>
      <c r="C190" s="14" t="s">
        <v>1114</v>
      </c>
      <c r="D190" s="12">
        <v>80.5</v>
      </c>
      <c r="E190" s="12">
        <v>4.4000000000000004</v>
      </c>
      <c r="F190" s="10">
        <f t="shared" si="16"/>
        <v>1.9057958803678685</v>
      </c>
      <c r="G190" s="10">
        <f t="shared" si="17"/>
        <v>0.64345267648618742</v>
      </c>
    </row>
    <row r="191" spans="2:7" x14ac:dyDescent="0.15">
      <c r="B191" s="10">
        <v>2019</v>
      </c>
      <c r="C191" s="14" t="s">
        <v>1114</v>
      </c>
      <c r="D191" s="12">
        <v>66.2</v>
      </c>
      <c r="E191" s="12">
        <v>2.4</v>
      </c>
      <c r="F191" s="10">
        <f t="shared" si="16"/>
        <v>1.8208579894396999</v>
      </c>
      <c r="G191" s="10">
        <f t="shared" si="17"/>
        <v>0.38021124171160603</v>
      </c>
    </row>
    <row r="192" spans="2:7" x14ac:dyDescent="0.15">
      <c r="B192" s="10">
        <v>2019</v>
      </c>
      <c r="C192" s="14" t="s">
        <v>1114</v>
      </c>
      <c r="D192" s="12">
        <v>56.6</v>
      </c>
      <c r="E192" s="12">
        <v>1.4</v>
      </c>
      <c r="F192" s="10">
        <f t="shared" si="16"/>
        <v>1.7528164311882715</v>
      </c>
      <c r="G192" s="10">
        <f t="shared" si="17"/>
        <v>0.14612803567823801</v>
      </c>
    </row>
    <row r="193" spans="2:7" x14ac:dyDescent="0.15">
      <c r="B193" s="10">
        <v>2019</v>
      </c>
      <c r="C193" s="14" t="s">
        <v>1114</v>
      </c>
      <c r="D193" s="12">
        <v>76.900000000000006</v>
      </c>
      <c r="E193" s="12">
        <v>4.2</v>
      </c>
      <c r="F193" s="10">
        <f t="shared" si="16"/>
        <v>1.885926339801431</v>
      </c>
      <c r="G193" s="10">
        <f t="shared" si="17"/>
        <v>0.62324929039790045</v>
      </c>
    </row>
    <row r="194" spans="2:7" x14ac:dyDescent="0.15">
      <c r="B194" s="10">
        <v>2019</v>
      </c>
      <c r="C194" s="14" t="s">
        <v>1114</v>
      </c>
      <c r="D194" s="12">
        <v>64.900000000000006</v>
      </c>
      <c r="E194" s="12">
        <v>2.2000000000000002</v>
      </c>
      <c r="F194" s="10">
        <f t="shared" si="16"/>
        <v>1.8122446968003694</v>
      </c>
      <c r="G194" s="10">
        <f t="shared" si="17"/>
        <v>0.34242268082220628</v>
      </c>
    </row>
    <row r="195" spans="2:7" x14ac:dyDescent="0.15">
      <c r="B195" s="10">
        <v>2019</v>
      </c>
      <c r="C195" s="14" t="s">
        <v>1114</v>
      </c>
      <c r="D195" s="12">
        <v>64.2</v>
      </c>
      <c r="E195" s="12">
        <v>2.2000000000000002</v>
      </c>
      <c r="F195" s="10">
        <f t="shared" si="16"/>
        <v>1.8075350280688534</v>
      </c>
      <c r="G195" s="10">
        <f t="shared" si="17"/>
        <v>0.34242268082220628</v>
      </c>
    </row>
    <row r="196" spans="2:7" x14ac:dyDescent="0.15">
      <c r="B196" s="10">
        <v>2019</v>
      </c>
      <c r="C196" s="14" t="s">
        <v>1114</v>
      </c>
      <c r="D196" s="12">
        <v>59.7</v>
      </c>
      <c r="E196" s="12">
        <v>1.5</v>
      </c>
      <c r="F196" s="10">
        <f t="shared" si="16"/>
        <v>1.7759743311293692</v>
      </c>
      <c r="G196" s="10">
        <f t="shared" si="17"/>
        <v>0.17609125905568124</v>
      </c>
    </row>
    <row r="197" spans="2:7" x14ac:dyDescent="0.15">
      <c r="B197" s="10">
        <v>2019</v>
      </c>
      <c r="C197" s="14" t="s">
        <v>1114</v>
      </c>
      <c r="D197" s="12">
        <v>64.7</v>
      </c>
      <c r="E197" s="12">
        <v>2</v>
      </c>
      <c r="F197" s="10">
        <f t="shared" si="16"/>
        <v>1.8109042806687004</v>
      </c>
      <c r="G197" s="10">
        <f t="shared" si="17"/>
        <v>0.3010299956639812</v>
      </c>
    </row>
    <row r="198" spans="2:7" x14ac:dyDescent="0.15">
      <c r="B198" s="10">
        <v>2019</v>
      </c>
      <c r="C198" s="14" t="s">
        <v>1114</v>
      </c>
      <c r="D198" s="12">
        <v>77.400000000000006</v>
      </c>
      <c r="E198" s="12">
        <v>3.2</v>
      </c>
      <c r="F198" s="10">
        <f t="shared" si="16"/>
        <v>1.8887409606828927</v>
      </c>
      <c r="G198" s="10">
        <f t="shared" si="17"/>
        <v>0.50514997831990605</v>
      </c>
    </row>
    <row r="199" spans="2:7" x14ac:dyDescent="0.15">
      <c r="B199" s="10">
        <v>2019</v>
      </c>
      <c r="C199" s="14" t="s">
        <v>1114</v>
      </c>
      <c r="D199" s="12">
        <v>65.3</v>
      </c>
      <c r="E199" s="12">
        <v>2.4</v>
      </c>
      <c r="F199" s="10">
        <f t="shared" si="16"/>
        <v>1.8149131812750738</v>
      </c>
      <c r="G199" s="10">
        <f t="shared" si="17"/>
        <v>0.38021124171160603</v>
      </c>
    </row>
    <row r="200" spans="2:7" x14ac:dyDescent="0.15">
      <c r="B200" s="10">
        <v>2019</v>
      </c>
      <c r="C200" s="14" t="s">
        <v>1114</v>
      </c>
      <c r="D200" s="12">
        <v>66.599999999999994</v>
      </c>
      <c r="E200" s="12">
        <v>2.6</v>
      </c>
      <c r="F200" s="10">
        <f t="shared" si="16"/>
        <v>1.823474229170301</v>
      </c>
      <c r="G200" s="10">
        <f t="shared" si="17"/>
        <v>0.41497334797081797</v>
      </c>
    </row>
    <row r="201" spans="2:7" x14ac:dyDescent="0.15">
      <c r="B201" s="10">
        <v>2019</v>
      </c>
      <c r="C201" s="14" t="s">
        <v>1114</v>
      </c>
      <c r="D201" s="12">
        <v>56.8</v>
      </c>
      <c r="E201" s="12">
        <v>1.8</v>
      </c>
      <c r="F201" s="10">
        <f t="shared" si="16"/>
        <v>1.7543483357110188</v>
      </c>
      <c r="G201" s="10">
        <f t="shared" si="17"/>
        <v>0.25527250510330607</v>
      </c>
    </row>
    <row r="202" spans="2:7" x14ac:dyDescent="0.15">
      <c r="B202" s="10">
        <v>2019</v>
      </c>
      <c r="C202" s="14" t="s">
        <v>1114</v>
      </c>
      <c r="D202" s="12">
        <v>52</v>
      </c>
      <c r="E202" s="12">
        <v>1.3</v>
      </c>
      <c r="F202" s="10">
        <f t="shared" si="16"/>
        <v>1.7160033436347992</v>
      </c>
      <c r="G202" s="10">
        <f t="shared" si="17"/>
        <v>0.11394335230683679</v>
      </c>
    </row>
    <row r="203" spans="2:7" x14ac:dyDescent="0.15">
      <c r="B203" s="10">
        <v>2019</v>
      </c>
      <c r="C203" s="14" t="s">
        <v>1114</v>
      </c>
      <c r="D203" s="12">
        <v>70.5</v>
      </c>
      <c r="E203" s="12">
        <v>3.3</v>
      </c>
      <c r="F203" s="10">
        <f t="shared" si="16"/>
        <v>1.8481891169913987</v>
      </c>
      <c r="G203" s="10">
        <f t="shared" si="17"/>
        <v>0.51851393987788741</v>
      </c>
    </row>
    <row r="204" spans="2:7" x14ac:dyDescent="0.15">
      <c r="B204" s="10">
        <v>2019</v>
      </c>
      <c r="C204" s="14" t="s">
        <v>1114</v>
      </c>
      <c r="D204" s="12">
        <v>69.2</v>
      </c>
      <c r="E204" s="12">
        <v>3</v>
      </c>
      <c r="F204" s="10">
        <f t="shared" si="16"/>
        <v>1.8401060944567578</v>
      </c>
      <c r="G204" s="10">
        <f t="shared" si="17"/>
        <v>0.47712125471966244</v>
      </c>
    </row>
    <row r="205" spans="2:7" x14ac:dyDescent="0.15">
      <c r="B205" s="10">
        <v>2019</v>
      </c>
      <c r="C205" s="14" t="s">
        <v>1114</v>
      </c>
      <c r="D205" s="12">
        <v>69.3</v>
      </c>
      <c r="E205" s="12">
        <v>2.8</v>
      </c>
      <c r="F205" s="10">
        <f t="shared" si="16"/>
        <v>1.8407332346118068</v>
      </c>
      <c r="G205" s="10">
        <f t="shared" si="17"/>
        <v>0.44715803134221921</v>
      </c>
    </row>
    <row r="206" spans="2:7" x14ac:dyDescent="0.15">
      <c r="B206" s="10">
        <v>2019</v>
      </c>
      <c r="C206" s="14" t="s">
        <v>1114</v>
      </c>
      <c r="D206" s="12">
        <v>72.099999999999994</v>
      </c>
      <c r="E206" s="12">
        <v>3.3</v>
      </c>
      <c r="F206" s="10">
        <f t="shared" si="16"/>
        <v>1.8579352647194289</v>
      </c>
      <c r="G206" s="10">
        <f t="shared" si="17"/>
        <v>0.51851393987788741</v>
      </c>
    </row>
    <row r="207" spans="2:7" x14ac:dyDescent="0.15">
      <c r="B207" s="10">
        <v>2019</v>
      </c>
      <c r="C207" s="14" t="s">
        <v>1114</v>
      </c>
      <c r="D207" s="12">
        <v>84.5</v>
      </c>
      <c r="E207" s="12">
        <v>5.3</v>
      </c>
      <c r="F207" s="10">
        <f t="shared" si="16"/>
        <v>1.9268567089496924</v>
      </c>
      <c r="G207" s="10">
        <f t="shared" si="17"/>
        <v>0.72427586960078905</v>
      </c>
    </row>
    <row r="208" spans="2:7" x14ac:dyDescent="0.15">
      <c r="B208" s="10">
        <v>2019</v>
      </c>
      <c r="C208" s="14" t="s">
        <v>1114</v>
      </c>
      <c r="D208" s="12">
        <v>65</v>
      </c>
      <c r="E208" s="12">
        <v>2.5</v>
      </c>
      <c r="F208" s="10">
        <f t="shared" si="16"/>
        <v>1.8129133566428555</v>
      </c>
      <c r="G208" s="10">
        <f t="shared" si="17"/>
        <v>0.3979400086720376</v>
      </c>
    </row>
    <row r="209" spans="2:7" x14ac:dyDescent="0.15">
      <c r="B209" s="10">
        <v>2019</v>
      </c>
      <c r="C209" s="14" t="s">
        <v>1114</v>
      </c>
      <c r="D209" s="12">
        <v>67.5</v>
      </c>
      <c r="E209" s="13">
        <v>2.9</v>
      </c>
      <c r="F209" s="10">
        <f t="shared" si="16"/>
        <v>1.8293037728310249</v>
      </c>
      <c r="G209" s="10">
        <f t="shared" si="17"/>
        <v>0.46239799789895608</v>
      </c>
    </row>
    <row r="210" spans="2:7" x14ac:dyDescent="0.15">
      <c r="B210" s="10">
        <v>2019</v>
      </c>
      <c r="C210" s="14" t="s">
        <v>1114</v>
      </c>
      <c r="D210" s="12">
        <v>57</v>
      </c>
      <c r="E210" s="12">
        <v>1.6</v>
      </c>
      <c r="F210" s="10">
        <f t="shared" si="16"/>
        <v>1.7558748556724915</v>
      </c>
      <c r="G210" s="10">
        <f t="shared" si="17"/>
        <v>0.20411998265592479</v>
      </c>
    </row>
    <row r="211" spans="2:7" x14ac:dyDescent="0.15">
      <c r="B211" s="10">
        <v>2019</v>
      </c>
      <c r="C211" s="14" t="s">
        <v>1114</v>
      </c>
      <c r="D211" s="12">
        <v>79.900000000000006</v>
      </c>
      <c r="E211" s="12">
        <v>4.4000000000000004</v>
      </c>
      <c r="F211" s="10">
        <f t="shared" si="16"/>
        <v>1.9025467793139914</v>
      </c>
      <c r="G211" s="10">
        <f t="shared" si="17"/>
        <v>0.64345267648618742</v>
      </c>
    </row>
    <row r="212" spans="2:7" x14ac:dyDescent="0.15">
      <c r="B212" s="10">
        <v>2019</v>
      </c>
      <c r="C212" s="14" t="s">
        <v>1114</v>
      </c>
      <c r="D212" s="12">
        <v>79.900000000000006</v>
      </c>
      <c r="E212" s="12">
        <v>4.4000000000000004</v>
      </c>
      <c r="F212" s="10">
        <f t="shared" si="16"/>
        <v>1.9025467793139914</v>
      </c>
      <c r="G212" s="10">
        <f t="shared" si="17"/>
        <v>0.64345267648618742</v>
      </c>
    </row>
    <row r="213" spans="2:7" x14ac:dyDescent="0.15">
      <c r="B213" s="10">
        <v>2019</v>
      </c>
      <c r="C213" s="14" t="s">
        <v>1114</v>
      </c>
      <c r="D213" s="12">
        <v>56.9</v>
      </c>
      <c r="E213" s="12">
        <v>1.5</v>
      </c>
      <c r="F213" s="10">
        <f t="shared" si="16"/>
        <v>1.7551122663950711</v>
      </c>
      <c r="G213" s="10">
        <f t="shared" si="17"/>
        <v>0.17609125905568124</v>
      </c>
    </row>
    <row r="214" spans="2:7" x14ac:dyDescent="0.15">
      <c r="B214" s="10">
        <v>2019</v>
      </c>
      <c r="C214" s="14" t="s">
        <v>1114</v>
      </c>
      <c r="D214" s="12">
        <v>86</v>
      </c>
      <c r="E214" s="12">
        <v>5.5</v>
      </c>
      <c r="F214" s="10">
        <f t="shared" si="16"/>
        <v>1.9344984512435677</v>
      </c>
      <c r="G214" s="10">
        <f t="shared" si="17"/>
        <v>0.74036268949424389</v>
      </c>
    </row>
    <row r="215" spans="2:7" x14ac:dyDescent="0.15">
      <c r="B215" s="10">
        <v>2019</v>
      </c>
      <c r="C215" s="14" t="s">
        <v>1114</v>
      </c>
      <c r="D215" s="12">
        <v>71.8</v>
      </c>
      <c r="E215" s="12">
        <v>3.4</v>
      </c>
      <c r="F215" s="10">
        <f t="shared" si="16"/>
        <v>1.8561244442423004</v>
      </c>
      <c r="G215" s="10">
        <f t="shared" si="17"/>
        <v>0.53147891704225514</v>
      </c>
    </row>
    <row r="216" spans="2:7" x14ac:dyDescent="0.15">
      <c r="B216" s="10">
        <v>2019</v>
      </c>
      <c r="C216" s="14" t="s">
        <v>1114</v>
      </c>
      <c r="D216" s="12">
        <v>70.7</v>
      </c>
      <c r="E216" s="12">
        <v>2.9</v>
      </c>
      <c r="F216" s="10">
        <f t="shared" si="16"/>
        <v>1.8494194137968993</v>
      </c>
      <c r="G216" s="10">
        <f t="shared" si="17"/>
        <v>0.46239799789895608</v>
      </c>
    </row>
    <row r="217" spans="2:7" x14ac:dyDescent="0.15">
      <c r="B217" s="10">
        <v>2019</v>
      </c>
      <c r="C217" s="14" t="s">
        <v>1114</v>
      </c>
      <c r="D217" s="12">
        <v>69.099999999999994</v>
      </c>
      <c r="E217" s="12">
        <v>3.2</v>
      </c>
      <c r="F217" s="10">
        <f t="shared" si="16"/>
        <v>1.8394780473741983</v>
      </c>
      <c r="G217" s="10">
        <f t="shared" si="17"/>
        <v>0.50514997831990605</v>
      </c>
    </row>
    <row r="218" spans="2:7" x14ac:dyDescent="0.15">
      <c r="B218" s="10">
        <v>2019</v>
      </c>
      <c r="C218" s="14" t="s">
        <v>1114</v>
      </c>
      <c r="D218" s="12">
        <v>73.099999999999994</v>
      </c>
      <c r="E218" s="12">
        <v>3.5</v>
      </c>
      <c r="F218" s="10">
        <f t="shared" si="16"/>
        <v>1.8639173769578605</v>
      </c>
      <c r="G218" s="10">
        <f t="shared" si="17"/>
        <v>0.54406804435027567</v>
      </c>
    </row>
    <row r="219" spans="2:7" x14ac:dyDescent="0.15">
      <c r="B219" s="20">
        <v>2020</v>
      </c>
      <c r="C219" s="7" t="s">
        <v>1114</v>
      </c>
      <c r="D219" s="21">
        <v>108.8</v>
      </c>
      <c r="E219" s="22">
        <v>11.9</v>
      </c>
      <c r="F219" s="10">
        <f t="shared" ref="F219:F248" si="18">LOG(D219)</f>
        <v>2.0366288953621612</v>
      </c>
      <c r="G219" s="10">
        <f t="shared" ref="G219:G248" si="19">LOG(E219)</f>
        <v>1.0755469613925308</v>
      </c>
    </row>
    <row r="220" spans="2:7" x14ac:dyDescent="0.15">
      <c r="B220" s="20">
        <v>2020</v>
      </c>
      <c r="C220" s="7" t="s">
        <v>1114</v>
      </c>
      <c r="D220" s="8">
        <v>82.4</v>
      </c>
      <c r="E220" s="23">
        <v>3.3</v>
      </c>
      <c r="F220" s="10">
        <f t="shared" si="18"/>
        <v>1.9159272116971158</v>
      </c>
      <c r="G220" s="10">
        <f t="shared" si="19"/>
        <v>0.51851393987788741</v>
      </c>
    </row>
    <row r="221" spans="2:7" x14ac:dyDescent="0.15">
      <c r="B221" s="20">
        <v>2020</v>
      </c>
      <c r="C221" s="7" t="s">
        <v>1114</v>
      </c>
      <c r="D221" s="8">
        <v>74</v>
      </c>
      <c r="E221" s="8">
        <v>2.4</v>
      </c>
      <c r="F221" s="10">
        <f t="shared" si="18"/>
        <v>1.8692317197309762</v>
      </c>
      <c r="G221" s="10">
        <f t="shared" si="19"/>
        <v>0.38021124171160603</v>
      </c>
    </row>
    <row r="222" spans="2:7" x14ac:dyDescent="0.15">
      <c r="B222" s="20">
        <v>2020</v>
      </c>
      <c r="C222" s="7" t="s">
        <v>1114</v>
      </c>
      <c r="D222" s="8">
        <v>30.8</v>
      </c>
      <c r="E222" s="8">
        <v>0.3</v>
      </c>
      <c r="F222" s="10">
        <f t="shared" si="18"/>
        <v>1.4885507165004443</v>
      </c>
      <c r="G222" s="10">
        <f t="shared" si="19"/>
        <v>-0.52287874528033762</v>
      </c>
    </row>
    <row r="223" spans="2:7" x14ac:dyDescent="0.15">
      <c r="B223" s="20">
        <v>2020</v>
      </c>
      <c r="C223" s="7" t="s">
        <v>1114</v>
      </c>
      <c r="D223" s="8">
        <v>47.2</v>
      </c>
      <c r="E223" s="8">
        <v>0.5</v>
      </c>
      <c r="F223" s="10">
        <f t="shared" si="18"/>
        <v>1.6739419986340878</v>
      </c>
      <c r="G223" s="10">
        <f t="shared" si="19"/>
        <v>-0.3010299956639812</v>
      </c>
    </row>
    <row r="224" spans="2:7" x14ac:dyDescent="0.15">
      <c r="B224" s="20">
        <v>2020</v>
      </c>
      <c r="C224" s="7" t="s">
        <v>1114</v>
      </c>
      <c r="D224" s="8">
        <v>48.6</v>
      </c>
      <c r="E224" s="8">
        <v>1</v>
      </c>
      <c r="F224" s="10">
        <f t="shared" si="18"/>
        <v>1.6866362692622934</v>
      </c>
      <c r="G224" s="10">
        <f t="shared" si="19"/>
        <v>0</v>
      </c>
    </row>
    <row r="225" spans="2:7" x14ac:dyDescent="0.15">
      <c r="B225" s="20">
        <v>2020</v>
      </c>
      <c r="C225" s="7" t="s">
        <v>1114</v>
      </c>
      <c r="D225" s="8">
        <v>46.5</v>
      </c>
      <c r="E225" s="8">
        <v>0.9</v>
      </c>
      <c r="F225" s="10">
        <f t="shared" si="18"/>
        <v>1.667452952889954</v>
      </c>
      <c r="G225" s="10">
        <f t="shared" si="19"/>
        <v>-4.5757490560675115E-2</v>
      </c>
    </row>
    <row r="226" spans="2:7" x14ac:dyDescent="0.15">
      <c r="B226" s="20">
        <v>2020</v>
      </c>
      <c r="C226" s="7" t="s">
        <v>1114</v>
      </c>
      <c r="D226" s="8">
        <v>59.6</v>
      </c>
      <c r="E226" s="8">
        <v>2.2999999999999998</v>
      </c>
      <c r="F226" s="10">
        <f t="shared" si="18"/>
        <v>1.7752462597402365</v>
      </c>
      <c r="G226" s="10">
        <f t="shared" si="19"/>
        <v>0.36172783601759284</v>
      </c>
    </row>
    <row r="227" spans="2:7" x14ac:dyDescent="0.15">
      <c r="B227" s="20">
        <v>2020</v>
      </c>
      <c r="C227" s="7" t="s">
        <v>1114</v>
      </c>
      <c r="D227" s="8">
        <v>78.2</v>
      </c>
      <c r="E227" s="8">
        <v>4.4000000000000004</v>
      </c>
      <c r="F227" s="10">
        <f t="shared" si="18"/>
        <v>1.893206753059848</v>
      </c>
      <c r="G227" s="10">
        <f t="shared" si="19"/>
        <v>0.64345267648618742</v>
      </c>
    </row>
    <row r="228" spans="2:7" x14ac:dyDescent="0.15">
      <c r="B228" s="20">
        <v>2020</v>
      </c>
      <c r="C228" s="7" t="s">
        <v>1114</v>
      </c>
      <c r="D228" s="8">
        <v>75.099999999999994</v>
      </c>
      <c r="E228" s="8">
        <v>3.6</v>
      </c>
      <c r="F228" s="10">
        <f t="shared" si="18"/>
        <v>1.8756399370041683</v>
      </c>
      <c r="G228" s="10">
        <f t="shared" si="19"/>
        <v>0.55630250076728727</v>
      </c>
    </row>
    <row r="229" spans="2:7" x14ac:dyDescent="0.15">
      <c r="B229" s="20">
        <v>2020</v>
      </c>
      <c r="C229" s="7" t="s">
        <v>1114</v>
      </c>
      <c r="D229" s="8">
        <v>76.900000000000006</v>
      </c>
      <c r="E229" s="8">
        <v>3.9</v>
      </c>
      <c r="F229" s="10">
        <f t="shared" si="18"/>
        <v>1.885926339801431</v>
      </c>
      <c r="G229" s="10">
        <f t="shared" si="19"/>
        <v>0.59106460702649921</v>
      </c>
    </row>
    <row r="230" spans="2:7" x14ac:dyDescent="0.15">
      <c r="B230" s="20">
        <v>2020</v>
      </c>
      <c r="C230" s="7" t="s">
        <v>1114</v>
      </c>
      <c r="D230" s="8">
        <v>58.2</v>
      </c>
      <c r="E230" s="8">
        <v>1.9</v>
      </c>
      <c r="F230" s="10">
        <f t="shared" si="18"/>
        <v>1.7649229846498886</v>
      </c>
      <c r="G230" s="10">
        <f t="shared" si="19"/>
        <v>0.27875360095282892</v>
      </c>
    </row>
    <row r="231" spans="2:7" x14ac:dyDescent="0.15">
      <c r="B231" s="20">
        <v>2020</v>
      </c>
      <c r="C231" s="7" t="s">
        <v>1114</v>
      </c>
      <c r="D231" s="8">
        <v>78.599999999999994</v>
      </c>
      <c r="E231" s="8">
        <v>4.0999999999999996</v>
      </c>
      <c r="F231" s="10">
        <f t="shared" si="18"/>
        <v>1.8954225460394079</v>
      </c>
      <c r="G231" s="10">
        <f t="shared" si="19"/>
        <v>0.61278385671973545</v>
      </c>
    </row>
    <row r="232" spans="2:7" x14ac:dyDescent="0.15">
      <c r="B232" s="20">
        <v>2020</v>
      </c>
      <c r="C232" s="7" t="s">
        <v>1114</v>
      </c>
      <c r="D232" s="8">
        <v>95.1</v>
      </c>
      <c r="E232" s="8">
        <v>7.8</v>
      </c>
      <c r="F232" s="10">
        <f t="shared" si="18"/>
        <v>1.9781805169374138</v>
      </c>
      <c r="G232" s="10">
        <f t="shared" si="19"/>
        <v>0.89209460269048035</v>
      </c>
    </row>
    <row r="233" spans="2:7" x14ac:dyDescent="0.15">
      <c r="B233" s="20">
        <v>2020</v>
      </c>
      <c r="C233" s="7" t="s">
        <v>1114</v>
      </c>
      <c r="D233" s="8">
        <v>50.6</v>
      </c>
      <c r="E233" s="8">
        <v>1.2</v>
      </c>
      <c r="F233" s="10">
        <f t="shared" si="18"/>
        <v>1.7041505168397992</v>
      </c>
      <c r="G233" s="10">
        <f t="shared" si="19"/>
        <v>7.9181246047624818E-2</v>
      </c>
    </row>
    <row r="234" spans="2:7" x14ac:dyDescent="0.15">
      <c r="B234" s="20">
        <v>2020</v>
      </c>
      <c r="C234" s="7" t="s">
        <v>1114</v>
      </c>
      <c r="D234" s="8">
        <v>49.9</v>
      </c>
      <c r="E234" s="8">
        <v>0.9</v>
      </c>
      <c r="F234" s="10">
        <f t="shared" si="18"/>
        <v>1.69810054562339</v>
      </c>
      <c r="G234" s="10">
        <f t="shared" si="19"/>
        <v>-4.5757490560675115E-2</v>
      </c>
    </row>
    <row r="235" spans="2:7" x14ac:dyDescent="0.15">
      <c r="B235" s="20">
        <v>2020</v>
      </c>
      <c r="C235" s="7" t="s">
        <v>1114</v>
      </c>
      <c r="D235" s="8">
        <v>74.099999999999994</v>
      </c>
      <c r="E235" s="8">
        <v>3.1</v>
      </c>
      <c r="F235" s="10">
        <f t="shared" si="18"/>
        <v>1.8698182079793282</v>
      </c>
      <c r="G235" s="10">
        <f t="shared" si="19"/>
        <v>0.49136169383427269</v>
      </c>
    </row>
    <row r="236" spans="2:7" x14ac:dyDescent="0.15">
      <c r="B236" s="20">
        <v>2020</v>
      </c>
      <c r="C236" s="7" t="s">
        <v>1114</v>
      </c>
      <c r="D236" s="8">
        <v>63.2</v>
      </c>
      <c r="E236" s="8">
        <v>2.2000000000000002</v>
      </c>
      <c r="F236" s="10">
        <f t="shared" si="18"/>
        <v>1.8007170782823851</v>
      </c>
      <c r="G236" s="10">
        <f t="shared" si="19"/>
        <v>0.34242268082220628</v>
      </c>
    </row>
    <row r="237" spans="2:7" x14ac:dyDescent="0.15">
      <c r="B237" s="20">
        <v>2020</v>
      </c>
      <c r="C237" s="7" t="s">
        <v>1114</v>
      </c>
      <c r="D237" s="8">
        <v>51.4</v>
      </c>
      <c r="E237" s="8">
        <v>1.3</v>
      </c>
      <c r="F237" s="10">
        <f t="shared" si="18"/>
        <v>1.7109631189952756</v>
      </c>
      <c r="G237" s="10">
        <f t="shared" si="19"/>
        <v>0.11394335230683679</v>
      </c>
    </row>
    <row r="238" spans="2:7" x14ac:dyDescent="0.15">
      <c r="B238" s="20">
        <v>2020</v>
      </c>
      <c r="C238" s="7" t="s">
        <v>1114</v>
      </c>
      <c r="D238" s="8">
        <v>46.7</v>
      </c>
      <c r="E238" s="8">
        <v>0.8</v>
      </c>
      <c r="F238" s="10">
        <f t="shared" si="18"/>
        <v>1.6693168805661123</v>
      </c>
      <c r="G238" s="10">
        <f t="shared" si="19"/>
        <v>-9.6910013008056392E-2</v>
      </c>
    </row>
    <row r="239" spans="2:7" x14ac:dyDescent="0.15">
      <c r="B239" s="20">
        <v>2020</v>
      </c>
      <c r="C239" s="7" t="s">
        <v>1114</v>
      </c>
      <c r="D239" s="8">
        <v>54.8</v>
      </c>
      <c r="E239" s="8">
        <v>1.5</v>
      </c>
      <c r="F239" s="10">
        <f t="shared" si="18"/>
        <v>1.7387805584843692</v>
      </c>
      <c r="G239" s="10">
        <f t="shared" si="19"/>
        <v>0.17609125905568124</v>
      </c>
    </row>
    <row r="240" spans="2:7" x14ac:dyDescent="0.15">
      <c r="B240" s="20">
        <v>2020</v>
      </c>
      <c r="C240" s="7" t="s">
        <v>1114</v>
      </c>
      <c r="D240" s="20">
        <v>49.8</v>
      </c>
      <c r="E240" s="20">
        <v>1.2</v>
      </c>
      <c r="F240" s="10">
        <f t="shared" si="18"/>
        <v>1.6972293427597176</v>
      </c>
      <c r="G240" s="10">
        <f t="shared" si="19"/>
        <v>7.9181246047624818E-2</v>
      </c>
    </row>
    <row r="241" spans="2:7" x14ac:dyDescent="0.15">
      <c r="B241" s="20">
        <v>2020</v>
      </c>
      <c r="C241" s="7" t="s">
        <v>1114</v>
      </c>
      <c r="D241" s="20">
        <v>53.7</v>
      </c>
      <c r="E241" s="20">
        <v>1.3</v>
      </c>
      <c r="F241" s="10">
        <f t="shared" si="18"/>
        <v>1.7299742856995557</v>
      </c>
      <c r="G241" s="10">
        <f t="shared" si="19"/>
        <v>0.11394335230683679</v>
      </c>
    </row>
    <row r="242" spans="2:7" x14ac:dyDescent="0.15">
      <c r="B242" s="20">
        <v>2020</v>
      </c>
      <c r="C242" s="7" t="s">
        <v>1114</v>
      </c>
      <c r="D242" s="8">
        <v>78.400000000000006</v>
      </c>
      <c r="E242" s="8">
        <v>4.2</v>
      </c>
      <c r="F242" s="10">
        <f t="shared" si="18"/>
        <v>1.8943160626844384</v>
      </c>
      <c r="G242" s="10">
        <f t="shared" si="19"/>
        <v>0.62324929039790045</v>
      </c>
    </row>
    <row r="243" spans="2:7" x14ac:dyDescent="0.15">
      <c r="B243" s="20">
        <v>2020</v>
      </c>
      <c r="C243" s="7" t="s">
        <v>1114</v>
      </c>
      <c r="D243" s="8">
        <v>66</v>
      </c>
      <c r="E243" s="8">
        <v>2.8</v>
      </c>
      <c r="F243" s="10">
        <f t="shared" si="18"/>
        <v>1.8195439355418688</v>
      </c>
      <c r="G243" s="10">
        <f t="shared" si="19"/>
        <v>0.44715803134221921</v>
      </c>
    </row>
    <row r="244" spans="2:7" x14ac:dyDescent="0.15">
      <c r="B244" s="20">
        <v>2020</v>
      </c>
      <c r="C244" s="7" t="s">
        <v>1114</v>
      </c>
      <c r="D244" s="8">
        <v>72.7</v>
      </c>
      <c r="E244" s="8">
        <v>3.3</v>
      </c>
      <c r="F244" s="10">
        <f t="shared" si="18"/>
        <v>1.8615344108590379</v>
      </c>
      <c r="G244" s="10">
        <f t="shared" si="19"/>
        <v>0.51851393987788741</v>
      </c>
    </row>
    <row r="245" spans="2:7" x14ac:dyDescent="0.15">
      <c r="B245" s="20">
        <v>2020</v>
      </c>
      <c r="C245" s="7" t="s">
        <v>1114</v>
      </c>
      <c r="D245" s="8">
        <v>74.2</v>
      </c>
      <c r="E245" s="8">
        <v>3.8</v>
      </c>
      <c r="F245" s="10">
        <f t="shared" si="18"/>
        <v>1.8704039052790271</v>
      </c>
      <c r="G245" s="10">
        <f t="shared" si="19"/>
        <v>0.57978359661681012</v>
      </c>
    </row>
    <row r="246" spans="2:7" x14ac:dyDescent="0.15">
      <c r="B246" s="20">
        <v>2020</v>
      </c>
      <c r="C246" s="7" t="s">
        <v>1114</v>
      </c>
      <c r="D246" s="8">
        <v>63.4</v>
      </c>
      <c r="E246" s="8">
        <v>2.5</v>
      </c>
      <c r="F246" s="10">
        <f t="shared" si="18"/>
        <v>1.8020892578817327</v>
      </c>
      <c r="G246" s="10">
        <f t="shared" si="19"/>
        <v>0.3979400086720376</v>
      </c>
    </row>
    <row r="247" spans="2:7" x14ac:dyDescent="0.15">
      <c r="B247" s="20">
        <v>2020</v>
      </c>
      <c r="C247" s="7" t="s">
        <v>1114</v>
      </c>
      <c r="D247" s="8">
        <v>56.7</v>
      </c>
      <c r="E247" s="8">
        <v>1.5</v>
      </c>
      <c r="F247" s="10">
        <f t="shared" si="18"/>
        <v>1.7535830588929067</v>
      </c>
      <c r="G247" s="10">
        <f t="shared" si="19"/>
        <v>0.17609125905568124</v>
      </c>
    </row>
    <row r="248" spans="2:7" x14ac:dyDescent="0.15">
      <c r="B248" s="20">
        <v>2020</v>
      </c>
      <c r="C248" s="7" t="s">
        <v>1114</v>
      </c>
      <c r="D248" s="8">
        <v>86.2</v>
      </c>
      <c r="E248" s="8">
        <v>3.1</v>
      </c>
      <c r="F248" s="10">
        <f t="shared" si="18"/>
        <v>1.9355072658247128</v>
      </c>
      <c r="G248" s="10">
        <f t="shared" si="19"/>
        <v>0.49136169383427269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M503"/>
  <sheetViews>
    <sheetView workbookViewId="0">
      <pane ySplit="4" topLeftCell="A5" activePane="bottomLeft" state="frozen"/>
      <selection pane="bottomLeft" activeCell="R47" sqref="R47"/>
    </sheetView>
  </sheetViews>
  <sheetFormatPr baseColWidth="10" defaultColWidth="9.1640625" defaultRowHeight="13" x14ac:dyDescent="0.15"/>
  <cols>
    <col min="6" max="6" width="9.5" bestFit="1" customWidth="1"/>
    <col min="7" max="7" width="11.5" customWidth="1"/>
    <col min="9" max="9" width="21.5" bestFit="1" customWidth="1"/>
    <col min="10" max="10" width="18.83203125" bestFit="1" customWidth="1"/>
    <col min="12" max="12" width="12.33203125" bestFit="1" customWidth="1"/>
    <col min="13" max="13" width="12.1640625" bestFit="1" customWidth="1"/>
  </cols>
  <sheetData>
    <row r="2" spans="2:13" x14ac:dyDescent="0.15">
      <c r="L2" t="s">
        <v>984</v>
      </c>
    </row>
    <row r="3" spans="2:13" x14ac:dyDescent="0.15">
      <c r="I3" t="s">
        <v>987</v>
      </c>
      <c r="J3" t="s">
        <v>983</v>
      </c>
    </row>
    <row r="4" spans="2:13" x14ac:dyDescent="0.15">
      <c r="B4" t="s">
        <v>1053</v>
      </c>
      <c r="C4" t="s">
        <v>976</v>
      </c>
      <c r="D4" t="s">
        <v>977</v>
      </c>
      <c r="E4" t="s">
        <v>979</v>
      </c>
      <c r="F4" t="s">
        <v>980</v>
      </c>
      <c r="G4" t="s">
        <v>981</v>
      </c>
      <c r="I4" t="s">
        <v>985</v>
      </c>
      <c r="J4" t="s">
        <v>986</v>
      </c>
      <c r="L4" t="s">
        <v>982</v>
      </c>
      <c r="M4" t="s">
        <v>983</v>
      </c>
    </row>
    <row r="5" spans="2:13" x14ac:dyDescent="0.15">
      <c r="B5">
        <v>1995</v>
      </c>
      <c r="C5" t="s">
        <v>5</v>
      </c>
      <c r="D5" t="s">
        <v>434</v>
      </c>
      <c r="E5" t="s">
        <v>439</v>
      </c>
      <c r="F5">
        <f>LOG(D5)</f>
        <v>1.8211858826088454</v>
      </c>
      <c r="G5">
        <f>LOG(E5)</f>
        <v>0.34242268082220628</v>
      </c>
      <c r="I5">
        <f>INTERCEPT(G5:G1000,F5:F1000)</f>
        <v>-5.4705871857741695</v>
      </c>
      <c r="J5">
        <f>SLOPE(G5:G1000,F5:F1000)</f>
        <v>3.139385369017444</v>
      </c>
      <c r="L5">
        <f>10^I5</f>
        <v>3.3838633308928867E-6</v>
      </c>
      <c r="M5">
        <f>J5</f>
        <v>3.139385369017444</v>
      </c>
    </row>
    <row r="6" spans="2:13" x14ac:dyDescent="0.15">
      <c r="B6">
        <v>1995</v>
      </c>
      <c r="C6" t="s">
        <v>5</v>
      </c>
      <c r="D6" t="s">
        <v>436</v>
      </c>
      <c r="E6" t="s">
        <v>263</v>
      </c>
      <c r="F6">
        <f t="shared" ref="F6:F69" si="0">LOG(D6)</f>
        <v>1.6434526764861874</v>
      </c>
      <c r="G6">
        <f t="shared" ref="G6:G69" si="1">LOG(E6)</f>
        <v>-0.69897000433601875</v>
      </c>
    </row>
    <row r="7" spans="2:13" x14ac:dyDescent="0.15">
      <c r="B7">
        <v>1995</v>
      </c>
      <c r="C7" t="s">
        <v>5</v>
      </c>
      <c r="D7" t="s">
        <v>442</v>
      </c>
      <c r="E7" t="s">
        <v>445</v>
      </c>
      <c r="F7">
        <f t="shared" si="0"/>
        <v>1.69284691927723</v>
      </c>
      <c r="G7">
        <f t="shared" si="1"/>
        <v>-0.22184874961635639</v>
      </c>
    </row>
    <row r="8" spans="2:13" x14ac:dyDescent="0.15">
      <c r="B8">
        <v>1995</v>
      </c>
      <c r="C8" t="s">
        <v>5</v>
      </c>
      <c r="D8" t="s">
        <v>446</v>
      </c>
      <c r="E8" t="s">
        <v>263</v>
      </c>
      <c r="F8">
        <f t="shared" si="0"/>
        <v>1.5921767573958667</v>
      </c>
      <c r="G8">
        <f t="shared" si="1"/>
        <v>-0.69897000433601875</v>
      </c>
    </row>
    <row r="9" spans="2:13" x14ac:dyDescent="0.15">
      <c r="B9">
        <v>1995</v>
      </c>
      <c r="C9" t="s">
        <v>5</v>
      </c>
      <c r="D9" t="s">
        <v>452</v>
      </c>
      <c r="E9" t="s">
        <v>263</v>
      </c>
      <c r="F9">
        <f t="shared" si="0"/>
        <v>1.651278013998144</v>
      </c>
      <c r="G9">
        <f t="shared" si="1"/>
        <v>-0.69897000433601875</v>
      </c>
    </row>
    <row r="10" spans="2:13" x14ac:dyDescent="0.15">
      <c r="B10">
        <v>1995</v>
      </c>
      <c r="C10" t="s">
        <v>5</v>
      </c>
      <c r="D10">
        <v>45.45</v>
      </c>
      <c r="E10" t="s">
        <v>234</v>
      </c>
      <c r="F10">
        <f t="shared" si="0"/>
        <v>1.6575338875579864</v>
      </c>
      <c r="G10">
        <f t="shared" si="1"/>
        <v>-0.52287874528033762</v>
      </c>
    </row>
    <row r="11" spans="2:13" x14ac:dyDescent="0.15">
      <c r="B11">
        <v>1995</v>
      </c>
      <c r="C11" t="s">
        <v>5</v>
      </c>
      <c r="D11" t="s">
        <v>458</v>
      </c>
      <c r="E11" t="s">
        <v>459</v>
      </c>
      <c r="F11">
        <f t="shared" si="0"/>
        <v>1.7041505168397992</v>
      </c>
      <c r="G11">
        <f t="shared" si="1"/>
        <v>-0.3979400086720376</v>
      </c>
    </row>
    <row r="12" spans="2:13" x14ac:dyDescent="0.15">
      <c r="B12">
        <v>1995</v>
      </c>
      <c r="C12" t="s">
        <v>5</v>
      </c>
      <c r="D12" t="s">
        <v>461</v>
      </c>
      <c r="E12" t="s">
        <v>462</v>
      </c>
      <c r="F12">
        <f t="shared" si="0"/>
        <v>1.7403626894942439</v>
      </c>
      <c r="G12">
        <f t="shared" si="1"/>
        <v>0</v>
      </c>
    </row>
    <row r="13" spans="2:13" x14ac:dyDescent="0.15">
      <c r="B13">
        <v>1995</v>
      </c>
      <c r="C13" t="s">
        <v>5</v>
      </c>
      <c r="D13">
        <v>68.599999999999994</v>
      </c>
      <c r="E13">
        <v>2.4</v>
      </c>
      <c r="F13">
        <f t="shared" si="0"/>
        <v>1.8363241157067516</v>
      </c>
      <c r="G13">
        <f t="shared" si="1"/>
        <v>0.38021124171160603</v>
      </c>
    </row>
    <row r="14" spans="2:13" x14ac:dyDescent="0.15">
      <c r="B14">
        <v>1995</v>
      </c>
      <c r="C14" t="s">
        <v>5</v>
      </c>
      <c r="D14">
        <v>60</v>
      </c>
      <c r="E14">
        <v>1.8</v>
      </c>
      <c r="F14">
        <f t="shared" si="0"/>
        <v>1.7781512503836436</v>
      </c>
      <c r="G14">
        <f t="shared" si="1"/>
        <v>0.25527250510330607</v>
      </c>
    </row>
    <row r="15" spans="2:13" x14ac:dyDescent="0.15">
      <c r="B15">
        <v>1995</v>
      </c>
      <c r="C15" t="s">
        <v>5</v>
      </c>
      <c r="D15">
        <v>59.3</v>
      </c>
      <c r="E15">
        <v>1.6</v>
      </c>
      <c r="F15">
        <f t="shared" si="0"/>
        <v>1.7730546933642626</v>
      </c>
      <c r="G15">
        <f t="shared" si="1"/>
        <v>0.20411998265592479</v>
      </c>
    </row>
    <row r="16" spans="2:13" x14ac:dyDescent="0.15">
      <c r="B16">
        <v>1995</v>
      </c>
      <c r="C16" t="s">
        <v>5</v>
      </c>
      <c r="D16">
        <v>59.05</v>
      </c>
      <c r="E16">
        <v>1.7</v>
      </c>
      <c r="F16">
        <f t="shared" si="0"/>
        <v>1.7712199019495336</v>
      </c>
      <c r="G16">
        <f t="shared" si="1"/>
        <v>0.23044892137827391</v>
      </c>
    </row>
    <row r="17" spans="2:7" x14ac:dyDescent="0.15">
      <c r="B17">
        <v>1995</v>
      </c>
      <c r="C17" t="s">
        <v>5</v>
      </c>
      <c r="D17">
        <v>41.4</v>
      </c>
      <c r="E17">
        <v>0.6</v>
      </c>
      <c r="F17">
        <f t="shared" si="0"/>
        <v>1.6170003411208989</v>
      </c>
      <c r="G17">
        <f t="shared" si="1"/>
        <v>-0.22184874961635639</v>
      </c>
    </row>
    <row r="18" spans="2:7" x14ac:dyDescent="0.15">
      <c r="B18">
        <v>1996</v>
      </c>
      <c r="C18" t="s">
        <v>5</v>
      </c>
      <c r="D18">
        <v>43.45</v>
      </c>
      <c r="E18">
        <v>0.5</v>
      </c>
      <c r="F18">
        <f t="shared" si="0"/>
        <v>1.6379897807846853</v>
      </c>
      <c r="G18">
        <f t="shared" si="1"/>
        <v>-0.3010299956639812</v>
      </c>
    </row>
    <row r="19" spans="2:7" x14ac:dyDescent="0.15">
      <c r="B19">
        <v>1996</v>
      </c>
      <c r="C19" t="s">
        <v>5</v>
      </c>
      <c r="D19">
        <v>58</v>
      </c>
      <c r="E19">
        <v>1.1000000000000001</v>
      </c>
      <c r="F19">
        <f t="shared" si="0"/>
        <v>1.7634279935629373</v>
      </c>
      <c r="G19">
        <f t="shared" si="1"/>
        <v>4.1392685158225077E-2</v>
      </c>
    </row>
    <row r="20" spans="2:7" x14ac:dyDescent="0.15">
      <c r="B20">
        <v>1996</v>
      </c>
      <c r="C20" t="s">
        <v>5</v>
      </c>
      <c r="D20">
        <v>60.6</v>
      </c>
      <c r="E20">
        <v>1.6</v>
      </c>
      <c r="F20">
        <f t="shared" si="0"/>
        <v>1.7824726241662863</v>
      </c>
      <c r="G20">
        <f t="shared" si="1"/>
        <v>0.20411998265592479</v>
      </c>
    </row>
    <row r="21" spans="2:7" x14ac:dyDescent="0.15">
      <c r="B21">
        <v>1996</v>
      </c>
      <c r="C21" t="s">
        <v>5</v>
      </c>
      <c r="D21">
        <v>46.25</v>
      </c>
      <c r="E21">
        <v>0.7</v>
      </c>
      <c r="F21">
        <f t="shared" si="0"/>
        <v>1.6651117370750514</v>
      </c>
      <c r="G21">
        <f t="shared" si="1"/>
        <v>-0.15490195998574319</v>
      </c>
    </row>
    <row r="22" spans="2:7" x14ac:dyDescent="0.15">
      <c r="B22">
        <v>1996</v>
      </c>
      <c r="C22" t="s">
        <v>5</v>
      </c>
      <c r="D22">
        <v>61.5</v>
      </c>
      <c r="E22">
        <v>1.6</v>
      </c>
      <c r="F22">
        <f t="shared" si="0"/>
        <v>1.7888751157754168</v>
      </c>
      <c r="G22">
        <f t="shared" si="1"/>
        <v>0.20411998265592479</v>
      </c>
    </row>
    <row r="23" spans="2:7" x14ac:dyDescent="0.15">
      <c r="B23">
        <v>1996</v>
      </c>
      <c r="C23" t="s">
        <v>5</v>
      </c>
      <c r="D23">
        <v>53.9</v>
      </c>
      <c r="E23">
        <v>1.2</v>
      </c>
      <c r="F23">
        <f t="shared" si="0"/>
        <v>1.7315887651867388</v>
      </c>
      <c r="G23">
        <f t="shared" si="1"/>
        <v>7.9181246047624818E-2</v>
      </c>
    </row>
    <row r="24" spans="2:7" x14ac:dyDescent="0.15">
      <c r="B24">
        <v>1996</v>
      </c>
      <c r="C24" t="s">
        <v>5</v>
      </c>
      <c r="D24">
        <v>55.8</v>
      </c>
      <c r="E24">
        <v>1.3</v>
      </c>
      <c r="F24">
        <f t="shared" si="0"/>
        <v>1.7466341989375787</v>
      </c>
      <c r="G24">
        <f t="shared" si="1"/>
        <v>0.11394335230683679</v>
      </c>
    </row>
    <row r="25" spans="2:7" x14ac:dyDescent="0.15">
      <c r="B25">
        <v>1996</v>
      </c>
      <c r="C25" t="s">
        <v>5</v>
      </c>
      <c r="D25">
        <v>55</v>
      </c>
      <c r="E25">
        <v>1.2</v>
      </c>
      <c r="F25">
        <f t="shared" si="0"/>
        <v>1.7403626894942439</v>
      </c>
      <c r="G25">
        <f t="shared" si="1"/>
        <v>7.9181246047624818E-2</v>
      </c>
    </row>
    <row r="26" spans="2:7" x14ac:dyDescent="0.15">
      <c r="B26">
        <v>1996</v>
      </c>
      <c r="C26" t="s">
        <v>5</v>
      </c>
      <c r="D26">
        <v>63</v>
      </c>
      <c r="E26">
        <v>2</v>
      </c>
      <c r="F26">
        <f t="shared" si="0"/>
        <v>1.7993405494535817</v>
      </c>
      <c r="G26">
        <f t="shared" si="1"/>
        <v>0.3010299956639812</v>
      </c>
    </row>
    <row r="27" spans="2:7" x14ac:dyDescent="0.15">
      <c r="B27">
        <v>1996</v>
      </c>
      <c r="C27" t="s">
        <v>5</v>
      </c>
      <c r="D27">
        <v>65</v>
      </c>
      <c r="E27">
        <v>1.9</v>
      </c>
      <c r="F27">
        <f t="shared" si="0"/>
        <v>1.8129133566428555</v>
      </c>
      <c r="G27">
        <f t="shared" si="1"/>
        <v>0.27875360095282892</v>
      </c>
    </row>
    <row r="28" spans="2:7" x14ac:dyDescent="0.15">
      <c r="B28">
        <v>1996</v>
      </c>
      <c r="C28" t="s">
        <v>5</v>
      </c>
      <c r="D28">
        <v>80.400000000000006</v>
      </c>
      <c r="E28">
        <v>4</v>
      </c>
      <c r="F28">
        <f t="shared" si="0"/>
        <v>1.9052560487484513</v>
      </c>
      <c r="G28">
        <f t="shared" si="1"/>
        <v>0.6020599913279624</v>
      </c>
    </row>
    <row r="29" spans="2:7" x14ac:dyDescent="0.15">
      <c r="B29">
        <v>1998</v>
      </c>
      <c r="C29" t="s">
        <v>5</v>
      </c>
      <c r="D29" t="s">
        <v>276</v>
      </c>
      <c r="E29" t="s">
        <v>280</v>
      </c>
      <c r="F29">
        <f t="shared" si="0"/>
        <v>1.7543483357110188</v>
      </c>
      <c r="G29">
        <f t="shared" si="1"/>
        <v>0</v>
      </c>
    </row>
    <row r="30" spans="2:7" x14ac:dyDescent="0.15">
      <c r="B30">
        <v>1998</v>
      </c>
      <c r="C30" t="s">
        <v>5</v>
      </c>
      <c r="D30" t="s">
        <v>283</v>
      </c>
      <c r="E30" t="s">
        <v>286</v>
      </c>
      <c r="F30">
        <f t="shared" si="0"/>
        <v>1.8469553250198238</v>
      </c>
      <c r="G30">
        <f t="shared" si="1"/>
        <v>0.3222192947339193</v>
      </c>
    </row>
    <row r="31" spans="2:7" x14ac:dyDescent="0.15">
      <c r="B31">
        <v>1998</v>
      </c>
      <c r="C31" t="s">
        <v>5</v>
      </c>
      <c r="D31" t="s">
        <v>289</v>
      </c>
      <c r="E31" t="s">
        <v>292</v>
      </c>
      <c r="F31">
        <f t="shared" si="0"/>
        <v>1.7101173651118162</v>
      </c>
      <c r="G31">
        <f t="shared" si="1"/>
        <v>-0.3010299956639812</v>
      </c>
    </row>
    <row r="32" spans="2:7" x14ac:dyDescent="0.15">
      <c r="B32">
        <v>1998</v>
      </c>
      <c r="C32" t="s">
        <v>5</v>
      </c>
      <c r="D32" t="s">
        <v>295</v>
      </c>
      <c r="E32" t="s">
        <v>296</v>
      </c>
      <c r="F32">
        <f t="shared" si="0"/>
        <v>1.5921767573958667</v>
      </c>
      <c r="G32">
        <f t="shared" si="1"/>
        <v>-0.69897000433601875</v>
      </c>
    </row>
    <row r="33" spans="2:7" x14ac:dyDescent="0.15">
      <c r="B33">
        <v>1998</v>
      </c>
      <c r="C33" t="s">
        <v>5</v>
      </c>
      <c r="D33" t="s">
        <v>300</v>
      </c>
      <c r="E33" t="s">
        <v>303</v>
      </c>
      <c r="F33">
        <f t="shared" si="0"/>
        <v>2.2576785748691846</v>
      </c>
      <c r="G33">
        <f t="shared" si="1"/>
        <v>1.5250448070368452</v>
      </c>
    </row>
    <row r="34" spans="2:7" x14ac:dyDescent="0.15">
      <c r="B34">
        <v>1998</v>
      </c>
      <c r="C34" t="s">
        <v>5</v>
      </c>
      <c r="D34" t="s">
        <v>306</v>
      </c>
      <c r="E34" t="s">
        <v>309</v>
      </c>
      <c r="F34">
        <f t="shared" si="0"/>
        <v>2.162564406523019</v>
      </c>
      <c r="G34">
        <f t="shared" si="1"/>
        <v>1.2329961103921538</v>
      </c>
    </row>
    <row r="35" spans="2:7" x14ac:dyDescent="0.15">
      <c r="B35">
        <v>1998</v>
      </c>
      <c r="C35" t="s">
        <v>5</v>
      </c>
      <c r="D35" t="s">
        <v>311</v>
      </c>
      <c r="E35" t="s">
        <v>292</v>
      </c>
      <c r="F35">
        <f t="shared" si="0"/>
        <v>1.658964842664435</v>
      </c>
      <c r="G35">
        <f t="shared" si="1"/>
        <v>-0.3010299956639812</v>
      </c>
    </row>
    <row r="36" spans="2:7" x14ac:dyDescent="0.15">
      <c r="B36">
        <v>1998</v>
      </c>
      <c r="C36" t="s">
        <v>5</v>
      </c>
      <c r="D36" t="s">
        <v>314</v>
      </c>
      <c r="E36" t="s">
        <v>292</v>
      </c>
      <c r="F36">
        <f t="shared" si="0"/>
        <v>1.6794278966121188</v>
      </c>
      <c r="G36">
        <f t="shared" si="1"/>
        <v>-0.3010299956639812</v>
      </c>
    </row>
    <row r="37" spans="2:7" x14ac:dyDescent="0.15">
      <c r="B37">
        <v>1998</v>
      </c>
      <c r="C37" t="s">
        <v>5</v>
      </c>
      <c r="D37" t="s">
        <v>319</v>
      </c>
      <c r="E37" t="s">
        <v>322</v>
      </c>
      <c r="F37">
        <f t="shared" si="0"/>
        <v>1.7895807121644254</v>
      </c>
      <c r="G37">
        <f t="shared" si="1"/>
        <v>0.20411998265592479</v>
      </c>
    </row>
    <row r="38" spans="2:7" x14ac:dyDescent="0.15">
      <c r="B38">
        <v>1998</v>
      </c>
      <c r="C38" t="s">
        <v>5</v>
      </c>
      <c r="D38" t="s">
        <v>325</v>
      </c>
      <c r="E38" t="s">
        <v>328</v>
      </c>
      <c r="F38">
        <f t="shared" si="0"/>
        <v>1.8432327780980093</v>
      </c>
      <c r="G38">
        <f t="shared" si="1"/>
        <v>0.3979400086720376</v>
      </c>
    </row>
    <row r="39" spans="2:7" x14ac:dyDescent="0.15">
      <c r="B39">
        <v>1998</v>
      </c>
      <c r="C39" t="s">
        <v>5</v>
      </c>
      <c r="D39" t="s">
        <v>331</v>
      </c>
      <c r="E39" t="s">
        <v>296</v>
      </c>
      <c r="F39">
        <f t="shared" si="0"/>
        <v>1.5378190950732742</v>
      </c>
      <c r="G39">
        <f t="shared" si="1"/>
        <v>-0.69897000433601875</v>
      </c>
    </row>
    <row r="40" spans="2:7" x14ac:dyDescent="0.15">
      <c r="B40">
        <v>1998</v>
      </c>
      <c r="C40" t="s">
        <v>5</v>
      </c>
      <c r="D40" t="s">
        <v>336</v>
      </c>
      <c r="E40" t="s">
        <v>338</v>
      </c>
      <c r="F40">
        <f t="shared" si="0"/>
        <v>1.5587085705331658</v>
      </c>
      <c r="G40">
        <f t="shared" si="1"/>
        <v>-0.52287874528033762</v>
      </c>
    </row>
    <row r="41" spans="2:7" x14ac:dyDescent="0.15">
      <c r="B41">
        <v>1998</v>
      </c>
      <c r="C41" t="s">
        <v>5</v>
      </c>
      <c r="D41" t="s">
        <v>341</v>
      </c>
      <c r="E41" t="s">
        <v>292</v>
      </c>
      <c r="F41">
        <f t="shared" si="0"/>
        <v>1.6444385894678386</v>
      </c>
      <c r="G41">
        <f t="shared" si="1"/>
        <v>-0.3010299956639812</v>
      </c>
    </row>
    <row r="42" spans="2:7" x14ac:dyDescent="0.15">
      <c r="B42">
        <v>1998</v>
      </c>
      <c r="C42" t="s">
        <v>5</v>
      </c>
      <c r="D42" t="s">
        <v>345</v>
      </c>
      <c r="E42" t="s">
        <v>296</v>
      </c>
      <c r="F42">
        <f t="shared" si="0"/>
        <v>1.541579243946581</v>
      </c>
      <c r="G42">
        <f t="shared" si="1"/>
        <v>-0.69897000433601875</v>
      </c>
    </row>
    <row r="43" spans="2:7" x14ac:dyDescent="0.15">
      <c r="B43">
        <v>1998</v>
      </c>
      <c r="C43" t="s">
        <v>5</v>
      </c>
      <c r="D43" t="s">
        <v>349</v>
      </c>
      <c r="E43" t="s">
        <v>352</v>
      </c>
      <c r="F43">
        <f t="shared" si="0"/>
        <v>1.550228353055094</v>
      </c>
      <c r="G43">
        <f t="shared" si="1"/>
        <v>-1</v>
      </c>
    </row>
    <row r="44" spans="2:7" x14ac:dyDescent="0.15">
      <c r="B44">
        <v>1998</v>
      </c>
      <c r="C44" t="s">
        <v>5</v>
      </c>
      <c r="D44" t="s">
        <v>353</v>
      </c>
      <c r="E44" t="s">
        <v>355</v>
      </c>
      <c r="F44">
        <f t="shared" si="0"/>
        <v>1.6532125137753437</v>
      </c>
      <c r="G44">
        <f t="shared" si="1"/>
        <v>-0.3979400086720376</v>
      </c>
    </row>
    <row r="45" spans="2:7" x14ac:dyDescent="0.15">
      <c r="B45">
        <v>1998</v>
      </c>
      <c r="C45" t="s">
        <v>5</v>
      </c>
      <c r="D45" t="s">
        <v>357</v>
      </c>
      <c r="E45" t="s">
        <v>286</v>
      </c>
      <c r="F45">
        <f t="shared" si="0"/>
        <v>1.8656960599160706</v>
      </c>
      <c r="G45">
        <f t="shared" si="1"/>
        <v>0.3222192947339193</v>
      </c>
    </row>
    <row r="46" spans="2:7" x14ac:dyDescent="0.15">
      <c r="B46">
        <v>1998</v>
      </c>
      <c r="C46" t="s">
        <v>5</v>
      </c>
      <c r="D46" t="s">
        <v>360</v>
      </c>
      <c r="E46" t="s">
        <v>362</v>
      </c>
      <c r="F46">
        <f t="shared" si="0"/>
        <v>1.866287339084195</v>
      </c>
      <c r="G46">
        <f t="shared" si="1"/>
        <v>0.38021124171160603</v>
      </c>
    </row>
    <row r="47" spans="2:7" x14ac:dyDescent="0.15">
      <c r="B47">
        <v>1998</v>
      </c>
      <c r="C47" t="s">
        <v>5</v>
      </c>
      <c r="D47" t="s">
        <v>366</v>
      </c>
      <c r="E47" t="s">
        <v>355</v>
      </c>
      <c r="F47">
        <f t="shared" si="0"/>
        <v>1.6170003411208989</v>
      </c>
      <c r="G47">
        <f t="shared" si="1"/>
        <v>-0.3979400086720376</v>
      </c>
    </row>
    <row r="48" spans="2:7" x14ac:dyDescent="0.15">
      <c r="B48">
        <v>1998</v>
      </c>
      <c r="C48" t="s">
        <v>5</v>
      </c>
      <c r="D48" t="s">
        <v>370</v>
      </c>
      <c r="E48" t="s">
        <v>373</v>
      </c>
      <c r="F48">
        <f t="shared" si="0"/>
        <v>1.9698816437464999</v>
      </c>
      <c r="G48">
        <f t="shared" si="1"/>
        <v>0.75587485567249146</v>
      </c>
    </row>
    <row r="49" spans="2:7" x14ac:dyDescent="0.15">
      <c r="B49">
        <v>1998</v>
      </c>
      <c r="C49" t="s">
        <v>5</v>
      </c>
      <c r="D49" t="s">
        <v>376</v>
      </c>
      <c r="E49" t="s">
        <v>333</v>
      </c>
      <c r="F49">
        <f t="shared" si="0"/>
        <v>1.8621313793130372</v>
      </c>
      <c r="G49">
        <f t="shared" si="1"/>
        <v>0.41497334797081797</v>
      </c>
    </row>
    <row r="50" spans="2:7" x14ac:dyDescent="0.15">
      <c r="B50">
        <v>2001</v>
      </c>
      <c r="C50" t="s">
        <v>5</v>
      </c>
      <c r="D50">
        <v>64.5</v>
      </c>
      <c r="E50">
        <v>1.8</v>
      </c>
      <c r="F50">
        <f t="shared" si="0"/>
        <v>1.8095597146352678</v>
      </c>
      <c r="G50">
        <f t="shared" si="1"/>
        <v>0.25527250510330607</v>
      </c>
    </row>
    <row r="51" spans="2:7" x14ac:dyDescent="0.15">
      <c r="B51">
        <v>2001</v>
      </c>
      <c r="C51" t="s">
        <v>5</v>
      </c>
      <c r="D51">
        <v>49.3</v>
      </c>
      <c r="E51">
        <v>0.8</v>
      </c>
      <c r="F51">
        <f t="shared" si="0"/>
        <v>1.69284691927723</v>
      </c>
      <c r="G51">
        <f t="shared" si="1"/>
        <v>-9.6910013008056392E-2</v>
      </c>
    </row>
    <row r="52" spans="2:7" x14ac:dyDescent="0.15">
      <c r="B52">
        <v>2001</v>
      </c>
      <c r="C52" t="s">
        <v>5</v>
      </c>
      <c r="D52">
        <v>38.200000000000003</v>
      </c>
      <c r="E52">
        <v>0.3</v>
      </c>
      <c r="F52">
        <f t="shared" si="0"/>
        <v>1.5820633629117087</v>
      </c>
      <c r="G52">
        <f t="shared" si="1"/>
        <v>-0.52287874528033762</v>
      </c>
    </row>
    <row r="53" spans="2:7" x14ac:dyDescent="0.15">
      <c r="B53">
        <v>2001</v>
      </c>
      <c r="C53" t="s">
        <v>5</v>
      </c>
      <c r="D53">
        <v>78.7</v>
      </c>
      <c r="E53">
        <v>3.8</v>
      </c>
      <c r="F53">
        <f t="shared" si="0"/>
        <v>1.8959747323590646</v>
      </c>
      <c r="G53">
        <f t="shared" si="1"/>
        <v>0.57978359661681012</v>
      </c>
    </row>
    <row r="54" spans="2:7" x14ac:dyDescent="0.15">
      <c r="B54">
        <v>2001</v>
      </c>
      <c r="C54" t="s">
        <v>5</v>
      </c>
      <c r="D54">
        <v>40.1</v>
      </c>
      <c r="E54">
        <v>0.3</v>
      </c>
      <c r="F54">
        <f t="shared" si="0"/>
        <v>1.6031443726201824</v>
      </c>
      <c r="G54">
        <f t="shared" si="1"/>
        <v>-0.52287874528033762</v>
      </c>
    </row>
    <row r="55" spans="2:7" x14ac:dyDescent="0.15">
      <c r="B55">
        <v>2001</v>
      </c>
      <c r="C55" t="s">
        <v>5</v>
      </c>
      <c r="D55">
        <v>42.7</v>
      </c>
      <c r="E55">
        <v>0.4</v>
      </c>
      <c r="F55">
        <f t="shared" si="0"/>
        <v>1.6304278750250238</v>
      </c>
      <c r="G55">
        <f t="shared" si="1"/>
        <v>-0.3979400086720376</v>
      </c>
    </row>
    <row r="56" spans="2:7" x14ac:dyDescent="0.15">
      <c r="B56">
        <v>2001</v>
      </c>
      <c r="C56" t="s">
        <v>5</v>
      </c>
      <c r="D56">
        <v>50.7</v>
      </c>
      <c r="E56">
        <v>0.6</v>
      </c>
      <c r="F56">
        <f t="shared" si="0"/>
        <v>1.705007959333336</v>
      </c>
      <c r="G56">
        <f t="shared" si="1"/>
        <v>-0.22184874961635639</v>
      </c>
    </row>
    <row r="57" spans="2:7" x14ac:dyDescent="0.15">
      <c r="B57">
        <v>2001</v>
      </c>
      <c r="C57" t="s">
        <v>5</v>
      </c>
      <c r="D57">
        <v>46.5</v>
      </c>
      <c r="E57">
        <v>0.5</v>
      </c>
      <c r="F57">
        <f t="shared" si="0"/>
        <v>1.667452952889954</v>
      </c>
      <c r="G57">
        <f t="shared" si="1"/>
        <v>-0.3010299956639812</v>
      </c>
    </row>
    <row r="58" spans="2:7" x14ac:dyDescent="0.15">
      <c r="B58">
        <v>2001</v>
      </c>
      <c r="C58" t="s">
        <v>5</v>
      </c>
      <c r="D58">
        <v>49.6</v>
      </c>
      <c r="E58">
        <v>0.6</v>
      </c>
      <c r="F58">
        <f t="shared" si="0"/>
        <v>1.6954816764901974</v>
      </c>
      <c r="G58">
        <f t="shared" si="1"/>
        <v>-0.22184874961635639</v>
      </c>
    </row>
    <row r="59" spans="2:7" x14ac:dyDescent="0.15">
      <c r="B59">
        <v>2001</v>
      </c>
      <c r="C59" t="s">
        <v>5</v>
      </c>
      <c r="D59">
        <v>43</v>
      </c>
      <c r="E59">
        <v>0.4</v>
      </c>
      <c r="F59">
        <f t="shared" si="0"/>
        <v>1.6334684555795864</v>
      </c>
      <c r="G59">
        <f t="shared" si="1"/>
        <v>-0.3979400086720376</v>
      </c>
    </row>
    <row r="60" spans="2:7" x14ac:dyDescent="0.15">
      <c r="B60">
        <v>2001</v>
      </c>
      <c r="C60" t="s">
        <v>5</v>
      </c>
      <c r="D60">
        <v>46.7</v>
      </c>
      <c r="E60">
        <v>0.5</v>
      </c>
      <c r="F60">
        <f t="shared" si="0"/>
        <v>1.6693168805661123</v>
      </c>
      <c r="G60">
        <f t="shared" si="1"/>
        <v>-0.3010299956639812</v>
      </c>
    </row>
    <row r="61" spans="2:7" x14ac:dyDescent="0.15">
      <c r="B61">
        <v>2001</v>
      </c>
      <c r="C61" t="s">
        <v>5</v>
      </c>
      <c r="D61">
        <v>49</v>
      </c>
      <c r="E61">
        <v>0.7</v>
      </c>
      <c r="F61">
        <f t="shared" si="0"/>
        <v>1.6901960800285136</v>
      </c>
      <c r="G61">
        <f t="shared" si="1"/>
        <v>-0.15490195998574319</v>
      </c>
    </row>
    <row r="62" spans="2:7" x14ac:dyDescent="0.15">
      <c r="B62">
        <v>2001</v>
      </c>
      <c r="C62" t="s">
        <v>5</v>
      </c>
      <c r="D62">
        <v>45.8</v>
      </c>
      <c r="E62">
        <v>0.6</v>
      </c>
      <c r="F62">
        <f t="shared" si="0"/>
        <v>1.6608654780038692</v>
      </c>
      <c r="G62">
        <f t="shared" si="1"/>
        <v>-0.22184874961635639</v>
      </c>
    </row>
    <row r="63" spans="2:7" x14ac:dyDescent="0.15">
      <c r="B63">
        <v>2001</v>
      </c>
      <c r="C63" t="s">
        <v>5</v>
      </c>
      <c r="D63">
        <v>77.599999999999994</v>
      </c>
      <c r="E63">
        <v>2.8</v>
      </c>
      <c r="F63">
        <f t="shared" si="0"/>
        <v>1.8898617212581883</v>
      </c>
      <c r="G63">
        <f t="shared" si="1"/>
        <v>0.44715803134221921</v>
      </c>
    </row>
    <row r="64" spans="2:7" x14ac:dyDescent="0.15">
      <c r="B64">
        <v>2001</v>
      </c>
      <c r="C64" t="s">
        <v>5</v>
      </c>
      <c r="D64">
        <v>39.700000000000003</v>
      </c>
      <c r="E64">
        <v>0.3</v>
      </c>
      <c r="F64">
        <f t="shared" si="0"/>
        <v>1.5987905067631152</v>
      </c>
      <c r="G64">
        <f t="shared" si="1"/>
        <v>-0.52287874528033762</v>
      </c>
    </row>
    <row r="65" spans="2:7" x14ac:dyDescent="0.15">
      <c r="B65">
        <v>2001</v>
      </c>
      <c r="C65" t="s">
        <v>5</v>
      </c>
      <c r="D65">
        <v>51.9</v>
      </c>
      <c r="E65">
        <v>0.7</v>
      </c>
      <c r="F65">
        <f t="shared" si="0"/>
        <v>1.7151673578484579</v>
      </c>
      <c r="G65">
        <f t="shared" si="1"/>
        <v>-0.15490195998574319</v>
      </c>
    </row>
    <row r="66" spans="2:7" x14ac:dyDescent="0.15">
      <c r="B66">
        <v>2001</v>
      </c>
      <c r="C66" t="s">
        <v>5</v>
      </c>
      <c r="D66">
        <v>48.1</v>
      </c>
      <c r="E66">
        <v>0.6</v>
      </c>
      <c r="F66">
        <f t="shared" si="0"/>
        <v>1.6821450763738317</v>
      </c>
      <c r="G66">
        <f t="shared" si="1"/>
        <v>-0.22184874961635639</v>
      </c>
    </row>
    <row r="67" spans="2:7" x14ac:dyDescent="0.15">
      <c r="B67">
        <v>2001</v>
      </c>
      <c r="C67" t="s">
        <v>5</v>
      </c>
      <c r="D67">
        <v>44.1</v>
      </c>
      <c r="E67">
        <v>0.3</v>
      </c>
      <c r="F67">
        <f t="shared" si="0"/>
        <v>1.6444385894678386</v>
      </c>
      <c r="G67">
        <f t="shared" si="1"/>
        <v>-0.52287874528033762</v>
      </c>
    </row>
    <row r="68" spans="2:7" x14ac:dyDescent="0.15">
      <c r="B68">
        <v>2001</v>
      </c>
      <c r="C68" t="s">
        <v>5</v>
      </c>
      <c r="D68">
        <v>41.1</v>
      </c>
      <c r="E68">
        <v>0.3</v>
      </c>
      <c r="F68">
        <f t="shared" si="0"/>
        <v>1.6138418218760693</v>
      </c>
      <c r="G68">
        <f t="shared" si="1"/>
        <v>-0.52287874528033762</v>
      </c>
    </row>
    <row r="69" spans="2:7" x14ac:dyDescent="0.15">
      <c r="B69">
        <v>2003</v>
      </c>
      <c r="C69" t="s">
        <v>5</v>
      </c>
      <c r="D69">
        <v>55.2</v>
      </c>
      <c r="E69">
        <v>0.5</v>
      </c>
      <c r="F69">
        <f t="shared" si="0"/>
        <v>1.741939077729199</v>
      </c>
      <c r="G69">
        <f t="shared" si="1"/>
        <v>-0.3010299956639812</v>
      </c>
    </row>
    <row r="70" spans="2:7" x14ac:dyDescent="0.15">
      <c r="B70">
        <v>2003</v>
      </c>
      <c r="C70" t="s">
        <v>5</v>
      </c>
      <c r="D70">
        <v>54.5</v>
      </c>
      <c r="E70">
        <v>0.9</v>
      </c>
      <c r="F70">
        <f t="shared" ref="F70:F133" si="2">LOG(D70)</f>
        <v>1.7363965022766426</v>
      </c>
      <c r="G70">
        <f t="shared" ref="G70:G133" si="3">LOG(E70)</f>
        <v>-4.5757490560675115E-2</v>
      </c>
    </row>
    <row r="71" spans="2:7" x14ac:dyDescent="0.15">
      <c r="B71">
        <v>2003</v>
      </c>
      <c r="C71" t="s">
        <v>5</v>
      </c>
      <c r="D71">
        <v>46.1</v>
      </c>
      <c r="E71">
        <v>1.4</v>
      </c>
      <c r="F71">
        <f t="shared" si="2"/>
        <v>1.6637009253896482</v>
      </c>
      <c r="G71">
        <f t="shared" si="3"/>
        <v>0.14612803567823801</v>
      </c>
    </row>
    <row r="72" spans="2:7" x14ac:dyDescent="0.15">
      <c r="B72">
        <v>2003</v>
      </c>
      <c r="C72" t="s">
        <v>5</v>
      </c>
      <c r="D72">
        <v>47.5</v>
      </c>
      <c r="E72">
        <v>0.6</v>
      </c>
      <c r="F72">
        <f t="shared" si="2"/>
        <v>1.6766936096248666</v>
      </c>
      <c r="G72">
        <f t="shared" si="3"/>
        <v>-0.22184874961635639</v>
      </c>
    </row>
    <row r="73" spans="2:7" x14ac:dyDescent="0.15">
      <c r="B73">
        <v>2003</v>
      </c>
      <c r="C73" t="s">
        <v>5</v>
      </c>
      <c r="D73">
        <v>54.8</v>
      </c>
      <c r="E73">
        <v>0.9</v>
      </c>
      <c r="F73">
        <f t="shared" si="2"/>
        <v>1.7387805584843692</v>
      </c>
      <c r="G73">
        <f t="shared" si="3"/>
        <v>-4.5757490560675115E-2</v>
      </c>
    </row>
    <row r="74" spans="2:7" x14ac:dyDescent="0.15">
      <c r="B74">
        <v>2003</v>
      </c>
      <c r="C74" t="s">
        <v>5</v>
      </c>
      <c r="D74">
        <v>49.8</v>
      </c>
      <c r="E74">
        <v>0.7</v>
      </c>
      <c r="F74">
        <f t="shared" si="2"/>
        <v>1.6972293427597176</v>
      </c>
      <c r="G74">
        <f t="shared" si="3"/>
        <v>-0.15490195998574319</v>
      </c>
    </row>
    <row r="75" spans="2:7" x14ac:dyDescent="0.15">
      <c r="B75">
        <v>2003</v>
      </c>
      <c r="C75" t="s">
        <v>5</v>
      </c>
      <c r="D75">
        <v>74.8</v>
      </c>
      <c r="E75">
        <v>2.8</v>
      </c>
      <c r="F75">
        <f t="shared" si="2"/>
        <v>1.8739015978644613</v>
      </c>
      <c r="G75">
        <f t="shared" si="3"/>
        <v>0.44715803134221921</v>
      </c>
    </row>
    <row r="76" spans="2:7" x14ac:dyDescent="0.15">
      <c r="B76">
        <v>2003</v>
      </c>
      <c r="C76" t="s">
        <v>5</v>
      </c>
      <c r="D76">
        <v>99.1</v>
      </c>
      <c r="E76">
        <v>3</v>
      </c>
      <c r="F76">
        <f t="shared" si="2"/>
        <v>1.9960736544852753</v>
      </c>
      <c r="G76">
        <f t="shared" si="3"/>
        <v>0.47712125471966244</v>
      </c>
    </row>
    <row r="77" spans="2:7" x14ac:dyDescent="0.15">
      <c r="B77">
        <v>2003</v>
      </c>
      <c r="C77" t="s">
        <v>5</v>
      </c>
      <c r="D77">
        <v>82.4</v>
      </c>
      <c r="E77">
        <v>3.7</v>
      </c>
      <c r="F77">
        <f t="shared" si="2"/>
        <v>1.9159272116971158</v>
      </c>
      <c r="G77">
        <f t="shared" si="3"/>
        <v>0.56820172406699498</v>
      </c>
    </row>
    <row r="78" spans="2:7" x14ac:dyDescent="0.15">
      <c r="B78">
        <v>2003</v>
      </c>
      <c r="C78" t="s">
        <v>5</v>
      </c>
      <c r="D78">
        <v>69.900000000000006</v>
      </c>
      <c r="E78">
        <v>2.2000000000000002</v>
      </c>
      <c r="F78">
        <f t="shared" si="2"/>
        <v>1.8444771757456815</v>
      </c>
      <c r="G78">
        <f t="shared" si="3"/>
        <v>0.34242268082220628</v>
      </c>
    </row>
    <row r="79" spans="2:7" x14ac:dyDescent="0.15">
      <c r="B79">
        <v>2003</v>
      </c>
      <c r="C79" t="s">
        <v>5</v>
      </c>
      <c r="D79">
        <v>80.400000000000006</v>
      </c>
      <c r="E79">
        <v>3.3</v>
      </c>
      <c r="F79">
        <f t="shared" si="2"/>
        <v>1.9052560487484513</v>
      </c>
      <c r="G79">
        <f t="shared" si="3"/>
        <v>0.51851393987788741</v>
      </c>
    </row>
    <row r="80" spans="2:7" x14ac:dyDescent="0.15">
      <c r="B80">
        <v>2004</v>
      </c>
      <c r="C80" t="s">
        <v>5</v>
      </c>
      <c r="D80">
        <v>41</v>
      </c>
      <c r="E80">
        <v>0.4</v>
      </c>
      <c r="F80">
        <f t="shared" si="2"/>
        <v>1.6127838567197355</v>
      </c>
      <c r="G80">
        <f t="shared" si="3"/>
        <v>-0.3979400086720376</v>
      </c>
    </row>
    <row r="81" spans="2:7" x14ac:dyDescent="0.15">
      <c r="B81">
        <v>2004</v>
      </c>
      <c r="C81" t="s">
        <v>5</v>
      </c>
      <c r="D81">
        <v>34</v>
      </c>
      <c r="E81">
        <v>0.2</v>
      </c>
      <c r="F81">
        <f t="shared" si="2"/>
        <v>1.5314789170422551</v>
      </c>
      <c r="G81">
        <f t="shared" si="3"/>
        <v>-0.69897000433601875</v>
      </c>
    </row>
    <row r="82" spans="2:7" x14ac:dyDescent="0.15">
      <c r="B82">
        <v>2004</v>
      </c>
      <c r="C82" t="s">
        <v>5</v>
      </c>
      <c r="D82">
        <v>52</v>
      </c>
      <c r="E82">
        <v>1</v>
      </c>
      <c r="F82">
        <f t="shared" si="2"/>
        <v>1.7160033436347992</v>
      </c>
      <c r="G82">
        <f t="shared" si="3"/>
        <v>0</v>
      </c>
    </row>
    <row r="83" spans="2:7" x14ac:dyDescent="0.15">
      <c r="B83">
        <v>2004</v>
      </c>
      <c r="C83" t="s">
        <v>5</v>
      </c>
      <c r="D83">
        <v>44</v>
      </c>
      <c r="E83">
        <v>0.5</v>
      </c>
      <c r="F83">
        <f t="shared" si="2"/>
        <v>1.6434526764861874</v>
      </c>
      <c r="G83">
        <f t="shared" si="3"/>
        <v>-0.3010299956639812</v>
      </c>
    </row>
    <row r="84" spans="2:7" x14ac:dyDescent="0.15">
      <c r="B84">
        <v>2004</v>
      </c>
      <c r="C84" t="s">
        <v>5</v>
      </c>
      <c r="D84">
        <v>55</v>
      </c>
      <c r="E84">
        <v>1</v>
      </c>
      <c r="F84">
        <f t="shared" si="2"/>
        <v>1.7403626894942439</v>
      </c>
      <c r="G84">
        <f t="shared" si="3"/>
        <v>0</v>
      </c>
    </row>
    <row r="85" spans="2:7" x14ac:dyDescent="0.15">
      <c r="B85">
        <v>2004</v>
      </c>
      <c r="C85" t="s">
        <v>5</v>
      </c>
      <c r="D85">
        <v>55.6</v>
      </c>
      <c r="E85">
        <v>1</v>
      </c>
      <c r="F85">
        <f t="shared" si="2"/>
        <v>1.7450747915820575</v>
      </c>
      <c r="G85">
        <f t="shared" si="3"/>
        <v>0</v>
      </c>
    </row>
    <row r="86" spans="2:7" x14ac:dyDescent="0.15">
      <c r="B86">
        <v>2004</v>
      </c>
      <c r="C86" t="s">
        <v>5</v>
      </c>
      <c r="D86">
        <v>58.9</v>
      </c>
      <c r="E86">
        <v>1.3</v>
      </c>
      <c r="F86">
        <f t="shared" si="2"/>
        <v>1.7701152947871017</v>
      </c>
      <c r="G86">
        <f t="shared" si="3"/>
        <v>0.11394335230683679</v>
      </c>
    </row>
    <row r="87" spans="2:7" x14ac:dyDescent="0.15">
      <c r="B87">
        <v>2004</v>
      </c>
      <c r="C87" t="s">
        <v>5</v>
      </c>
      <c r="D87">
        <v>55.6</v>
      </c>
      <c r="E87">
        <v>1.2</v>
      </c>
      <c r="F87">
        <f t="shared" si="2"/>
        <v>1.7450747915820575</v>
      </c>
      <c r="G87">
        <f t="shared" si="3"/>
        <v>7.9181246047624818E-2</v>
      </c>
    </row>
    <row r="88" spans="2:7" x14ac:dyDescent="0.15">
      <c r="B88">
        <v>2004</v>
      </c>
      <c r="C88" t="s">
        <v>5</v>
      </c>
      <c r="D88">
        <v>60.9</v>
      </c>
      <c r="E88">
        <v>1.4</v>
      </c>
      <c r="F88">
        <f t="shared" si="2"/>
        <v>1.7846172926328754</v>
      </c>
      <c r="G88">
        <f t="shared" si="3"/>
        <v>0.14612803567823801</v>
      </c>
    </row>
    <row r="89" spans="2:7" x14ac:dyDescent="0.15">
      <c r="B89">
        <v>2004</v>
      </c>
      <c r="C89" t="s">
        <v>5</v>
      </c>
      <c r="D89">
        <v>54.9</v>
      </c>
      <c r="E89">
        <v>1.1000000000000001</v>
      </c>
      <c r="F89">
        <f t="shared" si="2"/>
        <v>1.7395723444500919</v>
      </c>
      <c r="G89">
        <f t="shared" si="3"/>
        <v>4.1392685158225077E-2</v>
      </c>
    </row>
    <row r="90" spans="2:7" x14ac:dyDescent="0.15">
      <c r="B90">
        <v>2004</v>
      </c>
      <c r="C90" t="s">
        <v>5</v>
      </c>
      <c r="D90">
        <v>59.7</v>
      </c>
      <c r="E90">
        <v>1.3</v>
      </c>
      <c r="F90">
        <f t="shared" si="2"/>
        <v>1.7759743311293692</v>
      </c>
      <c r="G90">
        <f t="shared" si="3"/>
        <v>0.11394335230683679</v>
      </c>
    </row>
    <row r="91" spans="2:7" x14ac:dyDescent="0.15">
      <c r="B91">
        <v>2005</v>
      </c>
      <c r="C91" t="s">
        <v>5</v>
      </c>
      <c r="D91">
        <v>55</v>
      </c>
      <c r="E91">
        <v>0.9</v>
      </c>
      <c r="F91">
        <f t="shared" si="2"/>
        <v>1.7403626894942439</v>
      </c>
      <c r="G91">
        <f t="shared" si="3"/>
        <v>-4.5757490560675115E-2</v>
      </c>
    </row>
    <row r="92" spans="2:7" x14ac:dyDescent="0.15">
      <c r="B92">
        <v>2005</v>
      </c>
      <c r="C92" t="s">
        <v>5</v>
      </c>
      <c r="D92">
        <v>50</v>
      </c>
      <c r="E92">
        <v>1.5</v>
      </c>
      <c r="F92">
        <f t="shared" si="2"/>
        <v>1.6989700043360187</v>
      </c>
      <c r="G92">
        <f t="shared" si="3"/>
        <v>0.17609125905568124</v>
      </c>
    </row>
    <row r="93" spans="2:7" x14ac:dyDescent="0.15">
      <c r="B93">
        <v>2005</v>
      </c>
      <c r="C93" t="s">
        <v>5</v>
      </c>
      <c r="D93">
        <v>50.6</v>
      </c>
      <c r="E93">
        <v>0.9</v>
      </c>
      <c r="F93">
        <f t="shared" si="2"/>
        <v>1.7041505168397992</v>
      </c>
      <c r="G93">
        <f t="shared" si="3"/>
        <v>-4.5757490560675115E-2</v>
      </c>
    </row>
    <row r="94" spans="2:7" x14ac:dyDescent="0.15">
      <c r="B94">
        <v>2005</v>
      </c>
      <c r="C94" t="s">
        <v>5</v>
      </c>
      <c r="D94">
        <v>48.7</v>
      </c>
      <c r="E94">
        <v>0.8</v>
      </c>
      <c r="F94">
        <f t="shared" si="2"/>
        <v>1.6875289612146342</v>
      </c>
      <c r="G94">
        <f t="shared" si="3"/>
        <v>-9.6910013008056392E-2</v>
      </c>
    </row>
    <row r="95" spans="2:7" x14ac:dyDescent="0.15">
      <c r="B95">
        <v>2005</v>
      </c>
      <c r="C95" t="s">
        <v>5</v>
      </c>
      <c r="D95">
        <v>48.3</v>
      </c>
      <c r="E95">
        <v>0.5</v>
      </c>
      <c r="F95">
        <f t="shared" si="2"/>
        <v>1.6839471307515121</v>
      </c>
      <c r="G95">
        <f t="shared" si="3"/>
        <v>-0.3010299956639812</v>
      </c>
    </row>
    <row r="96" spans="2:7" x14ac:dyDescent="0.15">
      <c r="B96">
        <v>2005</v>
      </c>
      <c r="C96" t="s">
        <v>5</v>
      </c>
      <c r="D96">
        <v>51</v>
      </c>
      <c r="E96">
        <v>0.8</v>
      </c>
      <c r="F96">
        <f t="shared" si="2"/>
        <v>1.7075701760979363</v>
      </c>
      <c r="G96">
        <f t="shared" si="3"/>
        <v>-9.6910013008056392E-2</v>
      </c>
    </row>
    <row r="97" spans="2:7" x14ac:dyDescent="0.15">
      <c r="B97">
        <v>2005</v>
      </c>
      <c r="C97" t="s">
        <v>5</v>
      </c>
      <c r="D97">
        <v>33.200000000000003</v>
      </c>
      <c r="E97">
        <v>0.3</v>
      </c>
      <c r="F97">
        <f t="shared" si="2"/>
        <v>1.5211380837040362</v>
      </c>
      <c r="G97">
        <f t="shared" si="3"/>
        <v>-0.52287874528033762</v>
      </c>
    </row>
    <row r="98" spans="2:7" x14ac:dyDescent="0.15">
      <c r="B98">
        <v>2005</v>
      </c>
      <c r="C98" t="s">
        <v>5</v>
      </c>
      <c r="D98">
        <v>51.5</v>
      </c>
      <c r="E98">
        <v>1.2</v>
      </c>
      <c r="F98">
        <f t="shared" si="2"/>
        <v>1.711807229041191</v>
      </c>
      <c r="G98">
        <f t="shared" si="3"/>
        <v>7.9181246047624818E-2</v>
      </c>
    </row>
    <row r="99" spans="2:7" x14ac:dyDescent="0.15">
      <c r="B99">
        <v>2005</v>
      </c>
      <c r="C99" t="s">
        <v>5</v>
      </c>
      <c r="D99">
        <v>43.9</v>
      </c>
      <c r="E99">
        <v>0.6</v>
      </c>
      <c r="F99">
        <f t="shared" si="2"/>
        <v>1.6424645202421213</v>
      </c>
      <c r="G99">
        <f t="shared" si="3"/>
        <v>-0.22184874961635639</v>
      </c>
    </row>
    <row r="100" spans="2:7" x14ac:dyDescent="0.15">
      <c r="B100">
        <v>2005</v>
      </c>
      <c r="C100" t="s">
        <v>5</v>
      </c>
      <c r="D100">
        <v>50.5</v>
      </c>
      <c r="E100">
        <v>0.4</v>
      </c>
      <c r="F100">
        <f t="shared" si="2"/>
        <v>1.7032913781186614</v>
      </c>
      <c r="G100">
        <f t="shared" si="3"/>
        <v>-0.3979400086720376</v>
      </c>
    </row>
    <row r="101" spans="2:7" x14ac:dyDescent="0.15">
      <c r="B101">
        <v>2005</v>
      </c>
      <c r="C101" t="s">
        <v>5</v>
      </c>
      <c r="D101">
        <v>48.8</v>
      </c>
      <c r="E101">
        <v>0.5</v>
      </c>
      <c r="F101">
        <f t="shared" si="2"/>
        <v>1.6884198220027107</v>
      </c>
      <c r="G101">
        <f t="shared" si="3"/>
        <v>-0.3010299956639812</v>
      </c>
    </row>
    <row r="102" spans="2:7" x14ac:dyDescent="0.15">
      <c r="B102">
        <v>2005</v>
      </c>
      <c r="C102" t="s">
        <v>5</v>
      </c>
      <c r="D102">
        <v>57.8</v>
      </c>
      <c r="E102">
        <v>1.7</v>
      </c>
      <c r="F102">
        <f t="shared" si="2"/>
        <v>1.761927838420529</v>
      </c>
      <c r="G102">
        <f t="shared" si="3"/>
        <v>0.23044892137827391</v>
      </c>
    </row>
    <row r="103" spans="2:7" x14ac:dyDescent="0.15">
      <c r="B103">
        <v>2005</v>
      </c>
      <c r="C103" t="s">
        <v>5</v>
      </c>
      <c r="D103">
        <v>69</v>
      </c>
      <c r="E103">
        <v>2.2000000000000002</v>
      </c>
      <c r="F103">
        <f t="shared" si="2"/>
        <v>1.8388490907372552</v>
      </c>
      <c r="G103">
        <f t="shared" si="3"/>
        <v>0.34242268082220628</v>
      </c>
    </row>
    <row r="104" spans="2:7" x14ac:dyDescent="0.15">
      <c r="B104">
        <v>2005</v>
      </c>
      <c r="C104" t="s">
        <v>5</v>
      </c>
      <c r="D104">
        <v>58.5</v>
      </c>
      <c r="E104">
        <v>1.5</v>
      </c>
      <c r="F104">
        <f t="shared" si="2"/>
        <v>1.7671558660821804</v>
      </c>
      <c r="G104">
        <f t="shared" si="3"/>
        <v>0.17609125905568124</v>
      </c>
    </row>
    <row r="105" spans="2:7" x14ac:dyDescent="0.15">
      <c r="B105">
        <v>2005</v>
      </c>
      <c r="C105" t="s">
        <v>5</v>
      </c>
      <c r="D105">
        <v>74.8</v>
      </c>
      <c r="E105">
        <v>2.4</v>
      </c>
      <c r="F105">
        <f t="shared" si="2"/>
        <v>1.8739015978644613</v>
      </c>
      <c r="G105">
        <f t="shared" si="3"/>
        <v>0.38021124171160603</v>
      </c>
    </row>
    <row r="106" spans="2:7" x14ac:dyDescent="0.15">
      <c r="B106">
        <v>2005</v>
      </c>
      <c r="C106" t="s">
        <v>5</v>
      </c>
      <c r="D106">
        <v>95</v>
      </c>
      <c r="E106">
        <v>5.6</v>
      </c>
      <c r="F106">
        <f t="shared" si="2"/>
        <v>1.9777236052888478</v>
      </c>
      <c r="G106">
        <f t="shared" si="3"/>
        <v>0.74818802700620035</v>
      </c>
    </row>
    <row r="107" spans="2:7" x14ac:dyDescent="0.15">
      <c r="B107">
        <v>2005</v>
      </c>
      <c r="C107" t="s">
        <v>5</v>
      </c>
      <c r="D107">
        <v>104</v>
      </c>
      <c r="E107">
        <v>8.6</v>
      </c>
      <c r="F107">
        <f t="shared" si="2"/>
        <v>2.0170333392987803</v>
      </c>
      <c r="G107">
        <f t="shared" si="3"/>
        <v>0.93449845124356767</v>
      </c>
    </row>
    <row r="108" spans="2:7" x14ac:dyDescent="0.15">
      <c r="B108">
        <v>2005</v>
      </c>
      <c r="C108" t="s">
        <v>5</v>
      </c>
      <c r="D108">
        <v>69.8</v>
      </c>
      <c r="E108">
        <v>1.5</v>
      </c>
      <c r="F108">
        <f t="shared" si="2"/>
        <v>1.8438554226231612</v>
      </c>
      <c r="G108">
        <f t="shared" si="3"/>
        <v>0.17609125905568124</v>
      </c>
    </row>
    <row r="109" spans="2:7" x14ac:dyDescent="0.15">
      <c r="B109">
        <v>2005</v>
      </c>
      <c r="C109" t="s">
        <v>5</v>
      </c>
      <c r="D109">
        <v>60.6</v>
      </c>
      <c r="E109">
        <v>1.6</v>
      </c>
      <c r="F109">
        <f t="shared" si="2"/>
        <v>1.7824726241662863</v>
      </c>
      <c r="G109">
        <f t="shared" si="3"/>
        <v>0.20411998265592479</v>
      </c>
    </row>
    <row r="110" spans="2:7" x14ac:dyDescent="0.15">
      <c r="B110">
        <v>2005</v>
      </c>
      <c r="C110" t="s">
        <v>5</v>
      </c>
      <c r="D110">
        <v>30</v>
      </c>
      <c r="E110">
        <v>0.1</v>
      </c>
      <c r="F110">
        <f t="shared" si="2"/>
        <v>1.4771212547196624</v>
      </c>
      <c r="G110">
        <f t="shared" si="3"/>
        <v>-1</v>
      </c>
    </row>
    <row r="111" spans="2:7" x14ac:dyDescent="0.15">
      <c r="B111">
        <v>2005</v>
      </c>
      <c r="C111" t="s">
        <v>5</v>
      </c>
      <c r="D111">
        <v>31</v>
      </c>
      <c r="E111">
        <v>0.1</v>
      </c>
      <c r="F111">
        <f t="shared" si="2"/>
        <v>1.4913616938342726</v>
      </c>
      <c r="G111">
        <f t="shared" si="3"/>
        <v>-1</v>
      </c>
    </row>
    <row r="112" spans="2:7" x14ac:dyDescent="0.15">
      <c r="B112">
        <v>2005</v>
      </c>
      <c r="C112" t="s">
        <v>5</v>
      </c>
      <c r="D112">
        <v>33</v>
      </c>
      <c r="E112">
        <v>0.2</v>
      </c>
      <c r="F112">
        <f t="shared" si="2"/>
        <v>1.5185139398778875</v>
      </c>
      <c r="G112">
        <f t="shared" si="3"/>
        <v>-0.69897000433601875</v>
      </c>
    </row>
    <row r="113" spans="2:7" x14ac:dyDescent="0.15">
      <c r="B113">
        <v>2005</v>
      </c>
      <c r="C113" t="s">
        <v>5</v>
      </c>
      <c r="D113">
        <v>42</v>
      </c>
      <c r="E113">
        <v>0.6</v>
      </c>
      <c r="F113">
        <f t="shared" si="2"/>
        <v>1.6232492903979006</v>
      </c>
      <c r="G113">
        <f t="shared" si="3"/>
        <v>-0.22184874961635639</v>
      </c>
    </row>
    <row r="114" spans="2:7" x14ac:dyDescent="0.15">
      <c r="B114">
        <v>2006</v>
      </c>
      <c r="C114" t="s">
        <v>5</v>
      </c>
      <c r="D114">
        <v>58</v>
      </c>
      <c r="E114">
        <v>2.4</v>
      </c>
      <c r="F114">
        <f t="shared" si="2"/>
        <v>1.7634279935629373</v>
      </c>
      <c r="G114">
        <f t="shared" si="3"/>
        <v>0.38021124171160603</v>
      </c>
    </row>
    <row r="115" spans="2:7" x14ac:dyDescent="0.15">
      <c r="B115">
        <v>2006</v>
      </c>
      <c r="C115" t="s">
        <v>5</v>
      </c>
      <c r="D115">
        <v>61.1</v>
      </c>
      <c r="E115">
        <v>1.4</v>
      </c>
      <c r="F115">
        <f t="shared" si="2"/>
        <v>1.7860412102425542</v>
      </c>
      <c r="G115">
        <f t="shared" si="3"/>
        <v>0.14612803567823801</v>
      </c>
    </row>
    <row r="116" spans="2:7" x14ac:dyDescent="0.15">
      <c r="B116">
        <v>2006</v>
      </c>
      <c r="C116" t="s">
        <v>5</v>
      </c>
      <c r="D116">
        <v>58.4</v>
      </c>
      <c r="E116">
        <v>1.3</v>
      </c>
      <c r="F116">
        <f t="shared" si="2"/>
        <v>1.7664128471123994</v>
      </c>
      <c r="G116">
        <f t="shared" si="3"/>
        <v>0.11394335230683679</v>
      </c>
    </row>
    <row r="117" spans="2:7" x14ac:dyDescent="0.15">
      <c r="B117">
        <v>2006</v>
      </c>
      <c r="C117" t="s">
        <v>5</v>
      </c>
      <c r="D117">
        <v>81.099999999999994</v>
      </c>
      <c r="E117">
        <v>2.9</v>
      </c>
      <c r="F117">
        <f t="shared" si="2"/>
        <v>1.909020854211156</v>
      </c>
      <c r="G117">
        <f t="shared" si="3"/>
        <v>0.46239799789895608</v>
      </c>
    </row>
    <row r="118" spans="2:7" x14ac:dyDescent="0.15">
      <c r="B118">
        <v>2006</v>
      </c>
      <c r="C118" t="s">
        <v>5</v>
      </c>
      <c r="D118">
        <v>55.4</v>
      </c>
      <c r="E118">
        <v>0.7</v>
      </c>
      <c r="F118">
        <f t="shared" si="2"/>
        <v>1.7435097647284297</v>
      </c>
      <c r="G118">
        <f t="shared" si="3"/>
        <v>-0.15490195998574319</v>
      </c>
    </row>
    <row r="119" spans="2:7" x14ac:dyDescent="0.15">
      <c r="B119">
        <v>2006</v>
      </c>
      <c r="C119" t="s">
        <v>5</v>
      </c>
      <c r="D119">
        <v>56.8</v>
      </c>
      <c r="E119">
        <v>1.1000000000000001</v>
      </c>
      <c r="F119">
        <f t="shared" si="2"/>
        <v>1.7543483357110188</v>
      </c>
      <c r="G119">
        <f t="shared" si="3"/>
        <v>4.1392685158225077E-2</v>
      </c>
    </row>
    <row r="120" spans="2:7" x14ac:dyDescent="0.15">
      <c r="B120">
        <v>2006</v>
      </c>
      <c r="C120" t="s">
        <v>5</v>
      </c>
      <c r="D120">
        <v>55.7</v>
      </c>
      <c r="E120">
        <v>1.3</v>
      </c>
      <c r="F120">
        <f t="shared" si="2"/>
        <v>1.7458551951737289</v>
      </c>
      <c r="G120">
        <f t="shared" si="3"/>
        <v>0.11394335230683679</v>
      </c>
    </row>
    <row r="121" spans="2:7" x14ac:dyDescent="0.15">
      <c r="B121">
        <v>2006</v>
      </c>
      <c r="C121" t="s">
        <v>5</v>
      </c>
      <c r="D121">
        <v>54.8</v>
      </c>
      <c r="E121">
        <v>1</v>
      </c>
      <c r="F121">
        <f t="shared" si="2"/>
        <v>1.7387805584843692</v>
      </c>
      <c r="G121">
        <f t="shared" si="3"/>
        <v>0</v>
      </c>
    </row>
    <row r="122" spans="2:7" x14ac:dyDescent="0.15">
      <c r="B122">
        <v>2006</v>
      </c>
      <c r="C122" t="s">
        <v>5</v>
      </c>
      <c r="D122">
        <v>63.5</v>
      </c>
      <c r="E122">
        <v>1.5</v>
      </c>
      <c r="F122">
        <f t="shared" si="2"/>
        <v>1.8027737252919758</v>
      </c>
      <c r="G122">
        <f t="shared" si="3"/>
        <v>0.17609125905568124</v>
      </c>
    </row>
    <row r="123" spans="2:7" x14ac:dyDescent="0.15">
      <c r="B123">
        <v>2006</v>
      </c>
      <c r="C123" t="s">
        <v>5</v>
      </c>
      <c r="D123">
        <v>55.8</v>
      </c>
      <c r="E123">
        <v>1.2</v>
      </c>
      <c r="F123">
        <f t="shared" si="2"/>
        <v>1.7466341989375787</v>
      </c>
      <c r="G123">
        <f t="shared" si="3"/>
        <v>7.9181246047624818E-2</v>
      </c>
    </row>
    <row r="124" spans="2:7" x14ac:dyDescent="0.15">
      <c r="B124">
        <v>2006</v>
      </c>
      <c r="C124" t="s">
        <v>5</v>
      </c>
      <c r="D124">
        <v>46</v>
      </c>
      <c r="E124">
        <v>0.6</v>
      </c>
      <c r="F124">
        <f t="shared" si="2"/>
        <v>1.6627578316815741</v>
      </c>
      <c r="G124">
        <f t="shared" si="3"/>
        <v>-0.22184874961635639</v>
      </c>
    </row>
    <row r="125" spans="2:7" x14ac:dyDescent="0.15">
      <c r="B125">
        <v>2006</v>
      </c>
      <c r="C125" t="s">
        <v>5</v>
      </c>
      <c r="D125">
        <v>49.3</v>
      </c>
      <c r="E125">
        <v>0.8</v>
      </c>
      <c r="F125">
        <f t="shared" si="2"/>
        <v>1.69284691927723</v>
      </c>
      <c r="G125">
        <f t="shared" si="3"/>
        <v>-9.6910013008056392E-2</v>
      </c>
    </row>
    <row r="126" spans="2:7" x14ac:dyDescent="0.15">
      <c r="B126">
        <v>2006</v>
      </c>
      <c r="C126" t="s">
        <v>5</v>
      </c>
      <c r="D126">
        <v>40.5</v>
      </c>
      <c r="E126">
        <v>0.4</v>
      </c>
      <c r="F126">
        <f t="shared" si="2"/>
        <v>1.6074550232146685</v>
      </c>
      <c r="G126">
        <f t="shared" si="3"/>
        <v>-0.3979400086720376</v>
      </c>
    </row>
    <row r="127" spans="2:7" x14ac:dyDescent="0.15">
      <c r="B127">
        <v>2006</v>
      </c>
      <c r="C127" t="s">
        <v>5</v>
      </c>
      <c r="D127">
        <v>41.4</v>
      </c>
      <c r="E127">
        <v>0.5</v>
      </c>
      <c r="F127">
        <f t="shared" si="2"/>
        <v>1.6170003411208989</v>
      </c>
      <c r="G127">
        <f t="shared" si="3"/>
        <v>-0.3010299956639812</v>
      </c>
    </row>
    <row r="128" spans="2:7" x14ac:dyDescent="0.15">
      <c r="B128">
        <v>2006</v>
      </c>
      <c r="C128" t="s">
        <v>5</v>
      </c>
      <c r="D128">
        <v>61.8</v>
      </c>
      <c r="E128">
        <v>1.5</v>
      </c>
      <c r="F128">
        <f t="shared" si="2"/>
        <v>1.7909884750888159</v>
      </c>
      <c r="G128">
        <f t="shared" si="3"/>
        <v>0.17609125905568124</v>
      </c>
    </row>
    <row r="129" spans="2:7" x14ac:dyDescent="0.15">
      <c r="B129">
        <v>2006</v>
      </c>
      <c r="C129" t="s">
        <v>5</v>
      </c>
      <c r="D129">
        <v>61.9</v>
      </c>
      <c r="E129">
        <v>1.7</v>
      </c>
      <c r="F129">
        <f t="shared" si="2"/>
        <v>1.7916906490201179</v>
      </c>
      <c r="G129">
        <f t="shared" si="3"/>
        <v>0.23044892137827391</v>
      </c>
    </row>
    <row r="130" spans="2:7" x14ac:dyDescent="0.15">
      <c r="B130">
        <v>2006</v>
      </c>
      <c r="C130" t="s">
        <v>5</v>
      </c>
      <c r="D130">
        <v>59</v>
      </c>
      <c r="E130">
        <v>1.1000000000000001</v>
      </c>
      <c r="F130">
        <f t="shared" si="2"/>
        <v>1.7708520116421442</v>
      </c>
      <c r="G130">
        <f t="shared" si="3"/>
        <v>4.1392685158225077E-2</v>
      </c>
    </row>
    <row r="131" spans="2:7" x14ac:dyDescent="0.15">
      <c r="B131">
        <v>2006</v>
      </c>
      <c r="C131" t="s">
        <v>5</v>
      </c>
      <c r="D131">
        <v>63.3</v>
      </c>
      <c r="E131">
        <v>1.7</v>
      </c>
      <c r="F131">
        <f t="shared" si="2"/>
        <v>1.801403710017355</v>
      </c>
      <c r="G131">
        <f t="shared" si="3"/>
        <v>0.23044892137827391</v>
      </c>
    </row>
    <row r="132" spans="2:7" x14ac:dyDescent="0.15">
      <c r="B132">
        <v>2006</v>
      </c>
      <c r="C132" t="s">
        <v>5</v>
      </c>
      <c r="D132">
        <v>56.8</v>
      </c>
      <c r="E132">
        <v>1.3</v>
      </c>
      <c r="F132">
        <f t="shared" si="2"/>
        <v>1.7543483357110188</v>
      </c>
      <c r="G132">
        <f t="shared" si="3"/>
        <v>0.11394335230683679</v>
      </c>
    </row>
    <row r="133" spans="2:7" x14ac:dyDescent="0.15">
      <c r="B133">
        <v>2008</v>
      </c>
      <c r="C133" t="s">
        <v>5</v>
      </c>
      <c r="D133">
        <v>62.5</v>
      </c>
      <c r="E133">
        <v>1.6</v>
      </c>
      <c r="F133">
        <f t="shared" si="2"/>
        <v>1.7958800173440752</v>
      </c>
      <c r="G133">
        <f t="shared" si="3"/>
        <v>0.20411998265592479</v>
      </c>
    </row>
    <row r="134" spans="2:7" x14ac:dyDescent="0.15">
      <c r="B134">
        <v>2008</v>
      </c>
      <c r="C134" t="s">
        <v>5</v>
      </c>
      <c r="D134">
        <v>55.1</v>
      </c>
      <c r="E134">
        <v>1</v>
      </c>
      <c r="F134">
        <f t="shared" ref="F134:F141" si="4">LOG(D134)</f>
        <v>1.7411515988517852</v>
      </c>
      <c r="G134">
        <f t="shared" ref="G134:G141" si="5">LOG(E134)</f>
        <v>0</v>
      </c>
    </row>
    <row r="135" spans="2:7" x14ac:dyDescent="0.15">
      <c r="B135">
        <v>2008</v>
      </c>
      <c r="C135" t="s">
        <v>5</v>
      </c>
      <c r="D135">
        <v>52.4</v>
      </c>
      <c r="E135">
        <v>1.5</v>
      </c>
      <c r="F135">
        <f t="shared" si="4"/>
        <v>1.7193312869837267</v>
      </c>
      <c r="G135">
        <f t="shared" si="5"/>
        <v>0.17609125905568124</v>
      </c>
    </row>
    <row r="136" spans="2:7" x14ac:dyDescent="0.15">
      <c r="B136">
        <v>2008</v>
      </c>
      <c r="C136" t="s">
        <v>5</v>
      </c>
      <c r="D136">
        <v>47.6</v>
      </c>
      <c r="E136">
        <v>1.2</v>
      </c>
      <c r="F136">
        <f t="shared" si="4"/>
        <v>1.6776069527204931</v>
      </c>
      <c r="G136">
        <f t="shared" si="5"/>
        <v>7.9181246047624818E-2</v>
      </c>
    </row>
    <row r="137" spans="2:7" x14ac:dyDescent="0.15">
      <c r="B137">
        <v>2008</v>
      </c>
      <c r="C137" t="s">
        <v>5</v>
      </c>
      <c r="D137">
        <v>48.8</v>
      </c>
      <c r="E137">
        <v>1.4</v>
      </c>
      <c r="F137">
        <f t="shared" si="4"/>
        <v>1.6884198220027107</v>
      </c>
      <c r="G137">
        <f t="shared" si="5"/>
        <v>0.14612803567823801</v>
      </c>
    </row>
    <row r="138" spans="2:7" x14ac:dyDescent="0.15">
      <c r="B138">
        <v>2008</v>
      </c>
      <c r="C138" t="s">
        <v>5</v>
      </c>
      <c r="D138">
        <v>52.5</v>
      </c>
      <c r="E138">
        <v>1.5</v>
      </c>
      <c r="F138">
        <f t="shared" si="4"/>
        <v>1.7201593034059568</v>
      </c>
      <c r="G138">
        <f t="shared" si="5"/>
        <v>0.17609125905568124</v>
      </c>
    </row>
    <row r="139" spans="2:7" x14ac:dyDescent="0.15">
      <c r="B139">
        <v>2008</v>
      </c>
      <c r="C139" t="s">
        <v>5</v>
      </c>
      <c r="D139">
        <v>78.8</v>
      </c>
      <c r="E139">
        <v>4.7</v>
      </c>
      <c r="F139">
        <f t="shared" si="4"/>
        <v>1.8965262174895554</v>
      </c>
      <c r="G139">
        <f t="shared" si="5"/>
        <v>0.67209785793571752</v>
      </c>
    </row>
    <row r="140" spans="2:7" x14ac:dyDescent="0.15">
      <c r="B140">
        <v>2008</v>
      </c>
      <c r="C140" t="s">
        <v>5</v>
      </c>
      <c r="D140">
        <v>88.9</v>
      </c>
      <c r="E140">
        <v>7.8</v>
      </c>
      <c r="F140">
        <f t="shared" si="4"/>
        <v>1.9489017609702137</v>
      </c>
      <c r="G140">
        <f t="shared" si="5"/>
        <v>0.89209460269048035</v>
      </c>
    </row>
    <row r="141" spans="2:7" x14ac:dyDescent="0.15">
      <c r="B141">
        <v>2008</v>
      </c>
      <c r="C141" t="s">
        <v>5</v>
      </c>
      <c r="D141">
        <v>85.5</v>
      </c>
      <c r="E141">
        <v>6.5</v>
      </c>
      <c r="F141">
        <f t="shared" si="4"/>
        <v>1.9319661147281726</v>
      </c>
      <c r="G141">
        <f t="shared" si="5"/>
        <v>0.81291335664285558</v>
      </c>
    </row>
    <row r="142" spans="2:7" x14ac:dyDescent="0.15">
      <c r="B142">
        <v>2009</v>
      </c>
      <c r="C142" t="s">
        <v>5</v>
      </c>
      <c r="D142">
        <v>52.9</v>
      </c>
      <c r="E142">
        <v>1.5</v>
      </c>
      <c r="F142">
        <f t="shared" ref="F142:F155" si="6">LOG(D142)</f>
        <v>1.7234556720351857</v>
      </c>
      <c r="G142">
        <f t="shared" ref="G142:G155" si="7">LOG(E142)</f>
        <v>0.17609125905568124</v>
      </c>
    </row>
    <row r="143" spans="2:7" x14ac:dyDescent="0.15">
      <c r="B143">
        <v>2009</v>
      </c>
      <c r="C143" t="s">
        <v>5</v>
      </c>
      <c r="D143">
        <v>44.4</v>
      </c>
      <c r="E143">
        <v>1</v>
      </c>
      <c r="F143">
        <f t="shared" si="6"/>
        <v>1.6473829701146199</v>
      </c>
      <c r="G143">
        <f t="shared" si="7"/>
        <v>0</v>
      </c>
    </row>
    <row r="144" spans="2:7" x14ac:dyDescent="0.15">
      <c r="B144">
        <v>2009</v>
      </c>
      <c r="C144" t="s">
        <v>5</v>
      </c>
      <c r="D144">
        <v>57.4</v>
      </c>
      <c r="E144">
        <v>2</v>
      </c>
      <c r="F144">
        <f t="shared" si="6"/>
        <v>1.7589118923979734</v>
      </c>
      <c r="G144">
        <f t="shared" si="7"/>
        <v>0.3010299956639812</v>
      </c>
    </row>
    <row r="145" spans="2:7" x14ac:dyDescent="0.15">
      <c r="B145">
        <v>2009</v>
      </c>
      <c r="C145" t="s">
        <v>5</v>
      </c>
      <c r="D145">
        <v>59.2</v>
      </c>
      <c r="E145">
        <v>1.8</v>
      </c>
      <c r="F145">
        <f t="shared" si="6"/>
        <v>1.7723217067229198</v>
      </c>
      <c r="G145">
        <f t="shared" si="7"/>
        <v>0.25527250510330607</v>
      </c>
    </row>
    <row r="146" spans="2:7" x14ac:dyDescent="0.15">
      <c r="B146">
        <v>2009</v>
      </c>
      <c r="C146" t="s">
        <v>5</v>
      </c>
      <c r="D146">
        <v>39.299999999999997</v>
      </c>
      <c r="E146">
        <v>0.7</v>
      </c>
      <c r="F146">
        <f t="shared" si="6"/>
        <v>1.5943925503754266</v>
      </c>
      <c r="G146">
        <f t="shared" si="7"/>
        <v>-0.15490195998574319</v>
      </c>
    </row>
    <row r="147" spans="2:7" x14ac:dyDescent="0.15">
      <c r="B147">
        <v>2009</v>
      </c>
      <c r="C147" t="s">
        <v>5</v>
      </c>
      <c r="D147">
        <v>58.4</v>
      </c>
      <c r="E147">
        <v>2.1</v>
      </c>
      <c r="F147">
        <f t="shared" si="6"/>
        <v>1.7664128471123994</v>
      </c>
      <c r="G147">
        <f t="shared" si="7"/>
        <v>0.3222192947339193</v>
      </c>
    </row>
    <row r="148" spans="2:7" x14ac:dyDescent="0.15">
      <c r="B148">
        <v>2009</v>
      </c>
      <c r="C148" t="s">
        <v>5</v>
      </c>
      <c r="D148">
        <v>63.2</v>
      </c>
      <c r="E148">
        <v>2.4</v>
      </c>
      <c r="F148">
        <f t="shared" si="6"/>
        <v>1.8007170782823851</v>
      </c>
      <c r="G148">
        <f t="shared" si="7"/>
        <v>0.38021124171160603</v>
      </c>
    </row>
    <row r="149" spans="2:7" x14ac:dyDescent="0.15">
      <c r="B149">
        <v>2009</v>
      </c>
      <c r="C149" t="s">
        <v>5</v>
      </c>
      <c r="D149">
        <v>55.3</v>
      </c>
      <c r="E149">
        <v>1.7</v>
      </c>
      <c r="F149">
        <f t="shared" si="6"/>
        <v>1.7427251313046983</v>
      </c>
      <c r="G149">
        <f t="shared" si="7"/>
        <v>0.23044892137827391</v>
      </c>
    </row>
    <row r="150" spans="2:7" x14ac:dyDescent="0.15">
      <c r="B150">
        <v>2009</v>
      </c>
      <c r="C150" t="s">
        <v>5</v>
      </c>
      <c r="D150">
        <v>51.4</v>
      </c>
      <c r="E150">
        <v>1.4</v>
      </c>
      <c r="F150">
        <f t="shared" si="6"/>
        <v>1.7109631189952756</v>
      </c>
      <c r="G150">
        <f t="shared" si="7"/>
        <v>0.14612803567823801</v>
      </c>
    </row>
    <row r="151" spans="2:7" x14ac:dyDescent="0.15">
      <c r="B151">
        <v>2009</v>
      </c>
      <c r="C151" t="s">
        <v>5</v>
      </c>
      <c r="D151">
        <v>58.8</v>
      </c>
      <c r="E151">
        <v>1.9</v>
      </c>
      <c r="F151">
        <f t="shared" si="6"/>
        <v>1.7693773260761385</v>
      </c>
      <c r="G151">
        <f t="shared" si="7"/>
        <v>0.27875360095282892</v>
      </c>
    </row>
    <row r="152" spans="2:7" x14ac:dyDescent="0.15">
      <c r="B152">
        <v>2009</v>
      </c>
      <c r="C152" t="s">
        <v>5</v>
      </c>
      <c r="D152">
        <v>58.9</v>
      </c>
      <c r="E152">
        <v>2.2000000000000002</v>
      </c>
      <c r="F152">
        <f t="shared" si="6"/>
        <v>1.7701152947871017</v>
      </c>
      <c r="G152">
        <f t="shared" si="7"/>
        <v>0.34242268082220628</v>
      </c>
    </row>
    <row r="153" spans="2:7" x14ac:dyDescent="0.15">
      <c r="B153">
        <v>2010</v>
      </c>
      <c r="C153" t="s">
        <v>5</v>
      </c>
      <c r="D153">
        <v>71.900000000000006</v>
      </c>
      <c r="E153">
        <v>2.4</v>
      </c>
      <c r="F153">
        <f t="shared" si="6"/>
        <v>1.8567288903828827</v>
      </c>
      <c r="G153">
        <f t="shared" si="7"/>
        <v>0.38021124171160603</v>
      </c>
    </row>
    <row r="154" spans="2:7" x14ac:dyDescent="0.15">
      <c r="B154">
        <v>2010</v>
      </c>
      <c r="C154" t="s">
        <v>5</v>
      </c>
      <c r="D154">
        <v>64.400000000000006</v>
      </c>
      <c r="E154">
        <v>2.1</v>
      </c>
      <c r="F154">
        <f t="shared" si="6"/>
        <v>1.808885867359812</v>
      </c>
      <c r="G154">
        <f t="shared" si="7"/>
        <v>0.3222192947339193</v>
      </c>
    </row>
    <row r="155" spans="2:7" x14ac:dyDescent="0.15">
      <c r="B155">
        <v>2010</v>
      </c>
      <c r="C155" t="s">
        <v>5</v>
      </c>
      <c r="D155">
        <v>79.099999999999994</v>
      </c>
      <c r="E155">
        <v>1.2</v>
      </c>
      <c r="F155">
        <f t="shared" si="6"/>
        <v>1.8981764834976764</v>
      </c>
      <c r="G155">
        <f t="shared" si="7"/>
        <v>7.9181246047624818E-2</v>
      </c>
    </row>
    <row r="156" spans="2:7" x14ac:dyDescent="0.15">
      <c r="B156">
        <v>2013</v>
      </c>
      <c r="C156" t="s">
        <v>5</v>
      </c>
      <c r="D156">
        <v>42.2</v>
      </c>
      <c r="E156">
        <v>0.8</v>
      </c>
      <c r="F156">
        <f t="shared" ref="F156:F165" si="8">LOG(D156)</f>
        <v>1.6253124509616739</v>
      </c>
      <c r="G156">
        <f t="shared" ref="G156:G165" si="9">LOG(E156)</f>
        <v>-9.6910013008056392E-2</v>
      </c>
    </row>
    <row r="157" spans="2:7" x14ac:dyDescent="0.15">
      <c r="B157">
        <v>2013</v>
      </c>
      <c r="C157" t="s">
        <v>5</v>
      </c>
      <c r="D157">
        <v>71.5</v>
      </c>
      <c r="E157">
        <v>2.2000000000000002</v>
      </c>
      <c r="F157">
        <f t="shared" si="8"/>
        <v>1.8543060418010806</v>
      </c>
      <c r="G157">
        <f t="shared" si="9"/>
        <v>0.34242268082220628</v>
      </c>
    </row>
    <row r="158" spans="2:7" x14ac:dyDescent="0.15">
      <c r="B158">
        <v>2013</v>
      </c>
      <c r="C158" t="s">
        <v>5</v>
      </c>
      <c r="D158">
        <v>73.8</v>
      </c>
      <c r="E158">
        <v>2.5</v>
      </c>
      <c r="F158">
        <f t="shared" si="8"/>
        <v>1.8680563618230415</v>
      </c>
      <c r="G158">
        <f t="shared" si="9"/>
        <v>0.3979400086720376</v>
      </c>
    </row>
    <row r="159" spans="2:7" x14ac:dyDescent="0.15">
      <c r="B159">
        <v>2013</v>
      </c>
      <c r="C159" t="s">
        <v>5</v>
      </c>
      <c r="D159">
        <v>38.1</v>
      </c>
      <c r="E159">
        <v>0.3</v>
      </c>
      <c r="F159">
        <f t="shared" si="8"/>
        <v>1.5809249756756194</v>
      </c>
      <c r="G159">
        <f t="shared" si="9"/>
        <v>-0.52287874528033762</v>
      </c>
    </row>
    <row r="160" spans="2:7" x14ac:dyDescent="0.15">
      <c r="B160">
        <v>2013</v>
      </c>
      <c r="C160" t="s">
        <v>5</v>
      </c>
      <c r="D160">
        <v>44.6</v>
      </c>
      <c r="E160">
        <v>0.8</v>
      </c>
      <c r="F160">
        <f t="shared" si="8"/>
        <v>1.6493348587121419</v>
      </c>
      <c r="G160">
        <f t="shared" si="9"/>
        <v>-9.6910013008056392E-2</v>
      </c>
    </row>
    <row r="161" spans="2:7" x14ac:dyDescent="0.15">
      <c r="B161">
        <v>2013</v>
      </c>
      <c r="C161" t="s">
        <v>5</v>
      </c>
      <c r="D161">
        <v>82</v>
      </c>
      <c r="E161">
        <v>2.7</v>
      </c>
      <c r="F161">
        <f t="shared" si="8"/>
        <v>1.9138138523837167</v>
      </c>
      <c r="G161">
        <f t="shared" si="9"/>
        <v>0.43136376415898736</v>
      </c>
    </row>
    <row r="162" spans="2:7" x14ac:dyDescent="0.15">
      <c r="B162">
        <v>2013</v>
      </c>
      <c r="C162" t="s">
        <v>5</v>
      </c>
      <c r="D162">
        <v>95.3</v>
      </c>
      <c r="E162">
        <v>4.5999999999999996</v>
      </c>
      <c r="F162">
        <f t="shared" si="8"/>
        <v>1.9790929006383264</v>
      </c>
      <c r="G162">
        <f t="shared" si="9"/>
        <v>0.66275783168157409</v>
      </c>
    </row>
    <row r="163" spans="2:7" x14ac:dyDescent="0.15">
      <c r="B163">
        <v>2013</v>
      </c>
      <c r="C163" t="s">
        <v>5</v>
      </c>
      <c r="D163">
        <v>40</v>
      </c>
      <c r="E163">
        <v>0.2</v>
      </c>
      <c r="F163">
        <f t="shared" si="8"/>
        <v>1.6020599913279623</v>
      </c>
      <c r="G163">
        <f t="shared" si="9"/>
        <v>-0.69897000433601875</v>
      </c>
    </row>
    <row r="164" spans="2:7" x14ac:dyDescent="0.15">
      <c r="B164">
        <v>2013</v>
      </c>
      <c r="C164" t="s">
        <v>5</v>
      </c>
      <c r="D164">
        <v>37.700000000000003</v>
      </c>
      <c r="E164">
        <v>0.3</v>
      </c>
      <c r="F164">
        <f t="shared" si="8"/>
        <v>1.5763413502057928</v>
      </c>
      <c r="G164">
        <f t="shared" si="9"/>
        <v>-0.52287874528033762</v>
      </c>
    </row>
    <row r="165" spans="2:7" x14ac:dyDescent="0.15">
      <c r="B165">
        <v>2013</v>
      </c>
      <c r="C165" t="s">
        <v>5</v>
      </c>
      <c r="D165">
        <v>35.4</v>
      </c>
      <c r="E165">
        <v>0.2</v>
      </c>
      <c r="F165">
        <f t="shared" si="8"/>
        <v>1.5490032620257879</v>
      </c>
      <c r="G165">
        <f t="shared" si="9"/>
        <v>-0.69897000433601875</v>
      </c>
    </row>
    <row r="166" spans="2:7" x14ac:dyDescent="0.15">
      <c r="B166">
        <v>2012</v>
      </c>
      <c r="C166" t="s">
        <v>5</v>
      </c>
      <c r="D166">
        <v>62</v>
      </c>
      <c r="E166">
        <v>1.5</v>
      </c>
      <c r="F166">
        <f t="shared" ref="F166:F173" si="10">LOG(D166)</f>
        <v>1.7923916894982539</v>
      </c>
      <c r="G166">
        <f t="shared" ref="G166:G173" si="11">LOG(E166)</f>
        <v>0.17609125905568124</v>
      </c>
    </row>
    <row r="167" spans="2:7" x14ac:dyDescent="0.15">
      <c r="B167">
        <v>2012</v>
      </c>
      <c r="C167" t="s">
        <v>5</v>
      </c>
      <c r="D167">
        <v>62</v>
      </c>
      <c r="E167">
        <v>1.7</v>
      </c>
      <c r="F167">
        <f t="shared" si="10"/>
        <v>1.7923916894982539</v>
      </c>
      <c r="G167">
        <f t="shared" si="11"/>
        <v>0.23044892137827391</v>
      </c>
    </row>
    <row r="168" spans="2:7" x14ac:dyDescent="0.15">
      <c r="B168">
        <v>2012</v>
      </c>
      <c r="C168" t="s">
        <v>5</v>
      </c>
      <c r="D168">
        <v>42</v>
      </c>
      <c r="E168">
        <v>0.3</v>
      </c>
      <c r="F168">
        <f t="shared" si="10"/>
        <v>1.6232492903979006</v>
      </c>
      <c r="G168">
        <f t="shared" si="11"/>
        <v>-0.52287874528033762</v>
      </c>
    </row>
    <row r="169" spans="2:7" x14ac:dyDescent="0.15">
      <c r="B169">
        <v>2012</v>
      </c>
      <c r="C169" t="s">
        <v>5</v>
      </c>
      <c r="D169">
        <v>85</v>
      </c>
      <c r="E169">
        <v>3.8</v>
      </c>
      <c r="F169">
        <f t="shared" si="10"/>
        <v>1.9294189257142926</v>
      </c>
      <c r="G169">
        <f t="shared" si="11"/>
        <v>0.57978359661681012</v>
      </c>
    </row>
    <row r="170" spans="2:7" x14ac:dyDescent="0.15">
      <c r="B170">
        <v>2012</v>
      </c>
      <c r="C170" t="s">
        <v>5</v>
      </c>
      <c r="D170">
        <v>40</v>
      </c>
      <c r="E170">
        <v>0.4</v>
      </c>
      <c r="F170">
        <f t="shared" si="10"/>
        <v>1.6020599913279623</v>
      </c>
      <c r="G170">
        <f t="shared" si="11"/>
        <v>-0.3979400086720376</v>
      </c>
    </row>
    <row r="171" spans="2:7" x14ac:dyDescent="0.15">
      <c r="B171">
        <v>2012</v>
      </c>
      <c r="C171" t="s">
        <v>5</v>
      </c>
      <c r="D171">
        <v>75</v>
      </c>
      <c r="E171">
        <v>1.8</v>
      </c>
      <c r="F171">
        <f t="shared" si="10"/>
        <v>1.8750612633917001</v>
      </c>
      <c r="G171">
        <f t="shared" si="11"/>
        <v>0.25527250510330607</v>
      </c>
    </row>
    <row r="172" spans="2:7" x14ac:dyDescent="0.15">
      <c r="B172">
        <v>2012</v>
      </c>
      <c r="C172" t="s">
        <v>5</v>
      </c>
      <c r="D172">
        <v>43</v>
      </c>
      <c r="E172">
        <v>0.4</v>
      </c>
      <c r="F172">
        <f t="shared" si="10"/>
        <v>1.6334684555795864</v>
      </c>
      <c r="G172">
        <f t="shared" si="11"/>
        <v>-0.3979400086720376</v>
      </c>
    </row>
    <row r="173" spans="2:7" x14ac:dyDescent="0.15">
      <c r="B173">
        <v>2012</v>
      </c>
      <c r="C173" t="s">
        <v>5</v>
      </c>
      <c r="D173">
        <v>56</v>
      </c>
      <c r="E173">
        <v>0.6</v>
      </c>
      <c r="F173">
        <f t="shared" si="10"/>
        <v>1.7481880270062005</v>
      </c>
      <c r="G173">
        <f t="shared" si="11"/>
        <v>-0.22184874961635639</v>
      </c>
    </row>
    <row r="174" spans="2:7" x14ac:dyDescent="0.15">
      <c r="B174">
        <v>2011</v>
      </c>
      <c r="C174" t="s">
        <v>5</v>
      </c>
      <c r="D174">
        <v>53</v>
      </c>
      <c r="E174">
        <v>1.2</v>
      </c>
      <c r="F174">
        <f t="shared" ref="F174:F212" si="12">LOG(D174)</f>
        <v>1.7242758696007889</v>
      </c>
      <c r="G174">
        <f t="shared" ref="G174:G212" si="13">LOG(E174)</f>
        <v>7.9181246047624818E-2</v>
      </c>
    </row>
    <row r="175" spans="2:7" x14ac:dyDescent="0.15">
      <c r="B175">
        <v>2011</v>
      </c>
      <c r="C175" t="s">
        <v>5</v>
      </c>
      <c r="D175">
        <v>45</v>
      </c>
      <c r="E175">
        <v>0.9</v>
      </c>
      <c r="F175">
        <f t="shared" si="12"/>
        <v>1.6532125137753437</v>
      </c>
      <c r="G175">
        <f t="shared" si="13"/>
        <v>-4.5757490560675115E-2</v>
      </c>
    </row>
    <row r="176" spans="2:7" x14ac:dyDescent="0.15">
      <c r="B176">
        <v>2011</v>
      </c>
      <c r="C176" t="s">
        <v>5</v>
      </c>
      <c r="D176">
        <v>51</v>
      </c>
      <c r="E176">
        <v>0.1</v>
      </c>
      <c r="F176">
        <f t="shared" si="12"/>
        <v>1.7075701760979363</v>
      </c>
      <c r="G176">
        <f t="shared" si="13"/>
        <v>-1</v>
      </c>
    </row>
    <row r="177" spans="2:7" x14ac:dyDescent="0.15">
      <c r="B177">
        <v>2011</v>
      </c>
      <c r="C177" t="s">
        <v>5</v>
      </c>
      <c r="D177">
        <v>42</v>
      </c>
      <c r="E177">
        <v>0.4</v>
      </c>
      <c r="F177">
        <f t="shared" si="12"/>
        <v>1.6232492903979006</v>
      </c>
      <c r="G177">
        <f t="shared" si="13"/>
        <v>-0.3979400086720376</v>
      </c>
    </row>
    <row r="178" spans="2:7" x14ac:dyDescent="0.15">
      <c r="B178">
        <v>2011</v>
      </c>
      <c r="C178" t="s">
        <v>5</v>
      </c>
      <c r="D178">
        <v>32</v>
      </c>
      <c r="E178">
        <v>0.1</v>
      </c>
      <c r="F178">
        <f t="shared" si="12"/>
        <v>1.505149978319906</v>
      </c>
      <c r="G178">
        <f t="shared" si="13"/>
        <v>-1</v>
      </c>
    </row>
    <row r="179" spans="2:7" x14ac:dyDescent="0.15">
      <c r="B179">
        <v>2011</v>
      </c>
      <c r="C179" t="s">
        <v>5</v>
      </c>
      <c r="D179">
        <v>36</v>
      </c>
      <c r="E179">
        <v>0.3</v>
      </c>
      <c r="F179">
        <f t="shared" si="12"/>
        <v>1.5563025007672873</v>
      </c>
      <c r="G179">
        <f t="shared" si="13"/>
        <v>-0.52287874528033762</v>
      </c>
    </row>
    <row r="180" spans="2:7" x14ac:dyDescent="0.15">
      <c r="B180">
        <v>2011</v>
      </c>
      <c r="C180" t="s">
        <v>5</v>
      </c>
      <c r="D180">
        <v>41</v>
      </c>
      <c r="E180">
        <v>0.3</v>
      </c>
      <c r="F180">
        <f t="shared" si="12"/>
        <v>1.6127838567197355</v>
      </c>
      <c r="G180">
        <f t="shared" si="13"/>
        <v>-0.52287874528033762</v>
      </c>
    </row>
    <row r="181" spans="2:7" x14ac:dyDescent="0.15">
      <c r="B181">
        <v>2011</v>
      </c>
      <c r="C181" t="s">
        <v>5</v>
      </c>
      <c r="D181">
        <v>37</v>
      </c>
      <c r="E181">
        <v>0.2</v>
      </c>
      <c r="F181">
        <f t="shared" si="12"/>
        <v>1.568201724066995</v>
      </c>
      <c r="G181">
        <f t="shared" si="13"/>
        <v>-0.69897000433601875</v>
      </c>
    </row>
    <row r="182" spans="2:7" x14ac:dyDescent="0.15">
      <c r="B182">
        <v>2014</v>
      </c>
      <c r="C182" t="s">
        <v>5</v>
      </c>
      <c r="D182">
        <v>58.3</v>
      </c>
      <c r="E182">
        <v>0.9</v>
      </c>
      <c r="F182">
        <f t="shared" si="12"/>
        <v>1.7656685547590141</v>
      </c>
      <c r="G182">
        <f t="shared" si="13"/>
        <v>-4.5757490560675115E-2</v>
      </c>
    </row>
    <row r="183" spans="2:7" x14ac:dyDescent="0.15">
      <c r="B183">
        <v>2014</v>
      </c>
      <c r="C183" t="s">
        <v>5</v>
      </c>
      <c r="D183">
        <v>38.799999999999997</v>
      </c>
      <c r="E183">
        <v>0.3</v>
      </c>
      <c r="F183">
        <f t="shared" si="12"/>
        <v>1.5888317255942073</v>
      </c>
      <c r="G183">
        <f t="shared" si="13"/>
        <v>-0.52287874528033762</v>
      </c>
    </row>
    <row r="184" spans="2:7" x14ac:dyDescent="0.15">
      <c r="B184">
        <v>2014</v>
      </c>
      <c r="C184" t="s">
        <v>5</v>
      </c>
      <c r="D184">
        <v>70.400000000000006</v>
      </c>
      <c r="E184">
        <v>2.6</v>
      </c>
      <c r="F184">
        <f t="shared" si="12"/>
        <v>1.8475726591421122</v>
      </c>
      <c r="G184">
        <f t="shared" si="13"/>
        <v>0.41497334797081797</v>
      </c>
    </row>
    <row r="185" spans="2:7" x14ac:dyDescent="0.15">
      <c r="B185">
        <v>2014</v>
      </c>
      <c r="C185" t="s">
        <v>5</v>
      </c>
      <c r="D185">
        <v>48.3</v>
      </c>
      <c r="E185">
        <v>0.6</v>
      </c>
      <c r="F185">
        <f t="shared" si="12"/>
        <v>1.6839471307515121</v>
      </c>
      <c r="G185">
        <f t="shared" si="13"/>
        <v>-0.22184874961635639</v>
      </c>
    </row>
    <row r="186" spans="2:7" x14ac:dyDescent="0.15">
      <c r="B186">
        <v>2014</v>
      </c>
      <c r="C186" t="s">
        <v>5</v>
      </c>
      <c r="D186">
        <v>39.299999999999997</v>
      </c>
      <c r="E186">
        <v>0.3</v>
      </c>
      <c r="F186">
        <f t="shared" si="12"/>
        <v>1.5943925503754266</v>
      </c>
      <c r="G186">
        <f t="shared" si="13"/>
        <v>-0.52287874528033762</v>
      </c>
    </row>
    <row r="187" spans="2:7" x14ac:dyDescent="0.15">
      <c r="B187">
        <v>2014</v>
      </c>
      <c r="C187" t="s">
        <v>5</v>
      </c>
      <c r="D187">
        <v>84.5</v>
      </c>
      <c r="E187">
        <v>5</v>
      </c>
      <c r="F187">
        <f t="shared" si="12"/>
        <v>1.9268567089496924</v>
      </c>
      <c r="G187">
        <f t="shared" si="13"/>
        <v>0.69897000433601886</v>
      </c>
    </row>
    <row r="188" spans="2:7" x14ac:dyDescent="0.15">
      <c r="B188">
        <v>2014</v>
      </c>
      <c r="C188" t="s">
        <v>5</v>
      </c>
      <c r="D188">
        <v>73.900000000000006</v>
      </c>
      <c r="E188">
        <v>3.8</v>
      </c>
      <c r="F188">
        <f t="shared" si="12"/>
        <v>1.8686444383948257</v>
      </c>
      <c r="G188">
        <f t="shared" si="13"/>
        <v>0.57978359661681012</v>
      </c>
    </row>
    <row r="189" spans="2:7" x14ac:dyDescent="0.15">
      <c r="B189">
        <v>2014</v>
      </c>
      <c r="C189" t="s">
        <v>5</v>
      </c>
      <c r="D189">
        <v>33.5</v>
      </c>
      <c r="E189">
        <v>0.2</v>
      </c>
      <c r="F189">
        <f t="shared" si="12"/>
        <v>1.5250448070368452</v>
      </c>
      <c r="G189">
        <f t="shared" si="13"/>
        <v>-0.69897000433601875</v>
      </c>
    </row>
    <row r="190" spans="2:7" x14ac:dyDescent="0.15">
      <c r="B190">
        <v>2014</v>
      </c>
      <c r="C190" t="s">
        <v>5</v>
      </c>
      <c r="D190">
        <v>33.1</v>
      </c>
      <c r="E190">
        <v>0.3</v>
      </c>
      <c r="F190">
        <f t="shared" si="12"/>
        <v>1.5198279937757189</v>
      </c>
      <c r="G190">
        <f t="shared" si="13"/>
        <v>-0.52287874528033762</v>
      </c>
    </row>
    <row r="191" spans="2:7" x14ac:dyDescent="0.15">
      <c r="B191">
        <v>2014</v>
      </c>
      <c r="C191" t="s">
        <v>5</v>
      </c>
      <c r="D191">
        <v>38</v>
      </c>
      <c r="E191">
        <v>0.3</v>
      </c>
      <c r="F191">
        <f t="shared" si="12"/>
        <v>1.5797835966168101</v>
      </c>
      <c r="G191">
        <f t="shared" si="13"/>
        <v>-0.52287874528033762</v>
      </c>
    </row>
    <row r="192" spans="2:7" x14ac:dyDescent="0.15">
      <c r="B192">
        <v>2014</v>
      </c>
      <c r="C192" t="s">
        <v>5</v>
      </c>
      <c r="D192">
        <v>53.8</v>
      </c>
      <c r="E192">
        <v>1</v>
      </c>
      <c r="F192">
        <f t="shared" si="12"/>
        <v>1.7307822756663891</v>
      </c>
      <c r="G192">
        <f t="shared" si="13"/>
        <v>0</v>
      </c>
    </row>
    <row r="193" spans="2:7" x14ac:dyDescent="0.15">
      <c r="B193">
        <v>2014</v>
      </c>
      <c r="C193" t="s">
        <v>5</v>
      </c>
      <c r="D193">
        <v>84</v>
      </c>
      <c r="E193">
        <v>4.3</v>
      </c>
      <c r="F193">
        <f t="shared" si="12"/>
        <v>1.9242792860618816</v>
      </c>
      <c r="G193">
        <f t="shared" si="13"/>
        <v>0.63346845557958653</v>
      </c>
    </row>
    <row r="194" spans="2:7" x14ac:dyDescent="0.15">
      <c r="B194">
        <v>2014</v>
      </c>
      <c r="C194" t="s">
        <v>5</v>
      </c>
      <c r="D194">
        <v>91.2</v>
      </c>
      <c r="E194">
        <v>4.9000000000000004</v>
      </c>
      <c r="F194">
        <f t="shared" si="12"/>
        <v>1.9599948383284163</v>
      </c>
      <c r="G194">
        <f t="shared" si="13"/>
        <v>0.69019608002851374</v>
      </c>
    </row>
    <row r="195" spans="2:7" x14ac:dyDescent="0.15">
      <c r="B195">
        <v>2014</v>
      </c>
      <c r="C195" t="s">
        <v>5</v>
      </c>
      <c r="D195">
        <v>49.5</v>
      </c>
      <c r="E195">
        <v>0.8</v>
      </c>
      <c r="F195">
        <f t="shared" si="12"/>
        <v>1.6946051989335686</v>
      </c>
      <c r="G195">
        <f t="shared" si="13"/>
        <v>-9.6910013008056392E-2</v>
      </c>
    </row>
    <row r="196" spans="2:7" x14ac:dyDescent="0.15">
      <c r="B196">
        <v>2014</v>
      </c>
      <c r="C196" t="s">
        <v>5</v>
      </c>
      <c r="D196">
        <v>46.6</v>
      </c>
      <c r="E196">
        <v>0.7</v>
      </c>
      <c r="F196">
        <f t="shared" si="12"/>
        <v>1.6683859166900001</v>
      </c>
      <c r="G196">
        <f t="shared" si="13"/>
        <v>-0.15490195998574319</v>
      </c>
    </row>
    <row r="197" spans="2:7" x14ac:dyDescent="0.15">
      <c r="B197">
        <v>2014</v>
      </c>
      <c r="C197" t="s">
        <v>5</v>
      </c>
      <c r="D197">
        <v>42</v>
      </c>
      <c r="E197">
        <v>0.5</v>
      </c>
      <c r="F197">
        <f t="shared" si="12"/>
        <v>1.6232492903979006</v>
      </c>
      <c r="G197">
        <f t="shared" si="13"/>
        <v>-0.3010299956639812</v>
      </c>
    </row>
    <row r="198" spans="2:7" x14ac:dyDescent="0.15">
      <c r="B198">
        <v>2014</v>
      </c>
      <c r="C198" t="s">
        <v>5</v>
      </c>
      <c r="D198">
        <v>44.3</v>
      </c>
      <c r="E198">
        <v>0.5</v>
      </c>
      <c r="F198">
        <f t="shared" si="12"/>
        <v>1.6464037262230695</v>
      </c>
      <c r="G198">
        <f t="shared" si="13"/>
        <v>-0.3010299956639812</v>
      </c>
    </row>
    <row r="199" spans="2:7" x14ac:dyDescent="0.15">
      <c r="B199">
        <v>2014</v>
      </c>
      <c r="C199" t="s">
        <v>5</v>
      </c>
      <c r="D199">
        <v>34</v>
      </c>
      <c r="E199">
        <v>0.2</v>
      </c>
      <c r="F199">
        <f t="shared" si="12"/>
        <v>1.5314789170422551</v>
      </c>
      <c r="G199">
        <f t="shared" si="13"/>
        <v>-0.69897000433601875</v>
      </c>
    </row>
    <row r="200" spans="2:7" x14ac:dyDescent="0.15">
      <c r="B200">
        <v>2014</v>
      </c>
      <c r="C200" t="s">
        <v>5</v>
      </c>
      <c r="D200">
        <v>32.299999999999997</v>
      </c>
      <c r="E200">
        <v>0.2</v>
      </c>
      <c r="F200">
        <f t="shared" si="12"/>
        <v>1.5092025223311027</v>
      </c>
      <c r="G200">
        <f t="shared" si="13"/>
        <v>-0.69897000433601875</v>
      </c>
    </row>
    <row r="201" spans="2:7" x14ac:dyDescent="0.15">
      <c r="B201">
        <v>2014</v>
      </c>
      <c r="C201" t="s">
        <v>5</v>
      </c>
      <c r="D201">
        <v>30.7</v>
      </c>
      <c r="E201">
        <v>0.2</v>
      </c>
      <c r="F201">
        <f t="shared" si="12"/>
        <v>1.4871383754771865</v>
      </c>
      <c r="G201">
        <f t="shared" si="13"/>
        <v>-0.69897000433601875</v>
      </c>
    </row>
    <row r="202" spans="2:7" x14ac:dyDescent="0.15">
      <c r="B202">
        <v>2014</v>
      </c>
      <c r="C202" t="s">
        <v>5</v>
      </c>
      <c r="D202">
        <v>29.7</v>
      </c>
      <c r="E202">
        <v>0.1</v>
      </c>
      <c r="F202">
        <f t="shared" si="12"/>
        <v>1.4727564493172123</v>
      </c>
      <c r="G202">
        <f t="shared" si="13"/>
        <v>-1</v>
      </c>
    </row>
    <row r="203" spans="2:7" x14ac:dyDescent="0.15">
      <c r="B203">
        <v>2014</v>
      </c>
      <c r="C203" t="s">
        <v>5</v>
      </c>
      <c r="D203">
        <v>77.599999999999994</v>
      </c>
      <c r="E203">
        <v>3.5</v>
      </c>
      <c r="F203">
        <f t="shared" si="12"/>
        <v>1.8898617212581883</v>
      </c>
      <c r="G203">
        <f t="shared" si="13"/>
        <v>0.54406804435027567</v>
      </c>
    </row>
    <row r="204" spans="2:7" x14ac:dyDescent="0.15">
      <c r="B204">
        <v>2014</v>
      </c>
      <c r="C204" t="s">
        <v>5</v>
      </c>
      <c r="D204">
        <v>46.3</v>
      </c>
      <c r="E204">
        <v>0.7</v>
      </c>
      <c r="F204">
        <f t="shared" si="12"/>
        <v>1.6655809910179531</v>
      </c>
      <c r="G204">
        <f t="shared" si="13"/>
        <v>-0.15490195998574319</v>
      </c>
    </row>
    <row r="205" spans="2:7" x14ac:dyDescent="0.15">
      <c r="B205">
        <v>2014</v>
      </c>
      <c r="C205" t="s">
        <v>5</v>
      </c>
      <c r="D205">
        <v>35.5</v>
      </c>
      <c r="E205">
        <v>0.3</v>
      </c>
      <c r="F205">
        <f t="shared" si="12"/>
        <v>1.550228353055094</v>
      </c>
      <c r="G205">
        <f t="shared" si="13"/>
        <v>-0.52287874528033762</v>
      </c>
    </row>
    <row r="206" spans="2:7" x14ac:dyDescent="0.15">
      <c r="B206">
        <v>2014</v>
      </c>
      <c r="C206" t="s">
        <v>5</v>
      </c>
      <c r="D206">
        <v>32.299999999999997</v>
      </c>
      <c r="E206">
        <v>0.2</v>
      </c>
      <c r="F206">
        <f t="shared" si="12"/>
        <v>1.5092025223311027</v>
      </c>
      <c r="G206">
        <f t="shared" si="13"/>
        <v>-0.69897000433601875</v>
      </c>
    </row>
    <row r="207" spans="2:7" x14ac:dyDescent="0.15">
      <c r="B207">
        <v>2014</v>
      </c>
      <c r="C207" t="s">
        <v>5</v>
      </c>
      <c r="D207">
        <v>19</v>
      </c>
      <c r="E207">
        <v>0.2</v>
      </c>
      <c r="F207">
        <f t="shared" si="12"/>
        <v>1.2787536009528289</v>
      </c>
      <c r="G207">
        <f t="shared" si="13"/>
        <v>-0.69897000433601875</v>
      </c>
    </row>
    <row r="208" spans="2:7" x14ac:dyDescent="0.15">
      <c r="B208">
        <v>2014</v>
      </c>
      <c r="C208" t="s">
        <v>5</v>
      </c>
      <c r="D208">
        <v>26.2</v>
      </c>
      <c r="E208">
        <v>0.3</v>
      </c>
      <c r="F208">
        <f t="shared" si="12"/>
        <v>1.4183012913197455</v>
      </c>
      <c r="G208">
        <f t="shared" si="13"/>
        <v>-0.52287874528033762</v>
      </c>
    </row>
    <row r="209" spans="2:7" x14ac:dyDescent="0.15">
      <c r="B209">
        <v>2014</v>
      </c>
      <c r="C209" t="s">
        <v>5</v>
      </c>
      <c r="D209">
        <v>29.2</v>
      </c>
      <c r="E209">
        <v>0.4</v>
      </c>
      <c r="F209">
        <f t="shared" si="12"/>
        <v>1.4653828514484182</v>
      </c>
      <c r="G209">
        <f t="shared" si="13"/>
        <v>-0.3979400086720376</v>
      </c>
    </row>
    <row r="210" spans="2:7" x14ac:dyDescent="0.15">
      <c r="B210">
        <v>2014</v>
      </c>
      <c r="C210" t="s">
        <v>5</v>
      </c>
      <c r="D210">
        <v>32.9</v>
      </c>
      <c r="E210">
        <v>0.2</v>
      </c>
      <c r="F210">
        <f t="shared" si="12"/>
        <v>1.5171958979499742</v>
      </c>
      <c r="G210">
        <f t="shared" si="13"/>
        <v>-0.69897000433601875</v>
      </c>
    </row>
    <row r="211" spans="2:7" x14ac:dyDescent="0.15">
      <c r="B211">
        <v>2014</v>
      </c>
      <c r="C211" t="s">
        <v>5</v>
      </c>
      <c r="D211">
        <v>28.7</v>
      </c>
      <c r="E211">
        <v>0.1</v>
      </c>
      <c r="F211">
        <f t="shared" si="12"/>
        <v>1.4578818967339924</v>
      </c>
      <c r="G211">
        <f t="shared" si="13"/>
        <v>-1</v>
      </c>
    </row>
    <row r="212" spans="2:7" x14ac:dyDescent="0.15">
      <c r="B212">
        <v>2014</v>
      </c>
      <c r="C212" t="s">
        <v>5</v>
      </c>
      <c r="D212">
        <v>28.1</v>
      </c>
      <c r="E212">
        <v>0.1</v>
      </c>
      <c r="F212">
        <f t="shared" si="12"/>
        <v>1.4487063199050798</v>
      </c>
      <c r="G212">
        <f t="shared" si="13"/>
        <v>-1</v>
      </c>
    </row>
    <row r="213" spans="2:7" x14ac:dyDescent="0.15">
      <c r="B213">
        <v>2015</v>
      </c>
      <c r="C213" t="s">
        <v>5</v>
      </c>
      <c r="D213">
        <v>33.200000000000003</v>
      </c>
      <c r="E213">
        <v>0.2</v>
      </c>
      <c r="F213">
        <f t="shared" ref="F213:F221" si="14">LOG(D213)</f>
        <v>1.5211380837040362</v>
      </c>
      <c r="G213">
        <f t="shared" ref="G213:G221" si="15">LOG(E213)</f>
        <v>-0.69897000433601875</v>
      </c>
    </row>
    <row r="214" spans="2:7" x14ac:dyDescent="0.15">
      <c r="B214">
        <v>2015</v>
      </c>
      <c r="C214" t="s">
        <v>5</v>
      </c>
      <c r="D214">
        <v>85.1</v>
      </c>
      <c r="E214">
        <v>3.5</v>
      </c>
      <c r="F214">
        <f t="shared" si="14"/>
        <v>1.9299295600845878</v>
      </c>
      <c r="G214">
        <f t="shared" si="15"/>
        <v>0.54406804435027567</v>
      </c>
    </row>
    <row r="215" spans="2:7" x14ac:dyDescent="0.15">
      <c r="B215">
        <v>2015</v>
      </c>
      <c r="C215" t="s">
        <v>5</v>
      </c>
      <c r="D215">
        <v>69.099999999999994</v>
      </c>
      <c r="E215">
        <v>1.9</v>
      </c>
      <c r="F215">
        <f t="shared" si="14"/>
        <v>1.8394780473741983</v>
      </c>
      <c r="G215">
        <f t="shared" si="15"/>
        <v>0.27875360095282892</v>
      </c>
    </row>
    <row r="216" spans="2:7" x14ac:dyDescent="0.15">
      <c r="B216">
        <v>2015</v>
      </c>
      <c r="C216" t="s">
        <v>5</v>
      </c>
      <c r="D216">
        <v>69.8</v>
      </c>
      <c r="E216">
        <v>2.2999999999999998</v>
      </c>
      <c r="F216">
        <f t="shared" si="14"/>
        <v>1.8438554226231612</v>
      </c>
      <c r="G216">
        <f t="shared" si="15"/>
        <v>0.36172783601759284</v>
      </c>
    </row>
    <row r="217" spans="2:7" x14ac:dyDescent="0.15">
      <c r="B217">
        <v>2015</v>
      </c>
      <c r="C217" t="s">
        <v>5</v>
      </c>
      <c r="D217">
        <v>74</v>
      </c>
      <c r="E217">
        <v>3.4</v>
      </c>
      <c r="F217">
        <f t="shared" si="14"/>
        <v>1.8692317197309762</v>
      </c>
      <c r="G217">
        <f t="shared" si="15"/>
        <v>0.53147891704225514</v>
      </c>
    </row>
    <row r="218" spans="2:7" x14ac:dyDescent="0.15">
      <c r="B218">
        <v>2015</v>
      </c>
      <c r="C218" t="s">
        <v>5</v>
      </c>
      <c r="D218">
        <v>45.7</v>
      </c>
      <c r="E218">
        <v>0.5</v>
      </c>
      <c r="F218">
        <f t="shared" si="14"/>
        <v>1.6599162000698502</v>
      </c>
      <c r="G218">
        <f t="shared" si="15"/>
        <v>-0.3010299956639812</v>
      </c>
    </row>
    <row r="219" spans="2:7" x14ac:dyDescent="0.15">
      <c r="B219">
        <v>2015</v>
      </c>
      <c r="C219" t="s">
        <v>5</v>
      </c>
      <c r="D219">
        <v>59.1</v>
      </c>
      <c r="E219">
        <v>1.1000000000000001</v>
      </c>
      <c r="F219">
        <f t="shared" si="14"/>
        <v>1.7715874808812553</v>
      </c>
      <c r="G219">
        <f t="shared" si="15"/>
        <v>4.1392685158225077E-2</v>
      </c>
    </row>
    <row r="220" spans="2:7" x14ac:dyDescent="0.15">
      <c r="B220">
        <v>2015</v>
      </c>
      <c r="C220" t="s">
        <v>5</v>
      </c>
      <c r="D220">
        <v>66.2</v>
      </c>
      <c r="E220">
        <v>2.6</v>
      </c>
      <c r="F220">
        <f t="shared" si="14"/>
        <v>1.8208579894396999</v>
      </c>
      <c r="G220">
        <f t="shared" si="15"/>
        <v>0.41497334797081797</v>
      </c>
    </row>
    <row r="221" spans="2:7" x14ac:dyDescent="0.15">
      <c r="B221">
        <v>2015</v>
      </c>
      <c r="C221" t="s">
        <v>5</v>
      </c>
      <c r="D221">
        <v>84.1</v>
      </c>
      <c r="E221">
        <v>6</v>
      </c>
      <c r="F221">
        <f t="shared" si="14"/>
        <v>1.9247959957979122</v>
      </c>
      <c r="G221">
        <f t="shared" si="15"/>
        <v>0.77815125038364363</v>
      </c>
    </row>
    <row r="222" spans="2:7" x14ac:dyDescent="0.15">
      <c r="B222">
        <v>2016</v>
      </c>
      <c r="C222" t="s">
        <v>5</v>
      </c>
      <c r="D222">
        <v>52.5</v>
      </c>
      <c r="E222">
        <v>0.5</v>
      </c>
      <c r="F222">
        <f t="shared" ref="F222:F231" si="16">LOG(D222)</f>
        <v>1.7201593034059568</v>
      </c>
      <c r="G222">
        <f t="shared" ref="G222:G231" si="17">LOG(E222)</f>
        <v>-0.3010299956639812</v>
      </c>
    </row>
    <row r="223" spans="2:7" x14ac:dyDescent="0.15">
      <c r="B223">
        <v>2016</v>
      </c>
      <c r="C223" t="s">
        <v>5</v>
      </c>
      <c r="D223">
        <v>74.5</v>
      </c>
      <c r="E223">
        <v>2.5</v>
      </c>
      <c r="F223">
        <f t="shared" si="16"/>
        <v>1.8721562727482928</v>
      </c>
      <c r="G223">
        <f t="shared" si="17"/>
        <v>0.3979400086720376</v>
      </c>
    </row>
    <row r="224" spans="2:7" x14ac:dyDescent="0.15">
      <c r="B224">
        <v>2016</v>
      </c>
      <c r="C224" t="s">
        <v>5</v>
      </c>
      <c r="D224">
        <v>69.8</v>
      </c>
      <c r="E224">
        <v>1.5</v>
      </c>
      <c r="F224">
        <f t="shared" si="16"/>
        <v>1.8438554226231612</v>
      </c>
      <c r="G224">
        <f t="shared" si="17"/>
        <v>0.17609125905568124</v>
      </c>
    </row>
    <row r="225" spans="2:7" x14ac:dyDescent="0.15">
      <c r="B225">
        <v>2016</v>
      </c>
      <c r="C225" t="s">
        <v>5</v>
      </c>
      <c r="D225">
        <v>68.5</v>
      </c>
      <c r="E225">
        <v>2.1</v>
      </c>
      <c r="F225">
        <f t="shared" si="16"/>
        <v>1.8356905714924256</v>
      </c>
      <c r="G225">
        <f t="shared" si="17"/>
        <v>0.3222192947339193</v>
      </c>
    </row>
    <row r="226" spans="2:7" x14ac:dyDescent="0.15">
      <c r="B226">
        <v>2016</v>
      </c>
      <c r="C226" t="s">
        <v>5</v>
      </c>
      <c r="D226">
        <v>76.7</v>
      </c>
      <c r="E226">
        <v>2.7</v>
      </c>
      <c r="F226">
        <f t="shared" si="16"/>
        <v>1.884795363948981</v>
      </c>
      <c r="G226">
        <f t="shared" si="17"/>
        <v>0.43136376415898736</v>
      </c>
    </row>
    <row r="227" spans="2:7" x14ac:dyDescent="0.15">
      <c r="B227">
        <v>2016</v>
      </c>
      <c r="C227" t="s">
        <v>5</v>
      </c>
      <c r="D227">
        <v>90.6</v>
      </c>
      <c r="E227">
        <v>4.5999999999999996</v>
      </c>
      <c r="F227">
        <f t="shared" si="16"/>
        <v>1.9571281976768131</v>
      </c>
      <c r="G227">
        <f t="shared" si="17"/>
        <v>0.66275783168157409</v>
      </c>
    </row>
    <row r="228" spans="2:7" x14ac:dyDescent="0.15">
      <c r="B228">
        <v>2016</v>
      </c>
      <c r="C228" t="s">
        <v>5</v>
      </c>
      <c r="D228">
        <v>45.1</v>
      </c>
      <c r="E228">
        <v>0.5</v>
      </c>
      <c r="F228">
        <f t="shared" si="16"/>
        <v>1.6541765418779606</v>
      </c>
      <c r="G228">
        <f t="shared" si="17"/>
        <v>-0.3010299956639812</v>
      </c>
    </row>
    <row r="229" spans="2:7" x14ac:dyDescent="0.15">
      <c r="B229">
        <v>2016</v>
      </c>
      <c r="C229" t="s">
        <v>5</v>
      </c>
      <c r="D229">
        <v>74.3</v>
      </c>
      <c r="E229">
        <v>3.1</v>
      </c>
      <c r="F229">
        <f t="shared" si="16"/>
        <v>1.8709888137605752</v>
      </c>
      <c r="G229">
        <f t="shared" si="17"/>
        <v>0.49136169383427269</v>
      </c>
    </row>
    <row r="230" spans="2:7" x14ac:dyDescent="0.15">
      <c r="B230">
        <v>2016</v>
      </c>
      <c r="C230" t="s">
        <v>5</v>
      </c>
      <c r="D230">
        <v>80.3</v>
      </c>
      <c r="E230">
        <v>3.6</v>
      </c>
      <c r="F230">
        <f t="shared" si="16"/>
        <v>1.904715545278681</v>
      </c>
      <c r="G230">
        <f t="shared" si="17"/>
        <v>0.55630250076728727</v>
      </c>
    </row>
    <row r="231" spans="2:7" x14ac:dyDescent="0.15">
      <c r="B231">
        <v>2016</v>
      </c>
      <c r="C231" t="s">
        <v>5</v>
      </c>
      <c r="D231">
        <v>96.1</v>
      </c>
      <c r="E231">
        <v>6.1</v>
      </c>
      <c r="F231">
        <f t="shared" si="16"/>
        <v>1.9827233876685453</v>
      </c>
      <c r="G231">
        <f t="shared" si="17"/>
        <v>0.78532983501076703</v>
      </c>
    </row>
    <row r="232" spans="2:7" x14ac:dyDescent="0.15">
      <c r="B232">
        <v>2017</v>
      </c>
      <c r="C232" t="s">
        <v>5</v>
      </c>
      <c r="D232">
        <v>34.5</v>
      </c>
      <c r="E232">
        <v>0.2</v>
      </c>
      <c r="F232">
        <f t="shared" ref="F232:F291" si="18">LOG(D232)</f>
        <v>1.5378190950732742</v>
      </c>
      <c r="G232">
        <f t="shared" ref="G232:G291" si="19">LOG(E232)</f>
        <v>-0.69897000433601875</v>
      </c>
    </row>
    <row r="233" spans="2:7" x14ac:dyDescent="0.15">
      <c r="B233">
        <v>2017</v>
      </c>
      <c r="C233" t="s">
        <v>5</v>
      </c>
      <c r="D233">
        <v>24.4</v>
      </c>
      <c r="E233">
        <v>0.1</v>
      </c>
      <c r="F233">
        <f t="shared" si="18"/>
        <v>1.3873898263387294</v>
      </c>
      <c r="G233">
        <f t="shared" si="19"/>
        <v>-1</v>
      </c>
    </row>
    <row r="234" spans="2:7" x14ac:dyDescent="0.15">
      <c r="B234">
        <v>2017</v>
      </c>
      <c r="C234" t="s">
        <v>5</v>
      </c>
      <c r="D234">
        <v>91.4</v>
      </c>
      <c r="E234">
        <v>4.8</v>
      </c>
      <c r="F234">
        <f t="shared" si="18"/>
        <v>1.9609461957338314</v>
      </c>
      <c r="G234">
        <f t="shared" si="19"/>
        <v>0.68124123737558717</v>
      </c>
    </row>
    <row r="235" spans="2:7" x14ac:dyDescent="0.15">
      <c r="B235">
        <v>2017</v>
      </c>
      <c r="C235" t="s">
        <v>5</v>
      </c>
      <c r="D235">
        <v>60.1</v>
      </c>
      <c r="E235">
        <v>1.4</v>
      </c>
      <c r="F235">
        <f t="shared" si="18"/>
        <v>1.7788744720027396</v>
      </c>
      <c r="G235">
        <f t="shared" si="19"/>
        <v>0.14612803567823801</v>
      </c>
    </row>
    <row r="236" spans="2:7" x14ac:dyDescent="0.15">
      <c r="B236">
        <v>2017</v>
      </c>
      <c r="C236" t="s">
        <v>5</v>
      </c>
      <c r="D236">
        <v>77.7</v>
      </c>
      <c r="E236">
        <v>3.2</v>
      </c>
      <c r="F236">
        <f t="shared" si="18"/>
        <v>1.8904210188009143</v>
      </c>
      <c r="G236">
        <f t="shared" si="19"/>
        <v>0.50514997831990605</v>
      </c>
    </row>
    <row r="237" spans="2:7" x14ac:dyDescent="0.15">
      <c r="B237">
        <v>2017</v>
      </c>
      <c r="C237" t="s">
        <v>5</v>
      </c>
      <c r="D237">
        <v>42.7</v>
      </c>
      <c r="E237">
        <v>0.5</v>
      </c>
      <c r="F237">
        <f t="shared" si="18"/>
        <v>1.6304278750250238</v>
      </c>
      <c r="G237">
        <f t="shared" si="19"/>
        <v>-0.3010299956639812</v>
      </c>
    </row>
    <row r="238" spans="2:7" x14ac:dyDescent="0.15">
      <c r="B238">
        <v>2017</v>
      </c>
      <c r="C238" t="s">
        <v>5</v>
      </c>
      <c r="D238">
        <v>29.1</v>
      </c>
      <c r="E238">
        <v>0.1</v>
      </c>
      <c r="F238">
        <f t="shared" si="18"/>
        <v>1.4638929889859074</v>
      </c>
      <c r="G238">
        <f t="shared" si="19"/>
        <v>-1</v>
      </c>
    </row>
    <row r="239" spans="2:7" x14ac:dyDescent="0.15">
      <c r="B239">
        <v>2017</v>
      </c>
      <c r="C239" t="s">
        <v>5</v>
      </c>
      <c r="D239">
        <v>33.6</v>
      </c>
      <c r="E239">
        <v>0.2</v>
      </c>
      <c r="F239">
        <f t="shared" si="18"/>
        <v>1.5263392773898441</v>
      </c>
      <c r="G239">
        <f t="shared" si="19"/>
        <v>-0.69897000433601875</v>
      </c>
    </row>
    <row r="240" spans="2:7" x14ac:dyDescent="0.15">
      <c r="B240">
        <v>2017</v>
      </c>
      <c r="C240" t="s">
        <v>5</v>
      </c>
      <c r="D240">
        <v>49.8</v>
      </c>
      <c r="E240">
        <v>0.8</v>
      </c>
      <c r="F240">
        <f t="shared" si="18"/>
        <v>1.6972293427597176</v>
      </c>
      <c r="G240">
        <f t="shared" si="19"/>
        <v>-9.6910013008056392E-2</v>
      </c>
    </row>
    <row r="241" spans="2:7" x14ac:dyDescent="0.15">
      <c r="B241">
        <v>2017</v>
      </c>
      <c r="C241" t="s">
        <v>5</v>
      </c>
      <c r="D241">
        <v>22.4</v>
      </c>
      <c r="E241">
        <v>0.1</v>
      </c>
      <c r="F241">
        <f t="shared" si="18"/>
        <v>1.3502480183341627</v>
      </c>
      <c r="G241">
        <f t="shared" si="19"/>
        <v>-1</v>
      </c>
    </row>
    <row r="242" spans="2:7" x14ac:dyDescent="0.15">
      <c r="B242">
        <v>2017</v>
      </c>
      <c r="C242" t="s">
        <v>5</v>
      </c>
      <c r="D242">
        <v>45.5</v>
      </c>
      <c r="E242">
        <v>0.4</v>
      </c>
      <c r="F242">
        <f t="shared" si="18"/>
        <v>1.6580113966571124</v>
      </c>
      <c r="G242">
        <f t="shared" si="19"/>
        <v>-0.3979400086720376</v>
      </c>
    </row>
    <row r="243" spans="2:7" x14ac:dyDescent="0.15">
      <c r="B243">
        <v>2017</v>
      </c>
      <c r="C243" t="s">
        <v>5</v>
      </c>
      <c r="D243">
        <v>76.8</v>
      </c>
      <c r="E243">
        <v>3.2</v>
      </c>
      <c r="F243">
        <f t="shared" si="18"/>
        <v>1.885361220031512</v>
      </c>
      <c r="G243">
        <f t="shared" si="19"/>
        <v>0.50514997831990605</v>
      </c>
    </row>
    <row r="244" spans="2:7" x14ac:dyDescent="0.15">
      <c r="B244">
        <v>2017</v>
      </c>
      <c r="C244" t="s">
        <v>5</v>
      </c>
      <c r="D244">
        <v>41.5</v>
      </c>
      <c r="E244">
        <v>0.4</v>
      </c>
      <c r="F244">
        <f t="shared" si="18"/>
        <v>1.6180480967120927</v>
      </c>
      <c r="G244">
        <f t="shared" si="19"/>
        <v>-0.3979400086720376</v>
      </c>
    </row>
    <row r="245" spans="2:7" x14ac:dyDescent="0.15">
      <c r="B245">
        <v>2017</v>
      </c>
      <c r="C245" t="s">
        <v>5</v>
      </c>
      <c r="D245">
        <v>43.1</v>
      </c>
      <c r="E245">
        <v>0.5</v>
      </c>
      <c r="F245">
        <f t="shared" si="18"/>
        <v>1.6344772701607315</v>
      </c>
      <c r="G245">
        <f t="shared" si="19"/>
        <v>-0.3010299956639812</v>
      </c>
    </row>
    <row r="246" spans="2:7" x14ac:dyDescent="0.15">
      <c r="B246">
        <v>2017</v>
      </c>
      <c r="C246" t="s">
        <v>5</v>
      </c>
      <c r="D246">
        <v>42.9</v>
      </c>
      <c r="E246">
        <v>0.6</v>
      </c>
      <c r="F246">
        <f t="shared" si="18"/>
        <v>1.6324572921847242</v>
      </c>
      <c r="G246">
        <f t="shared" si="19"/>
        <v>-0.22184874961635639</v>
      </c>
    </row>
    <row r="247" spans="2:7" x14ac:dyDescent="0.15">
      <c r="B247">
        <v>2017</v>
      </c>
      <c r="C247" t="s">
        <v>5</v>
      </c>
      <c r="D247">
        <v>72.7</v>
      </c>
      <c r="E247">
        <v>2.6</v>
      </c>
      <c r="F247">
        <f t="shared" si="18"/>
        <v>1.8615344108590379</v>
      </c>
      <c r="G247">
        <f t="shared" si="19"/>
        <v>0.41497334797081797</v>
      </c>
    </row>
    <row r="248" spans="2:7" x14ac:dyDescent="0.15">
      <c r="B248">
        <v>2017</v>
      </c>
      <c r="C248" t="s">
        <v>5</v>
      </c>
      <c r="D248">
        <v>32.5</v>
      </c>
      <c r="E248">
        <v>0.2</v>
      </c>
      <c r="F248">
        <f t="shared" si="18"/>
        <v>1.5118833609788744</v>
      </c>
      <c r="G248">
        <f t="shared" si="19"/>
        <v>-0.69897000433601875</v>
      </c>
    </row>
    <row r="249" spans="2:7" x14ac:dyDescent="0.15">
      <c r="B249">
        <v>2017</v>
      </c>
      <c r="C249" t="s">
        <v>5</v>
      </c>
      <c r="D249">
        <v>25</v>
      </c>
      <c r="E249">
        <v>0.1</v>
      </c>
      <c r="F249">
        <f t="shared" si="18"/>
        <v>1.3979400086720377</v>
      </c>
      <c r="G249">
        <f t="shared" si="19"/>
        <v>-1</v>
      </c>
    </row>
    <row r="250" spans="2:7" x14ac:dyDescent="0.15">
      <c r="B250">
        <v>2017</v>
      </c>
      <c r="C250" t="s">
        <v>5</v>
      </c>
      <c r="D250">
        <v>80.900000000000006</v>
      </c>
      <c r="E250">
        <v>3.8</v>
      </c>
      <c r="F250">
        <f t="shared" si="18"/>
        <v>1.9079485216122722</v>
      </c>
      <c r="G250">
        <f t="shared" si="19"/>
        <v>0.57978359661681012</v>
      </c>
    </row>
    <row r="251" spans="2:7" x14ac:dyDescent="0.15">
      <c r="B251">
        <v>2017</v>
      </c>
      <c r="C251" t="s">
        <v>5</v>
      </c>
      <c r="D251">
        <v>39.5</v>
      </c>
      <c r="E251">
        <v>0.3</v>
      </c>
      <c r="F251">
        <f t="shared" si="18"/>
        <v>1.5965970956264601</v>
      </c>
      <c r="G251">
        <f t="shared" si="19"/>
        <v>-0.52287874528033762</v>
      </c>
    </row>
    <row r="252" spans="2:7" x14ac:dyDescent="0.15">
      <c r="B252">
        <v>2017</v>
      </c>
      <c r="C252" t="s">
        <v>5</v>
      </c>
      <c r="D252">
        <v>40.799999999999997</v>
      </c>
      <c r="E252">
        <v>0.3</v>
      </c>
      <c r="F252">
        <f t="shared" si="18"/>
        <v>1.61066016308988</v>
      </c>
      <c r="G252">
        <f t="shared" si="19"/>
        <v>-0.52287874528033762</v>
      </c>
    </row>
    <row r="253" spans="2:7" x14ac:dyDescent="0.15">
      <c r="B253">
        <v>2017</v>
      </c>
      <c r="C253" t="s">
        <v>5</v>
      </c>
      <c r="D253">
        <v>80.2</v>
      </c>
      <c r="E253">
        <v>3.5</v>
      </c>
      <c r="F253">
        <f t="shared" si="18"/>
        <v>1.9041743682841634</v>
      </c>
      <c r="G253">
        <f t="shared" si="19"/>
        <v>0.54406804435027567</v>
      </c>
    </row>
    <row r="254" spans="2:7" x14ac:dyDescent="0.15">
      <c r="B254">
        <v>2017</v>
      </c>
      <c r="C254" t="s">
        <v>5</v>
      </c>
      <c r="D254">
        <v>49.8</v>
      </c>
      <c r="E254">
        <v>0.5</v>
      </c>
      <c r="F254">
        <f t="shared" si="18"/>
        <v>1.6972293427597176</v>
      </c>
      <c r="G254">
        <f t="shared" si="19"/>
        <v>-0.3010299956639812</v>
      </c>
    </row>
    <row r="255" spans="2:7" x14ac:dyDescent="0.15">
      <c r="B255">
        <v>2017</v>
      </c>
      <c r="C255" t="s">
        <v>5</v>
      </c>
      <c r="D255">
        <v>50.8</v>
      </c>
      <c r="E255">
        <v>0.7</v>
      </c>
      <c r="F255">
        <f t="shared" si="18"/>
        <v>1.7058637122839193</v>
      </c>
      <c r="G255">
        <f t="shared" si="19"/>
        <v>-0.15490195998574319</v>
      </c>
    </row>
    <row r="256" spans="2:7" x14ac:dyDescent="0.15">
      <c r="B256">
        <v>2017</v>
      </c>
      <c r="C256" t="s">
        <v>5</v>
      </c>
      <c r="D256">
        <v>44</v>
      </c>
      <c r="E256">
        <v>0.5</v>
      </c>
      <c r="F256">
        <f t="shared" si="18"/>
        <v>1.6434526764861874</v>
      </c>
      <c r="G256">
        <f t="shared" si="19"/>
        <v>-0.3010299956639812</v>
      </c>
    </row>
    <row r="257" spans="2:7" x14ac:dyDescent="0.15">
      <c r="B257">
        <v>2017</v>
      </c>
      <c r="C257" t="s">
        <v>5</v>
      </c>
      <c r="D257">
        <v>81.400000000000006</v>
      </c>
      <c r="E257">
        <v>4</v>
      </c>
      <c r="F257">
        <f t="shared" si="18"/>
        <v>1.9106244048892012</v>
      </c>
      <c r="G257">
        <f t="shared" si="19"/>
        <v>0.6020599913279624</v>
      </c>
    </row>
    <row r="258" spans="2:7" x14ac:dyDescent="0.15">
      <c r="B258">
        <v>2017</v>
      </c>
      <c r="C258" t="s">
        <v>5</v>
      </c>
      <c r="D258">
        <v>87</v>
      </c>
      <c r="E258">
        <v>5</v>
      </c>
      <c r="F258">
        <f t="shared" si="18"/>
        <v>1.9395192526186185</v>
      </c>
      <c r="G258">
        <f t="shared" si="19"/>
        <v>0.69897000433601886</v>
      </c>
    </row>
    <row r="259" spans="2:7" x14ac:dyDescent="0.15">
      <c r="B259">
        <v>2017</v>
      </c>
      <c r="C259" t="s">
        <v>5</v>
      </c>
      <c r="D259">
        <v>34.6</v>
      </c>
      <c r="E259">
        <v>0.2</v>
      </c>
      <c r="F259">
        <f t="shared" si="18"/>
        <v>1.5390760987927767</v>
      </c>
      <c r="G259">
        <f t="shared" si="19"/>
        <v>-0.69897000433601875</v>
      </c>
    </row>
    <row r="260" spans="2:7" x14ac:dyDescent="0.15">
      <c r="B260">
        <v>2017</v>
      </c>
      <c r="C260" t="s">
        <v>5</v>
      </c>
      <c r="D260">
        <v>35.799999999999997</v>
      </c>
      <c r="E260">
        <v>0.2</v>
      </c>
      <c r="F260">
        <f t="shared" si="18"/>
        <v>1.5538830266438743</v>
      </c>
      <c r="G260">
        <f t="shared" si="19"/>
        <v>-0.69897000433601875</v>
      </c>
    </row>
    <row r="261" spans="2:7" x14ac:dyDescent="0.15">
      <c r="B261">
        <v>2017</v>
      </c>
      <c r="C261" t="s">
        <v>5</v>
      </c>
      <c r="D261">
        <v>48.6</v>
      </c>
      <c r="E261">
        <v>0.3</v>
      </c>
      <c r="F261">
        <f t="shared" si="18"/>
        <v>1.6866362692622934</v>
      </c>
      <c r="G261">
        <f t="shared" si="19"/>
        <v>-0.52287874528033762</v>
      </c>
    </row>
    <row r="262" spans="2:7" x14ac:dyDescent="0.15">
      <c r="B262">
        <v>2017</v>
      </c>
      <c r="C262" t="s">
        <v>5</v>
      </c>
      <c r="D262">
        <v>46.5</v>
      </c>
      <c r="E262">
        <v>0.6</v>
      </c>
      <c r="F262">
        <f t="shared" si="18"/>
        <v>1.667452952889954</v>
      </c>
      <c r="G262">
        <f t="shared" si="19"/>
        <v>-0.22184874961635639</v>
      </c>
    </row>
    <row r="263" spans="2:7" x14ac:dyDescent="0.15">
      <c r="B263">
        <v>2017</v>
      </c>
      <c r="C263" t="s">
        <v>5</v>
      </c>
      <c r="D263">
        <v>24.1</v>
      </c>
      <c r="E263">
        <v>0.05</v>
      </c>
      <c r="F263">
        <f t="shared" si="18"/>
        <v>1.3820170425748683</v>
      </c>
      <c r="G263">
        <f t="shared" si="19"/>
        <v>-1.3010299956639813</v>
      </c>
    </row>
    <row r="264" spans="2:7" x14ac:dyDescent="0.15">
      <c r="B264">
        <v>2017</v>
      </c>
      <c r="C264" t="s">
        <v>5</v>
      </c>
      <c r="D264">
        <v>41</v>
      </c>
      <c r="E264">
        <v>0.4</v>
      </c>
      <c r="F264">
        <f t="shared" si="18"/>
        <v>1.6127838567197355</v>
      </c>
      <c r="G264">
        <f t="shared" si="19"/>
        <v>-0.3979400086720376</v>
      </c>
    </row>
    <row r="265" spans="2:7" x14ac:dyDescent="0.15">
      <c r="B265">
        <v>2017</v>
      </c>
      <c r="C265" t="s">
        <v>5</v>
      </c>
      <c r="D265">
        <v>41.1</v>
      </c>
      <c r="E265">
        <v>0.4</v>
      </c>
      <c r="F265">
        <f t="shared" si="18"/>
        <v>1.6138418218760693</v>
      </c>
      <c r="G265">
        <f t="shared" si="19"/>
        <v>-0.3979400086720376</v>
      </c>
    </row>
    <row r="266" spans="2:7" x14ac:dyDescent="0.15">
      <c r="B266">
        <v>2017</v>
      </c>
      <c r="C266" t="s">
        <v>5</v>
      </c>
      <c r="D266">
        <v>48.2</v>
      </c>
      <c r="E266">
        <v>0.6</v>
      </c>
      <c r="F266">
        <f t="shared" si="18"/>
        <v>1.6830470382388496</v>
      </c>
      <c r="G266">
        <f t="shared" si="19"/>
        <v>-0.22184874961635639</v>
      </c>
    </row>
    <row r="267" spans="2:7" x14ac:dyDescent="0.15">
      <c r="B267">
        <v>2017</v>
      </c>
      <c r="C267" t="s">
        <v>5</v>
      </c>
      <c r="D267">
        <v>33.1</v>
      </c>
      <c r="E267">
        <v>0.2</v>
      </c>
      <c r="F267">
        <f t="shared" si="18"/>
        <v>1.5198279937757189</v>
      </c>
      <c r="G267">
        <f t="shared" si="19"/>
        <v>-0.69897000433601875</v>
      </c>
    </row>
    <row r="268" spans="2:7" x14ac:dyDescent="0.15">
      <c r="B268">
        <v>2017</v>
      </c>
      <c r="C268" t="s">
        <v>5</v>
      </c>
      <c r="D268">
        <v>42.7</v>
      </c>
      <c r="E268">
        <v>0.4</v>
      </c>
      <c r="F268">
        <f t="shared" si="18"/>
        <v>1.6304278750250238</v>
      </c>
      <c r="G268">
        <f t="shared" si="19"/>
        <v>-0.3979400086720376</v>
      </c>
    </row>
    <row r="269" spans="2:7" x14ac:dyDescent="0.15">
      <c r="B269">
        <v>2017</v>
      </c>
      <c r="C269" t="s">
        <v>5</v>
      </c>
      <c r="D269">
        <v>50.6</v>
      </c>
      <c r="E269">
        <v>0.8</v>
      </c>
      <c r="F269">
        <f t="shared" si="18"/>
        <v>1.7041505168397992</v>
      </c>
      <c r="G269">
        <f t="shared" si="19"/>
        <v>-9.6910013008056392E-2</v>
      </c>
    </row>
    <row r="270" spans="2:7" x14ac:dyDescent="0.15">
      <c r="B270">
        <v>2017</v>
      </c>
      <c r="C270" t="s">
        <v>5</v>
      </c>
      <c r="D270">
        <v>47</v>
      </c>
      <c r="E270">
        <v>0.6</v>
      </c>
      <c r="F270">
        <f t="shared" si="18"/>
        <v>1.6720978579357175</v>
      </c>
      <c r="G270">
        <f t="shared" si="19"/>
        <v>-0.22184874961635639</v>
      </c>
    </row>
    <row r="271" spans="2:7" x14ac:dyDescent="0.15">
      <c r="B271">
        <v>2017</v>
      </c>
      <c r="C271" t="s">
        <v>5</v>
      </c>
      <c r="D271">
        <v>47.9</v>
      </c>
      <c r="E271">
        <v>0.6</v>
      </c>
      <c r="F271">
        <f t="shared" si="18"/>
        <v>1.6803355134145632</v>
      </c>
      <c r="G271">
        <f t="shared" si="19"/>
        <v>-0.22184874961635639</v>
      </c>
    </row>
    <row r="272" spans="2:7" x14ac:dyDescent="0.15">
      <c r="B272">
        <v>2017</v>
      </c>
      <c r="C272" t="s">
        <v>5</v>
      </c>
      <c r="D272">
        <v>44.8</v>
      </c>
      <c r="E272">
        <v>0.4</v>
      </c>
      <c r="F272">
        <f t="shared" si="18"/>
        <v>1.651278013998144</v>
      </c>
      <c r="G272">
        <f t="shared" si="19"/>
        <v>-0.3979400086720376</v>
      </c>
    </row>
    <row r="273" spans="2:7" x14ac:dyDescent="0.15">
      <c r="B273">
        <v>2017</v>
      </c>
      <c r="C273" t="s">
        <v>5</v>
      </c>
      <c r="D273">
        <v>47.2</v>
      </c>
      <c r="E273">
        <v>0.6</v>
      </c>
      <c r="F273">
        <f t="shared" si="18"/>
        <v>1.6739419986340878</v>
      </c>
      <c r="G273">
        <f t="shared" si="19"/>
        <v>-0.22184874961635639</v>
      </c>
    </row>
    <row r="274" spans="2:7" x14ac:dyDescent="0.15">
      <c r="B274">
        <v>2017</v>
      </c>
      <c r="C274" t="s">
        <v>5</v>
      </c>
      <c r="D274">
        <v>45</v>
      </c>
      <c r="E274">
        <v>0.5</v>
      </c>
      <c r="F274">
        <f t="shared" si="18"/>
        <v>1.6532125137753437</v>
      </c>
      <c r="G274">
        <f t="shared" si="19"/>
        <v>-0.3010299956639812</v>
      </c>
    </row>
    <row r="275" spans="2:7" x14ac:dyDescent="0.15">
      <c r="B275">
        <v>2017</v>
      </c>
      <c r="C275" t="s">
        <v>5</v>
      </c>
      <c r="D275">
        <v>80.3</v>
      </c>
      <c r="E275">
        <v>3</v>
      </c>
      <c r="F275">
        <f t="shared" si="18"/>
        <v>1.904715545278681</v>
      </c>
      <c r="G275">
        <f t="shared" si="19"/>
        <v>0.47712125471966244</v>
      </c>
    </row>
    <row r="276" spans="2:7" x14ac:dyDescent="0.15">
      <c r="B276">
        <v>2017</v>
      </c>
      <c r="C276" t="s">
        <v>5</v>
      </c>
      <c r="D276">
        <v>87</v>
      </c>
      <c r="E276">
        <v>3.8</v>
      </c>
      <c r="F276">
        <f t="shared" si="18"/>
        <v>1.9395192526186185</v>
      </c>
      <c r="G276">
        <f t="shared" si="19"/>
        <v>0.57978359661681012</v>
      </c>
    </row>
    <row r="277" spans="2:7" x14ac:dyDescent="0.15">
      <c r="B277">
        <v>2017</v>
      </c>
      <c r="C277" t="s">
        <v>5</v>
      </c>
      <c r="D277">
        <v>32</v>
      </c>
      <c r="E277">
        <v>0.05</v>
      </c>
      <c r="F277">
        <f t="shared" si="18"/>
        <v>1.505149978319906</v>
      </c>
      <c r="G277">
        <f t="shared" si="19"/>
        <v>-1.3010299956639813</v>
      </c>
    </row>
    <row r="278" spans="2:7" x14ac:dyDescent="0.15">
      <c r="B278">
        <v>2017</v>
      </c>
      <c r="C278" t="s">
        <v>5</v>
      </c>
      <c r="D278">
        <v>25.2</v>
      </c>
      <c r="E278">
        <v>0.05</v>
      </c>
      <c r="F278">
        <f t="shared" si="18"/>
        <v>1.4014005407815442</v>
      </c>
      <c r="G278">
        <f t="shared" si="19"/>
        <v>-1.3010299956639813</v>
      </c>
    </row>
    <row r="279" spans="2:7" x14ac:dyDescent="0.15">
      <c r="B279">
        <v>2017</v>
      </c>
      <c r="C279" t="s">
        <v>5</v>
      </c>
      <c r="D279">
        <v>82.5</v>
      </c>
      <c r="E279">
        <v>2.7</v>
      </c>
      <c r="F279">
        <f t="shared" si="18"/>
        <v>1.916453948549925</v>
      </c>
      <c r="G279">
        <f t="shared" si="19"/>
        <v>0.43136376415898736</v>
      </c>
    </row>
    <row r="280" spans="2:7" x14ac:dyDescent="0.15">
      <c r="B280">
        <v>2017</v>
      </c>
      <c r="C280" t="s">
        <v>5</v>
      </c>
      <c r="D280">
        <v>40.700000000000003</v>
      </c>
      <c r="E280">
        <v>0.1</v>
      </c>
      <c r="F280">
        <f t="shared" si="18"/>
        <v>1.6095944092252201</v>
      </c>
      <c r="G280">
        <f t="shared" si="19"/>
        <v>-1</v>
      </c>
    </row>
    <row r="281" spans="2:7" x14ac:dyDescent="0.15">
      <c r="B281">
        <v>2017</v>
      </c>
      <c r="C281" t="s">
        <v>5</v>
      </c>
      <c r="D281">
        <v>27.8</v>
      </c>
      <c r="E281">
        <v>0.1</v>
      </c>
      <c r="F281">
        <f t="shared" si="18"/>
        <v>1.4440447959180762</v>
      </c>
      <c r="G281">
        <f t="shared" si="19"/>
        <v>-1</v>
      </c>
    </row>
    <row r="282" spans="2:7" x14ac:dyDescent="0.15">
      <c r="B282">
        <v>2017</v>
      </c>
      <c r="C282" t="s">
        <v>5</v>
      </c>
      <c r="D282">
        <v>23</v>
      </c>
      <c r="E282">
        <v>0.05</v>
      </c>
      <c r="F282">
        <f t="shared" si="18"/>
        <v>1.3617278360175928</v>
      </c>
      <c r="G282">
        <f t="shared" si="19"/>
        <v>-1.3010299956639813</v>
      </c>
    </row>
    <row r="283" spans="2:7" x14ac:dyDescent="0.15">
      <c r="B283">
        <v>2017</v>
      </c>
      <c r="C283" t="s">
        <v>5</v>
      </c>
      <c r="D283">
        <v>38.799999999999997</v>
      </c>
      <c r="E283">
        <v>0.1</v>
      </c>
      <c r="F283">
        <f t="shared" si="18"/>
        <v>1.5888317255942073</v>
      </c>
      <c r="G283">
        <f t="shared" si="19"/>
        <v>-1</v>
      </c>
    </row>
    <row r="284" spans="2:7" x14ac:dyDescent="0.15">
      <c r="B284">
        <v>2017</v>
      </c>
      <c r="C284" t="s">
        <v>5</v>
      </c>
      <c r="D284">
        <v>31</v>
      </c>
      <c r="E284">
        <v>0.05</v>
      </c>
      <c r="F284">
        <f t="shared" si="18"/>
        <v>1.4913616938342726</v>
      </c>
      <c r="G284">
        <f t="shared" si="19"/>
        <v>-1.3010299956639813</v>
      </c>
    </row>
    <row r="285" spans="2:7" x14ac:dyDescent="0.15">
      <c r="B285">
        <v>2017</v>
      </c>
      <c r="C285" t="s">
        <v>5</v>
      </c>
      <c r="D285">
        <v>29.4</v>
      </c>
      <c r="E285">
        <v>0.05</v>
      </c>
      <c r="F285">
        <f t="shared" si="18"/>
        <v>1.4683473304121573</v>
      </c>
      <c r="G285">
        <f t="shared" si="19"/>
        <v>-1.3010299956639813</v>
      </c>
    </row>
    <row r="286" spans="2:7" x14ac:dyDescent="0.15">
      <c r="B286">
        <v>2017</v>
      </c>
      <c r="C286" t="s">
        <v>5</v>
      </c>
      <c r="D286">
        <v>33.799999999999997</v>
      </c>
      <c r="E286">
        <v>0.1</v>
      </c>
      <c r="F286">
        <f t="shared" si="18"/>
        <v>1.5289167002776547</v>
      </c>
      <c r="G286">
        <f t="shared" si="19"/>
        <v>-1</v>
      </c>
    </row>
    <row r="287" spans="2:7" x14ac:dyDescent="0.15">
      <c r="B287">
        <v>2017</v>
      </c>
      <c r="C287" t="s">
        <v>5</v>
      </c>
      <c r="D287">
        <v>71.5</v>
      </c>
      <c r="E287">
        <v>0.3</v>
      </c>
      <c r="F287">
        <f t="shared" si="18"/>
        <v>1.8543060418010806</v>
      </c>
      <c r="G287">
        <f t="shared" si="19"/>
        <v>-0.52287874528033762</v>
      </c>
    </row>
    <row r="288" spans="2:7" x14ac:dyDescent="0.15">
      <c r="B288">
        <v>2017</v>
      </c>
      <c r="C288" t="s">
        <v>5</v>
      </c>
      <c r="D288">
        <v>73.099999999999994</v>
      </c>
      <c r="E288">
        <v>2.2999999999999998</v>
      </c>
      <c r="F288">
        <f t="shared" si="18"/>
        <v>1.8639173769578605</v>
      </c>
      <c r="G288">
        <f t="shared" si="19"/>
        <v>0.36172783601759284</v>
      </c>
    </row>
    <row r="289" spans="2:7" x14ac:dyDescent="0.15">
      <c r="B289">
        <v>2017</v>
      </c>
      <c r="C289" t="s">
        <v>5</v>
      </c>
      <c r="D289">
        <v>76.2</v>
      </c>
      <c r="E289">
        <v>3</v>
      </c>
      <c r="F289">
        <f t="shared" si="18"/>
        <v>1.8819549713396004</v>
      </c>
      <c r="G289">
        <f t="shared" si="19"/>
        <v>0.47712125471966244</v>
      </c>
    </row>
    <row r="290" spans="2:7" x14ac:dyDescent="0.15">
      <c r="B290">
        <v>2017</v>
      </c>
      <c r="C290" t="s">
        <v>5</v>
      </c>
      <c r="D290">
        <v>34.6</v>
      </c>
      <c r="E290">
        <v>0.05</v>
      </c>
      <c r="F290">
        <f t="shared" si="18"/>
        <v>1.5390760987927767</v>
      </c>
      <c r="G290">
        <f t="shared" si="19"/>
        <v>-1.3010299956639813</v>
      </c>
    </row>
    <row r="291" spans="2:7" x14ac:dyDescent="0.15">
      <c r="B291">
        <v>2017</v>
      </c>
      <c r="C291" t="s">
        <v>5</v>
      </c>
      <c r="D291">
        <v>39.299999999999997</v>
      </c>
      <c r="E291">
        <v>0.3</v>
      </c>
      <c r="F291">
        <f t="shared" si="18"/>
        <v>1.5943925503754266</v>
      </c>
      <c r="G291">
        <f t="shared" si="19"/>
        <v>-0.52287874528033762</v>
      </c>
    </row>
    <row r="292" spans="2:7" x14ac:dyDescent="0.15">
      <c r="B292">
        <v>2017</v>
      </c>
      <c r="C292" t="s">
        <v>5</v>
      </c>
      <c r="D292">
        <v>29.6</v>
      </c>
      <c r="E292">
        <v>0.1</v>
      </c>
      <c r="F292">
        <f t="shared" ref="F292:F312" si="20">LOG(D292)</f>
        <v>1.4712917110589385</v>
      </c>
      <c r="G292">
        <f t="shared" ref="G292:G312" si="21">LOG(E292)</f>
        <v>-1</v>
      </c>
    </row>
    <row r="293" spans="2:7" x14ac:dyDescent="0.15">
      <c r="B293">
        <v>2017</v>
      </c>
      <c r="C293" t="s">
        <v>5</v>
      </c>
      <c r="D293">
        <v>41</v>
      </c>
      <c r="E293">
        <v>0.4</v>
      </c>
      <c r="F293">
        <f t="shared" si="20"/>
        <v>1.6127838567197355</v>
      </c>
      <c r="G293">
        <f t="shared" si="21"/>
        <v>-0.3979400086720376</v>
      </c>
    </row>
    <row r="294" spans="2:7" x14ac:dyDescent="0.15">
      <c r="B294">
        <v>2017</v>
      </c>
      <c r="C294" t="s">
        <v>5</v>
      </c>
      <c r="D294">
        <v>43</v>
      </c>
      <c r="E294">
        <v>0.4</v>
      </c>
      <c r="F294">
        <f t="shared" si="20"/>
        <v>1.6334684555795864</v>
      </c>
      <c r="G294">
        <f t="shared" si="21"/>
        <v>-0.3979400086720376</v>
      </c>
    </row>
    <row r="295" spans="2:7" x14ac:dyDescent="0.15">
      <c r="B295">
        <v>2017</v>
      </c>
      <c r="C295" t="s">
        <v>5</v>
      </c>
      <c r="D295">
        <v>36.299999999999997</v>
      </c>
      <c r="E295">
        <v>0.2</v>
      </c>
      <c r="F295">
        <f t="shared" si="20"/>
        <v>1.5599066250361124</v>
      </c>
      <c r="G295">
        <f t="shared" si="21"/>
        <v>-0.69897000433601875</v>
      </c>
    </row>
    <row r="296" spans="2:7" x14ac:dyDescent="0.15">
      <c r="B296">
        <v>2017</v>
      </c>
      <c r="C296" t="s">
        <v>5</v>
      </c>
      <c r="D296">
        <v>30.7</v>
      </c>
      <c r="E296">
        <v>0.1</v>
      </c>
      <c r="F296">
        <f t="shared" si="20"/>
        <v>1.4871383754771865</v>
      </c>
      <c r="G296">
        <f t="shared" si="21"/>
        <v>-1</v>
      </c>
    </row>
    <row r="297" spans="2:7" x14ac:dyDescent="0.15">
      <c r="B297">
        <v>2017</v>
      </c>
      <c r="C297" t="s">
        <v>5</v>
      </c>
      <c r="D297">
        <v>39.1</v>
      </c>
      <c r="E297">
        <v>0.1</v>
      </c>
      <c r="F297">
        <f t="shared" si="20"/>
        <v>1.5921767573958667</v>
      </c>
      <c r="G297">
        <f t="shared" si="21"/>
        <v>-1</v>
      </c>
    </row>
    <row r="298" spans="2:7" x14ac:dyDescent="0.15">
      <c r="B298">
        <v>2017</v>
      </c>
      <c r="C298" t="s">
        <v>5</v>
      </c>
      <c r="D298">
        <v>73.099999999999994</v>
      </c>
      <c r="E298">
        <v>2.7</v>
      </c>
      <c r="F298">
        <f t="shared" si="20"/>
        <v>1.8639173769578605</v>
      </c>
      <c r="G298">
        <f t="shared" si="21"/>
        <v>0.43136376415898736</v>
      </c>
    </row>
    <row r="299" spans="2:7" x14ac:dyDescent="0.15">
      <c r="B299">
        <v>2017</v>
      </c>
      <c r="C299" t="s">
        <v>5</v>
      </c>
      <c r="D299">
        <v>35.700000000000003</v>
      </c>
      <c r="E299">
        <v>0.2</v>
      </c>
      <c r="F299">
        <f t="shared" si="20"/>
        <v>1.5526682161121932</v>
      </c>
      <c r="G299">
        <f t="shared" si="21"/>
        <v>-0.69897000433601875</v>
      </c>
    </row>
    <row r="300" spans="2:7" x14ac:dyDescent="0.15">
      <c r="B300">
        <v>2017</v>
      </c>
      <c r="C300" t="s">
        <v>5</v>
      </c>
      <c r="D300">
        <v>36.1</v>
      </c>
      <c r="E300">
        <v>0.2</v>
      </c>
      <c r="F300">
        <f t="shared" si="20"/>
        <v>1.5575072019056579</v>
      </c>
      <c r="G300">
        <f t="shared" si="21"/>
        <v>-0.69897000433601875</v>
      </c>
    </row>
    <row r="301" spans="2:7" x14ac:dyDescent="0.15">
      <c r="B301">
        <v>2017</v>
      </c>
      <c r="C301" t="s">
        <v>5</v>
      </c>
      <c r="D301">
        <v>31.5</v>
      </c>
      <c r="E301">
        <v>0.2</v>
      </c>
      <c r="F301">
        <f t="shared" si="20"/>
        <v>1.4983105537896004</v>
      </c>
      <c r="G301">
        <f t="shared" si="21"/>
        <v>-0.69897000433601875</v>
      </c>
    </row>
    <row r="302" spans="2:7" x14ac:dyDescent="0.15">
      <c r="B302">
        <v>2017</v>
      </c>
      <c r="C302" t="s">
        <v>5</v>
      </c>
      <c r="D302">
        <v>36.6</v>
      </c>
      <c r="E302">
        <v>0.2</v>
      </c>
      <c r="F302">
        <f t="shared" si="20"/>
        <v>1.5634810853944108</v>
      </c>
      <c r="G302">
        <f t="shared" si="21"/>
        <v>-0.69897000433601875</v>
      </c>
    </row>
    <row r="303" spans="2:7" x14ac:dyDescent="0.15">
      <c r="B303">
        <v>2017</v>
      </c>
      <c r="C303" t="s">
        <v>5</v>
      </c>
      <c r="D303">
        <v>43.9</v>
      </c>
      <c r="E303">
        <v>0.5</v>
      </c>
      <c r="F303">
        <f t="shared" si="20"/>
        <v>1.6424645202421213</v>
      </c>
      <c r="G303">
        <f t="shared" si="21"/>
        <v>-0.3010299956639812</v>
      </c>
    </row>
    <row r="304" spans="2:7" x14ac:dyDescent="0.15">
      <c r="B304">
        <v>2017</v>
      </c>
      <c r="C304" t="s">
        <v>5</v>
      </c>
      <c r="D304">
        <v>37</v>
      </c>
      <c r="E304">
        <v>0.3</v>
      </c>
      <c r="F304">
        <f t="shared" si="20"/>
        <v>1.568201724066995</v>
      </c>
      <c r="G304">
        <f t="shared" si="21"/>
        <v>-0.52287874528033762</v>
      </c>
    </row>
    <row r="305" spans="2:7" x14ac:dyDescent="0.15">
      <c r="B305">
        <v>2017</v>
      </c>
      <c r="C305" t="s">
        <v>5</v>
      </c>
      <c r="D305">
        <v>35.5</v>
      </c>
      <c r="E305">
        <v>0.2</v>
      </c>
      <c r="F305">
        <f t="shared" si="20"/>
        <v>1.550228353055094</v>
      </c>
      <c r="G305">
        <f t="shared" si="21"/>
        <v>-0.69897000433601875</v>
      </c>
    </row>
    <row r="306" spans="2:7" x14ac:dyDescent="0.15">
      <c r="B306">
        <v>2017</v>
      </c>
      <c r="C306" t="s">
        <v>5</v>
      </c>
      <c r="D306">
        <v>32.1</v>
      </c>
      <c r="E306">
        <v>0.2</v>
      </c>
      <c r="F306">
        <f t="shared" si="20"/>
        <v>1.5065050324048721</v>
      </c>
      <c r="G306">
        <f t="shared" si="21"/>
        <v>-0.69897000433601875</v>
      </c>
    </row>
    <row r="307" spans="2:7" x14ac:dyDescent="0.15">
      <c r="B307">
        <v>2017</v>
      </c>
      <c r="C307" t="s">
        <v>5</v>
      </c>
      <c r="D307">
        <v>36.299999999999997</v>
      </c>
      <c r="E307">
        <v>0.2</v>
      </c>
      <c r="F307">
        <f t="shared" si="20"/>
        <v>1.5599066250361124</v>
      </c>
      <c r="G307">
        <f t="shared" si="21"/>
        <v>-0.69897000433601875</v>
      </c>
    </row>
    <row r="308" spans="2:7" x14ac:dyDescent="0.15">
      <c r="B308">
        <v>2017</v>
      </c>
      <c r="C308" t="s">
        <v>5</v>
      </c>
      <c r="D308">
        <v>35.1</v>
      </c>
      <c r="E308">
        <v>0.2</v>
      </c>
      <c r="F308">
        <f t="shared" si="20"/>
        <v>1.5453071164658241</v>
      </c>
      <c r="G308">
        <f t="shared" si="21"/>
        <v>-0.69897000433601875</v>
      </c>
    </row>
    <row r="309" spans="2:7" x14ac:dyDescent="0.15">
      <c r="B309">
        <v>2017</v>
      </c>
      <c r="C309" t="s">
        <v>5</v>
      </c>
      <c r="D309">
        <v>46.8</v>
      </c>
      <c r="E309">
        <v>0.6</v>
      </c>
      <c r="F309">
        <f t="shared" si="20"/>
        <v>1.670245853074124</v>
      </c>
      <c r="G309">
        <f t="shared" si="21"/>
        <v>-0.22184874961635639</v>
      </c>
    </row>
    <row r="310" spans="2:7" x14ac:dyDescent="0.15">
      <c r="B310">
        <v>2017</v>
      </c>
      <c r="C310" t="s">
        <v>5</v>
      </c>
      <c r="D310">
        <v>22</v>
      </c>
      <c r="E310">
        <v>0.1</v>
      </c>
      <c r="F310">
        <f t="shared" si="20"/>
        <v>1.3424226808222062</v>
      </c>
      <c r="G310">
        <f t="shared" si="21"/>
        <v>-1</v>
      </c>
    </row>
    <row r="311" spans="2:7" x14ac:dyDescent="0.15">
      <c r="B311">
        <v>2017</v>
      </c>
      <c r="C311" t="s">
        <v>5</v>
      </c>
      <c r="D311">
        <v>37.1</v>
      </c>
      <c r="E311">
        <v>0.2</v>
      </c>
      <c r="F311">
        <f t="shared" si="20"/>
        <v>1.5693739096150459</v>
      </c>
      <c r="G311">
        <f t="shared" si="21"/>
        <v>-0.69897000433601875</v>
      </c>
    </row>
    <row r="312" spans="2:7" x14ac:dyDescent="0.15">
      <c r="B312">
        <v>2017</v>
      </c>
      <c r="C312" t="s">
        <v>5</v>
      </c>
      <c r="D312">
        <v>32.700000000000003</v>
      </c>
      <c r="E312">
        <v>0.1</v>
      </c>
      <c r="F312">
        <f t="shared" si="20"/>
        <v>1.5145477526602862</v>
      </c>
      <c r="G312">
        <f t="shared" si="21"/>
        <v>-1</v>
      </c>
    </row>
    <row r="313" spans="2:7" x14ac:dyDescent="0.15">
      <c r="B313">
        <v>2017</v>
      </c>
      <c r="C313" t="s">
        <v>5</v>
      </c>
      <c r="D313">
        <v>31</v>
      </c>
      <c r="E313">
        <v>0.1</v>
      </c>
      <c r="F313">
        <f t="shared" ref="F313:F319" si="22">LOG(D313)</f>
        <v>1.4913616938342726</v>
      </c>
      <c r="G313">
        <f t="shared" ref="G313:G319" si="23">LOG(E313)</f>
        <v>-1</v>
      </c>
    </row>
    <row r="314" spans="2:7" x14ac:dyDescent="0.15">
      <c r="B314">
        <v>2017</v>
      </c>
      <c r="C314" t="s">
        <v>5</v>
      </c>
      <c r="D314">
        <v>51</v>
      </c>
      <c r="E314">
        <v>0.9</v>
      </c>
      <c r="F314">
        <f t="shared" si="22"/>
        <v>1.7075701760979363</v>
      </c>
      <c r="G314">
        <f t="shared" si="23"/>
        <v>-4.5757490560675115E-2</v>
      </c>
    </row>
    <row r="315" spans="2:7" x14ac:dyDescent="0.15">
      <c r="B315">
        <v>2017</v>
      </c>
      <c r="C315" t="s">
        <v>5</v>
      </c>
      <c r="D315">
        <v>38.700000000000003</v>
      </c>
      <c r="E315">
        <v>0.3</v>
      </c>
      <c r="F315">
        <f t="shared" si="22"/>
        <v>1.5877109650189114</v>
      </c>
      <c r="G315">
        <f t="shared" si="23"/>
        <v>-0.52287874528033762</v>
      </c>
    </row>
    <row r="316" spans="2:7" x14ac:dyDescent="0.15">
      <c r="B316">
        <v>2017</v>
      </c>
      <c r="C316" t="s">
        <v>5</v>
      </c>
      <c r="D316">
        <v>48.2</v>
      </c>
      <c r="E316">
        <v>0.5</v>
      </c>
      <c r="F316">
        <f t="shared" si="22"/>
        <v>1.6830470382388496</v>
      </c>
      <c r="G316">
        <f t="shared" si="23"/>
        <v>-0.3010299956639812</v>
      </c>
    </row>
    <row r="317" spans="2:7" x14ac:dyDescent="0.15">
      <c r="B317">
        <v>2017</v>
      </c>
      <c r="C317" t="s">
        <v>5</v>
      </c>
      <c r="D317">
        <v>46.6</v>
      </c>
      <c r="E317">
        <v>0.4</v>
      </c>
      <c r="F317">
        <f t="shared" si="22"/>
        <v>1.6683859166900001</v>
      </c>
      <c r="G317">
        <f t="shared" si="23"/>
        <v>-0.3979400086720376</v>
      </c>
    </row>
    <row r="318" spans="2:7" x14ac:dyDescent="0.15">
      <c r="B318">
        <v>2017</v>
      </c>
      <c r="C318" t="s">
        <v>5</v>
      </c>
      <c r="D318">
        <v>37.6</v>
      </c>
      <c r="E318">
        <v>0.2</v>
      </c>
      <c r="F318">
        <f t="shared" si="22"/>
        <v>1.5751878449276611</v>
      </c>
      <c r="G318">
        <f t="shared" si="23"/>
        <v>-0.69897000433601875</v>
      </c>
    </row>
    <row r="319" spans="2:7" x14ac:dyDescent="0.15">
      <c r="B319">
        <v>2017</v>
      </c>
      <c r="C319" t="s">
        <v>5</v>
      </c>
      <c r="D319">
        <v>72.599999999999994</v>
      </c>
      <c r="E319">
        <v>2.5</v>
      </c>
      <c r="F319">
        <f t="shared" si="22"/>
        <v>1.8609366207000937</v>
      </c>
      <c r="G319">
        <f t="shared" si="23"/>
        <v>0.3979400086720376</v>
      </c>
    </row>
    <row r="320" spans="2:7" x14ac:dyDescent="0.15">
      <c r="B320">
        <v>2018</v>
      </c>
      <c r="C320" t="s">
        <v>5</v>
      </c>
      <c r="D320">
        <v>54</v>
      </c>
      <c r="E320">
        <v>0.9</v>
      </c>
      <c r="F320">
        <f t="shared" ref="F320:F383" si="24">LOG(D320)</f>
        <v>1.7323937598229686</v>
      </c>
      <c r="G320">
        <f t="shared" ref="G320:G383" si="25">LOG(E320)</f>
        <v>-4.5757490560675115E-2</v>
      </c>
    </row>
    <row r="321" spans="2:7" x14ac:dyDescent="0.15">
      <c r="B321">
        <v>2018</v>
      </c>
      <c r="C321" t="s">
        <v>5</v>
      </c>
      <c r="D321">
        <v>48</v>
      </c>
      <c r="E321">
        <v>0.6</v>
      </c>
      <c r="F321">
        <f t="shared" si="24"/>
        <v>1.6812412373755872</v>
      </c>
      <c r="G321">
        <f t="shared" si="25"/>
        <v>-0.22184874961635639</v>
      </c>
    </row>
    <row r="322" spans="2:7" x14ac:dyDescent="0.15">
      <c r="B322">
        <v>2018</v>
      </c>
      <c r="C322" t="s">
        <v>5</v>
      </c>
      <c r="D322">
        <v>61.1</v>
      </c>
      <c r="E322">
        <v>1.3</v>
      </c>
      <c r="F322">
        <f t="shared" si="24"/>
        <v>1.7860412102425542</v>
      </c>
      <c r="G322">
        <f t="shared" si="25"/>
        <v>0.11394335230683679</v>
      </c>
    </row>
    <row r="323" spans="2:7" x14ac:dyDescent="0.15">
      <c r="B323">
        <v>2018</v>
      </c>
      <c r="C323" t="s">
        <v>5</v>
      </c>
      <c r="D323">
        <v>31.5</v>
      </c>
      <c r="E323">
        <f>1.2/6</f>
        <v>0.19999999999999998</v>
      </c>
      <c r="F323">
        <f t="shared" si="24"/>
        <v>1.4983105537896004</v>
      </c>
      <c r="G323">
        <f t="shared" si="25"/>
        <v>-0.69897000433601886</v>
      </c>
    </row>
    <row r="324" spans="2:7" x14ac:dyDescent="0.15">
      <c r="B324">
        <v>2018</v>
      </c>
      <c r="C324" t="s">
        <v>5</v>
      </c>
      <c r="D324">
        <v>33.299999999999997</v>
      </c>
      <c r="E324">
        <f t="shared" ref="E324:E328" si="26">1.2/6</f>
        <v>0.19999999999999998</v>
      </c>
      <c r="F324">
        <f t="shared" si="24"/>
        <v>1.5224442335063197</v>
      </c>
      <c r="G324">
        <f t="shared" si="25"/>
        <v>-0.69897000433601886</v>
      </c>
    </row>
    <row r="325" spans="2:7" x14ac:dyDescent="0.15">
      <c r="B325">
        <v>2018</v>
      </c>
      <c r="C325" t="s">
        <v>5</v>
      </c>
      <c r="D325">
        <v>34.9</v>
      </c>
      <c r="E325">
        <f t="shared" si="26"/>
        <v>0.19999999999999998</v>
      </c>
      <c r="F325">
        <f t="shared" si="24"/>
        <v>1.5428254269591799</v>
      </c>
      <c r="G325">
        <f t="shared" si="25"/>
        <v>-0.69897000433601886</v>
      </c>
    </row>
    <row r="326" spans="2:7" x14ac:dyDescent="0.15">
      <c r="B326">
        <v>2018</v>
      </c>
      <c r="C326" t="s">
        <v>5</v>
      </c>
      <c r="D326">
        <v>35</v>
      </c>
      <c r="E326">
        <f t="shared" si="26"/>
        <v>0.19999999999999998</v>
      </c>
      <c r="F326">
        <f t="shared" si="24"/>
        <v>1.5440680443502757</v>
      </c>
      <c r="G326">
        <f t="shared" si="25"/>
        <v>-0.69897000433601886</v>
      </c>
    </row>
    <row r="327" spans="2:7" x14ac:dyDescent="0.15">
      <c r="B327">
        <v>2018</v>
      </c>
      <c r="C327" t="s">
        <v>5</v>
      </c>
      <c r="D327">
        <v>25.9</v>
      </c>
      <c r="E327">
        <f t="shared" si="26"/>
        <v>0.19999999999999998</v>
      </c>
      <c r="F327">
        <f t="shared" si="24"/>
        <v>1.4132997640812519</v>
      </c>
      <c r="G327">
        <f t="shared" si="25"/>
        <v>-0.69897000433601886</v>
      </c>
    </row>
    <row r="328" spans="2:7" x14ac:dyDescent="0.15">
      <c r="B328">
        <v>2018</v>
      </c>
      <c r="C328" t="s">
        <v>5</v>
      </c>
      <c r="D328">
        <v>24.6</v>
      </c>
      <c r="E328">
        <f t="shared" si="26"/>
        <v>0.19999999999999998</v>
      </c>
      <c r="F328">
        <f t="shared" si="24"/>
        <v>1.3909351071033791</v>
      </c>
      <c r="G328">
        <f t="shared" si="25"/>
        <v>-0.69897000433601886</v>
      </c>
    </row>
    <row r="329" spans="2:7" x14ac:dyDescent="0.15">
      <c r="B329">
        <v>2018</v>
      </c>
      <c r="C329" t="s">
        <v>5</v>
      </c>
      <c r="D329">
        <v>71.8</v>
      </c>
      <c r="E329">
        <v>2.2000000000000002</v>
      </c>
      <c r="F329">
        <f t="shared" si="24"/>
        <v>1.8561244442423004</v>
      </c>
      <c r="G329">
        <f t="shared" si="25"/>
        <v>0.34242268082220628</v>
      </c>
    </row>
    <row r="330" spans="2:7" x14ac:dyDescent="0.15">
      <c r="B330">
        <v>2018</v>
      </c>
      <c r="C330" t="s">
        <v>5</v>
      </c>
      <c r="D330">
        <v>71.5</v>
      </c>
      <c r="E330">
        <v>2.1</v>
      </c>
      <c r="F330">
        <f t="shared" si="24"/>
        <v>1.8543060418010806</v>
      </c>
      <c r="G330">
        <f t="shared" si="25"/>
        <v>0.3222192947339193</v>
      </c>
    </row>
    <row r="331" spans="2:7" x14ac:dyDescent="0.15">
      <c r="B331">
        <v>2018</v>
      </c>
      <c r="C331" t="s">
        <v>5</v>
      </c>
      <c r="D331">
        <v>64.900000000000006</v>
      </c>
      <c r="E331">
        <v>1.9</v>
      </c>
      <c r="F331">
        <f t="shared" si="24"/>
        <v>1.8122446968003694</v>
      </c>
      <c r="G331">
        <f t="shared" si="25"/>
        <v>0.27875360095282892</v>
      </c>
    </row>
    <row r="332" spans="2:7" x14ac:dyDescent="0.15">
      <c r="B332">
        <v>2018</v>
      </c>
      <c r="C332" t="s">
        <v>5</v>
      </c>
      <c r="D332">
        <v>63.3</v>
      </c>
      <c r="E332">
        <v>1.7</v>
      </c>
      <c r="F332">
        <f t="shared" si="24"/>
        <v>1.801403710017355</v>
      </c>
      <c r="G332">
        <f t="shared" si="25"/>
        <v>0.23044892137827391</v>
      </c>
    </row>
    <row r="333" spans="2:7" x14ac:dyDescent="0.15">
      <c r="B333">
        <v>2018</v>
      </c>
      <c r="C333" t="s">
        <v>5</v>
      </c>
      <c r="D333">
        <v>20.100000000000001</v>
      </c>
      <c r="E333">
        <v>0.05</v>
      </c>
      <c r="F333">
        <f t="shared" si="24"/>
        <v>1.3031960574204888</v>
      </c>
      <c r="G333">
        <f t="shared" si="25"/>
        <v>-1.3010299956639813</v>
      </c>
    </row>
    <row r="334" spans="2:7" x14ac:dyDescent="0.15">
      <c r="B334">
        <v>2018</v>
      </c>
      <c r="C334" t="s">
        <v>5</v>
      </c>
      <c r="D334">
        <v>72.5</v>
      </c>
      <c r="E334">
        <v>2.1</v>
      </c>
      <c r="F334">
        <f t="shared" si="24"/>
        <v>1.8603380065709938</v>
      </c>
      <c r="G334">
        <f t="shared" si="25"/>
        <v>0.3222192947339193</v>
      </c>
    </row>
    <row r="335" spans="2:7" x14ac:dyDescent="0.15">
      <c r="B335">
        <v>2018</v>
      </c>
      <c r="C335" t="s">
        <v>5</v>
      </c>
      <c r="D335">
        <v>74.900000000000006</v>
      </c>
      <c r="E335">
        <v>3.1</v>
      </c>
      <c r="F335">
        <f t="shared" si="24"/>
        <v>1.8744818176994664</v>
      </c>
      <c r="G335">
        <f t="shared" si="25"/>
        <v>0.49136169383427269</v>
      </c>
    </row>
    <row r="336" spans="2:7" x14ac:dyDescent="0.15">
      <c r="B336">
        <v>2018</v>
      </c>
      <c r="C336" t="s">
        <v>5</v>
      </c>
      <c r="D336">
        <v>71.8</v>
      </c>
      <c r="E336">
        <v>2.5</v>
      </c>
      <c r="F336">
        <f t="shared" si="24"/>
        <v>1.8561244442423004</v>
      </c>
      <c r="G336">
        <f t="shared" si="25"/>
        <v>0.3979400086720376</v>
      </c>
    </row>
    <row r="337" spans="2:7" x14ac:dyDescent="0.15">
      <c r="B337">
        <v>2018</v>
      </c>
      <c r="C337" t="s">
        <v>5</v>
      </c>
      <c r="D337">
        <v>64</v>
      </c>
      <c r="E337">
        <v>1.6</v>
      </c>
      <c r="F337">
        <f t="shared" si="24"/>
        <v>1.8061799739838871</v>
      </c>
      <c r="G337">
        <f t="shared" si="25"/>
        <v>0.20411998265592479</v>
      </c>
    </row>
    <row r="338" spans="2:7" x14ac:dyDescent="0.15">
      <c r="B338">
        <v>2018</v>
      </c>
      <c r="C338" t="s">
        <v>5</v>
      </c>
      <c r="D338">
        <v>64</v>
      </c>
      <c r="E338">
        <v>1.6</v>
      </c>
      <c r="F338">
        <f t="shared" si="24"/>
        <v>1.8061799739838871</v>
      </c>
      <c r="G338">
        <f t="shared" si="25"/>
        <v>0.20411998265592479</v>
      </c>
    </row>
    <row r="339" spans="2:7" x14ac:dyDescent="0.15">
      <c r="B339">
        <v>2018</v>
      </c>
      <c r="C339" t="s">
        <v>5</v>
      </c>
      <c r="D339">
        <v>48.8</v>
      </c>
      <c r="E339">
        <v>0.8</v>
      </c>
      <c r="F339">
        <f t="shared" si="24"/>
        <v>1.6884198220027107</v>
      </c>
      <c r="G339">
        <f t="shared" si="25"/>
        <v>-9.6910013008056392E-2</v>
      </c>
    </row>
    <row r="340" spans="2:7" x14ac:dyDescent="0.15">
      <c r="B340">
        <v>2018</v>
      </c>
      <c r="C340" t="s">
        <v>5</v>
      </c>
      <c r="D340">
        <v>37.9</v>
      </c>
      <c r="E340">
        <v>0.2</v>
      </c>
      <c r="F340">
        <f t="shared" si="24"/>
        <v>1.5786392099680724</v>
      </c>
      <c r="G340">
        <f t="shared" si="25"/>
        <v>-0.69897000433601875</v>
      </c>
    </row>
    <row r="341" spans="2:7" x14ac:dyDescent="0.15">
      <c r="B341">
        <v>2018</v>
      </c>
      <c r="C341" t="s">
        <v>5</v>
      </c>
      <c r="D341">
        <v>42.5</v>
      </c>
      <c r="E341">
        <v>0.3</v>
      </c>
      <c r="F341">
        <f t="shared" si="24"/>
        <v>1.6283889300503116</v>
      </c>
      <c r="G341">
        <f t="shared" si="25"/>
        <v>-0.52287874528033762</v>
      </c>
    </row>
    <row r="342" spans="2:7" x14ac:dyDescent="0.15">
      <c r="B342">
        <v>2018</v>
      </c>
      <c r="C342" t="s">
        <v>5</v>
      </c>
      <c r="D342">
        <v>63.2</v>
      </c>
      <c r="E342">
        <v>1.7</v>
      </c>
      <c r="F342">
        <f t="shared" si="24"/>
        <v>1.8007170782823851</v>
      </c>
      <c r="G342">
        <f t="shared" si="25"/>
        <v>0.23044892137827391</v>
      </c>
    </row>
    <row r="343" spans="2:7" x14ac:dyDescent="0.15">
      <c r="B343">
        <v>2018</v>
      </c>
      <c r="C343" t="s">
        <v>5</v>
      </c>
      <c r="D343">
        <v>79</v>
      </c>
      <c r="E343">
        <v>3.7</v>
      </c>
      <c r="F343">
        <f t="shared" si="24"/>
        <v>1.8976270912904414</v>
      </c>
      <c r="G343">
        <f t="shared" si="25"/>
        <v>0.56820172406699498</v>
      </c>
    </row>
    <row r="344" spans="2:7" x14ac:dyDescent="0.15">
      <c r="B344">
        <v>2018</v>
      </c>
      <c r="C344" t="s">
        <v>5</v>
      </c>
      <c r="D344">
        <v>36.200000000000003</v>
      </c>
      <c r="E344">
        <v>0.2</v>
      </c>
      <c r="F344">
        <f t="shared" si="24"/>
        <v>1.5587085705331658</v>
      </c>
      <c r="G344">
        <f t="shared" si="25"/>
        <v>-0.69897000433601875</v>
      </c>
    </row>
    <row r="345" spans="2:7" x14ac:dyDescent="0.15">
      <c r="B345">
        <v>2018</v>
      </c>
      <c r="C345" t="s">
        <v>5</v>
      </c>
      <c r="D345">
        <v>40.1</v>
      </c>
      <c r="E345">
        <v>0.3</v>
      </c>
      <c r="F345">
        <f t="shared" si="24"/>
        <v>1.6031443726201824</v>
      </c>
      <c r="G345">
        <f t="shared" si="25"/>
        <v>-0.52287874528033762</v>
      </c>
    </row>
    <row r="346" spans="2:7" x14ac:dyDescent="0.15">
      <c r="B346">
        <v>2018</v>
      </c>
      <c r="C346" t="s">
        <v>5</v>
      </c>
      <c r="D346">
        <v>39.4</v>
      </c>
      <c r="E346">
        <v>0.2</v>
      </c>
      <c r="F346">
        <f t="shared" si="24"/>
        <v>1.5954962218255742</v>
      </c>
      <c r="G346">
        <f t="shared" si="25"/>
        <v>-0.69897000433601875</v>
      </c>
    </row>
    <row r="347" spans="2:7" x14ac:dyDescent="0.15">
      <c r="B347">
        <v>2018</v>
      </c>
      <c r="C347" t="s">
        <v>5</v>
      </c>
      <c r="D347">
        <v>40.299999999999997</v>
      </c>
      <c r="E347">
        <v>0.4</v>
      </c>
      <c r="F347">
        <f t="shared" si="24"/>
        <v>1.6053050461411094</v>
      </c>
      <c r="G347">
        <f t="shared" si="25"/>
        <v>-0.3979400086720376</v>
      </c>
    </row>
    <row r="348" spans="2:7" x14ac:dyDescent="0.15">
      <c r="B348">
        <v>2018</v>
      </c>
      <c r="C348" t="s">
        <v>5</v>
      </c>
      <c r="D348">
        <v>45</v>
      </c>
      <c r="E348">
        <v>0.5</v>
      </c>
      <c r="F348">
        <f t="shared" si="24"/>
        <v>1.6532125137753437</v>
      </c>
      <c r="G348">
        <f t="shared" si="25"/>
        <v>-0.3010299956639812</v>
      </c>
    </row>
    <row r="349" spans="2:7" x14ac:dyDescent="0.15">
      <c r="B349">
        <v>2018</v>
      </c>
      <c r="C349" t="s">
        <v>5</v>
      </c>
      <c r="D349">
        <v>42.9</v>
      </c>
      <c r="E349">
        <v>0.4</v>
      </c>
      <c r="F349">
        <f t="shared" si="24"/>
        <v>1.6324572921847242</v>
      </c>
      <c r="G349">
        <f t="shared" si="25"/>
        <v>-0.3979400086720376</v>
      </c>
    </row>
    <row r="350" spans="2:7" x14ac:dyDescent="0.15">
      <c r="B350">
        <v>2018</v>
      </c>
      <c r="C350" t="s">
        <v>5</v>
      </c>
      <c r="D350">
        <v>46.1</v>
      </c>
      <c r="E350">
        <v>0.5</v>
      </c>
      <c r="F350">
        <f t="shared" si="24"/>
        <v>1.6637009253896482</v>
      </c>
      <c r="G350">
        <f t="shared" si="25"/>
        <v>-0.3010299956639812</v>
      </c>
    </row>
    <row r="351" spans="2:7" x14ac:dyDescent="0.15">
      <c r="B351">
        <v>2018</v>
      </c>
      <c r="C351" t="s">
        <v>5</v>
      </c>
      <c r="D351">
        <v>35.5</v>
      </c>
      <c r="E351">
        <v>0.2</v>
      </c>
      <c r="F351">
        <f t="shared" si="24"/>
        <v>1.550228353055094</v>
      </c>
      <c r="G351">
        <f t="shared" si="25"/>
        <v>-0.69897000433601875</v>
      </c>
    </row>
    <row r="352" spans="2:7" x14ac:dyDescent="0.15">
      <c r="B352">
        <v>2018</v>
      </c>
      <c r="C352" t="s">
        <v>5</v>
      </c>
      <c r="D352">
        <v>33.9</v>
      </c>
      <c r="E352">
        <v>0.2</v>
      </c>
      <c r="F352">
        <f t="shared" si="24"/>
        <v>1.5301996982030821</v>
      </c>
      <c r="G352">
        <f t="shared" si="25"/>
        <v>-0.69897000433601875</v>
      </c>
    </row>
    <row r="353" spans="2:7" x14ac:dyDescent="0.15">
      <c r="B353">
        <v>2018</v>
      </c>
      <c r="C353" t="s">
        <v>5</v>
      </c>
      <c r="D353">
        <v>37.1</v>
      </c>
      <c r="E353">
        <v>0.2</v>
      </c>
      <c r="F353">
        <f t="shared" si="24"/>
        <v>1.5693739096150459</v>
      </c>
      <c r="G353">
        <f t="shared" si="25"/>
        <v>-0.69897000433601875</v>
      </c>
    </row>
    <row r="354" spans="2:7" x14ac:dyDescent="0.15">
      <c r="B354">
        <v>2018</v>
      </c>
      <c r="C354" t="s">
        <v>5</v>
      </c>
      <c r="D354">
        <v>32</v>
      </c>
      <c r="E354">
        <v>0.1</v>
      </c>
      <c r="F354">
        <f t="shared" si="24"/>
        <v>1.505149978319906</v>
      </c>
      <c r="G354">
        <f t="shared" si="25"/>
        <v>-1</v>
      </c>
    </row>
    <row r="355" spans="2:7" x14ac:dyDescent="0.15">
      <c r="B355">
        <v>2018</v>
      </c>
      <c r="C355" t="s">
        <v>5</v>
      </c>
      <c r="D355">
        <v>69</v>
      </c>
      <c r="E355">
        <v>2.2000000000000002</v>
      </c>
      <c r="F355">
        <f t="shared" si="24"/>
        <v>1.8388490907372552</v>
      </c>
      <c r="G355">
        <f t="shared" si="25"/>
        <v>0.34242268082220628</v>
      </c>
    </row>
    <row r="356" spans="2:7" x14ac:dyDescent="0.15">
      <c r="B356">
        <v>2018</v>
      </c>
      <c r="C356" t="s">
        <v>5</v>
      </c>
      <c r="D356">
        <v>40.4</v>
      </c>
      <c r="E356">
        <v>0.4</v>
      </c>
      <c r="F356">
        <f t="shared" si="24"/>
        <v>1.6063813651106049</v>
      </c>
      <c r="G356">
        <f t="shared" si="25"/>
        <v>-0.3979400086720376</v>
      </c>
    </row>
    <row r="357" spans="2:7" x14ac:dyDescent="0.15">
      <c r="B357">
        <v>2018</v>
      </c>
      <c r="C357" t="s">
        <v>5</v>
      </c>
      <c r="D357">
        <v>30.4</v>
      </c>
      <c r="E357">
        <v>0.1</v>
      </c>
      <c r="F357">
        <f t="shared" si="24"/>
        <v>1.4828735836087537</v>
      </c>
      <c r="G357">
        <f t="shared" si="25"/>
        <v>-1</v>
      </c>
    </row>
    <row r="358" spans="2:7" x14ac:dyDescent="0.15">
      <c r="B358">
        <v>2018</v>
      </c>
      <c r="C358" t="s">
        <v>5</v>
      </c>
      <c r="D358">
        <v>44.9</v>
      </c>
      <c r="E358">
        <v>0.4</v>
      </c>
      <c r="F358">
        <f t="shared" si="24"/>
        <v>1.6522463410033232</v>
      </c>
      <c r="G358">
        <f t="shared" si="25"/>
        <v>-0.3979400086720376</v>
      </c>
    </row>
    <row r="359" spans="2:7" x14ac:dyDescent="0.15">
      <c r="B359">
        <v>2018</v>
      </c>
      <c r="C359" t="s">
        <v>5</v>
      </c>
      <c r="D359">
        <v>41</v>
      </c>
      <c r="E359">
        <v>0.3</v>
      </c>
      <c r="F359">
        <f t="shared" si="24"/>
        <v>1.6127838567197355</v>
      </c>
      <c r="G359">
        <f t="shared" si="25"/>
        <v>-0.52287874528033762</v>
      </c>
    </row>
    <row r="360" spans="2:7" x14ac:dyDescent="0.15">
      <c r="B360">
        <v>2018</v>
      </c>
      <c r="C360" t="s">
        <v>5</v>
      </c>
      <c r="D360">
        <v>33</v>
      </c>
      <c r="E360">
        <v>0.1</v>
      </c>
      <c r="F360">
        <f t="shared" si="24"/>
        <v>1.5185139398778875</v>
      </c>
      <c r="G360">
        <f t="shared" si="25"/>
        <v>-1</v>
      </c>
    </row>
    <row r="361" spans="2:7" x14ac:dyDescent="0.15">
      <c r="B361">
        <v>2018</v>
      </c>
      <c r="C361" t="s">
        <v>5</v>
      </c>
      <c r="D361">
        <v>36.5</v>
      </c>
      <c r="E361">
        <v>0.2</v>
      </c>
      <c r="F361">
        <f t="shared" si="24"/>
        <v>1.5622928644564746</v>
      </c>
      <c r="G361">
        <f t="shared" si="25"/>
        <v>-0.69897000433601875</v>
      </c>
    </row>
    <row r="362" spans="2:7" x14ac:dyDescent="0.15">
      <c r="B362">
        <v>2018</v>
      </c>
      <c r="C362" t="s">
        <v>5</v>
      </c>
      <c r="D362">
        <v>31</v>
      </c>
      <c r="E362">
        <v>0.1</v>
      </c>
      <c r="F362">
        <f t="shared" si="24"/>
        <v>1.4913616938342726</v>
      </c>
      <c r="G362">
        <f t="shared" si="25"/>
        <v>-1</v>
      </c>
    </row>
    <row r="363" spans="2:7" x14ac:dyDescent="0.15">
      <c r="B363">
        <v>2018</v>
      </c>
      <c r="C363" t="s">
        <v>5</v>
      </c>
      <c r="D363">
        <v>36.1</v>
      </c>
      <c r="E363">
        <v>0.2</v>
      </c>
      <c r="F363">
        <f t="shared" si="24"/>
        <v>1.5575072019056579</v>
      </c>
      <c r="G363">
        <f t="shared" si="25"/>
        <v>-0.69897000433601875</v>
      </c>
    </row>
    <row r="364" spans="2:7" x14ac:dyDescent="0.15">
      <c r="B364">
        <v>2018</v>
      </c>
      <c r="C364" t="s">
        <v>5</v>
      </c>
      <c r="D364">
        <v>31.7</v>
      </c>
      <c r="E364">
        <v>0.1</v>
      </c>
      <c r="F364">
        <f t="shared" si="24"/>
        <v>1.5010592622177514</v>
      </c>
      <c r="G364">
        <f t="shared" si="25"/>
        <v>-1</v>
      </c>
    </row>
    <row r="365" spans="2:7" x14ac:dyDescent="0.15">
      <c r="B365">
        <v>2018</v>
      </c>
      <c r="C365" t="s">
        <v>5</v>
      </c>
      <c r="D365">
        <v>65.400000000000006</v>
      </c>
      <c r="E365">
        <v>1.9</v>
      </c>
      <c r="F365">
        <f t="shared" si="24"/>
        <v>1.8155777483242672</v>
      </c>
      <c r="G365">
        <f t="shared" si="25"/>
        <v>0.27875360095282892</v>
      </c>
    </row>
    <row r="366" spans="2:7" x14ac:dyDescent="0.15">
      <c r="B366">
        <v>2018</v>
      </c>
      <c r="C366" t="s">
        <v>5</v>
      </c>
      <c r="D366">
        <v>59.1</v>
      </c>
      <c r="E366">
        <v>1.4</v>
      </c>
      <c r="F366">
        <f t="shared" si="24"/>
        <v>1.7715874808812553</v>
      </c>
      <c r="G366">
        <f t="shared" si="25"/>
        <v>0.14612803567823801</v>
      </c>
    </row>
    <row r="367" spans="2:7" x14ac:dyDescent="0.15">
      <c r="B367">
        <v>2018</v>
      </c>
      <c r="C367" t="s">
        <v>5</v>
      </c>
      <c r="D367">
        <v>63.5</v>
      </c>
      <c r="E367">
        <v>1.8</v>
      </c>
      <c r="F367">
        <f t="shared" si="24"/>
        <v>1.8027737252919758</v>
      </c>
      <c r="G367">
        <f t="shared" si="25"/>
        <v>0.25527250510330607</v>
      </c>
    </row>
    <row r="368" spans="2:7" x14ac:dyDescent="0.15">
      <c r="B368">
        <v>2018</v>
      </c>
      <c r="C368" t="s">
        <v>5</v>
      </c>
      <c r="D368">
        <v>53.7</v>
      </c>
      <c r="E368">
        <v>1.1000000000000001</v>
      </c>
      <c r="F368">
        <f t="shared" si="24"/>
        <v>1.7299742856995557</v>
      </c>
      <c r="G368">
        <f t="shared" si="25"/>
        <v>4.1392685158225077E-2</v>
      </c>
    </row>
    <row r="369" spans="2:7" x14ac:dyDescent="0.15">
      <c r="B369">
        <v>2018</v>
      </c>
      <c r="C369" t="s">
        <v>5</v>
      </c>
      <c r="D369">
        <v>77.400000000000006</v>
      </c>
      <c r="E369">
        <v>3</v>
      </c>
      <c r="F369">
        <f t="shared" si="24"/>
        <v>1.8887409606828927</v>
      </c>
      <c r="G369">
        <f t="shared" si="25"/>
        <v>0.47712125471966244</v>
      </c>
    </row>
    <row r="370" spans="2:7" x14ac:dyDescent="0.15">
      <c r="B370">
        <v>2018</v>
      </c>
      <c r="C370" t="s">
        <v>5</v>
      </c>
      <c r="D370">
        <v>61.1</v>
      </c>
      <c r="E370">
        <v>1.6</v>
      </c>
      <c r="F370">
        <f t="shared" si="24"/>
        <v>1.7860412102425542</v>
      </c>
      <c r="G370">
        <f t="shared" si="25"/>
        <v>0.20411998265592479</v>
      </c>
    </row>
    <row r="371" spans="2:7" x14ac:dyDescent="0.15">
      <c r="B371">
        <v>2018</v>
      </c>
      <c r="C371" t="s">
        <v>5</v>
      </c>
      <c r="D371">
        <v>28</v>
      </c>
      <c r="E371">
        <v>0.05</v>
      </c>
      <c r="F371">
        <f t="shared" si="24"/>
        <v>1.4471580313422192</v>
      </c>
      <c r="G371">
        <f t="shared" si="25"/>
        <v>-1.3010299956639813</v>
      </c>
    </row>
    <row r="372" spans="2:7" x14ac:dyDescent="0.15">
      <c r="B372">
        <v>2018</v>
      </c>
      <c r="C372" t="s">
        <v>5</v>
      </c>
      <c r="D372">
        <v>27.2</v>
      </c>
      <c r="E372">
        <v>0.1</v>
      </c>
      <c r="F372">
        <f t="shared" si="24"/>
        <v>1.4345689040341987</v>
      </c>
      <c r="G372">
        <f t="shared" si="25"/>
        <v>-1</v>
      </c>
    </row>
    <row r="373" spans="2:7" x14ac:dyDescent="0.15">
      <c r="B373">
        <v>2018</v>
      </c>
      <c r="C373" t="s">
        <v>5</v>
      </c>
      <c r="D373">
        <v>37.1</v>
      </c>
      <c r="E373">
        <v>0.2</v>
      </c>
      <c r="F373">
        <f t="shared" si="24"/>
        <v>1.5693739096150459</v>
      </c>
      <c r="G373">
        <f t="shared" si="25"/>
        <v>-0.69897000433601875</v>
      </c>
    </row>
    <row r="374" spans="2:7" x14ac:dyDescent="0.15">
      <c r="B374">
        <v>2018</v>
      </c>
      <c r="C374" t="s">
        <v>5</v>
      </c>
      <c r="D374">
        <v>35.799999999999997</v>
      </c>
      <c r="E374">
        <v>0.2</v>
      </c>
      <c r="F374">
        <f t="shared" si="24"/>
        <v>1.5538830266438743</v>
      </c>
      <c r="G374">
        <f t="shared" si="25"/>
        <v>-0.69897000433601875</v>
      </c>
    </row>
    <row r="375" spans="2:7" x14ac:dyDescent="0.15">
      <c r="B375">
        <v>2018</v>
      </c>
      <c r="C375" t="s">
        <v>5</v>
      </c>
      <c r="D375">
        <v>52.6</v>
      </c>
      <c r="E375">
        <v>0.9</v>
      </c>
      <c r="F375">
        <f t="shared" si="24"/>
        <v>1.7209857441537391</v>
      </c>
      <c r="G375">
        <f t="shared" si="25"/>
        <v>-4.5757490560675115E-2</v>
      </c>
    </row>
    <row r="376" spans="2:7" x14ac:dyDescent="0.15">
      <c r="B376">
        <v>2018</v>
      </c>
      <c r="C376" t="s">
        <v>5</v>
      </c>
      <c r="D376">
        <v>57.7</v>
      </c>
      <c r="E376">
        <v>1.2</v>
      </c>
      <c r="F376">
        <f t="shared" si="24"/>
        <v>1.7611758131557314</v>
      </c>
      <c r="G376">
        <f t="shared" si="25"/>
        <v>7.9181246047624818E-2</v>
      </c>
    </row>
    <row r="377" spans="2:7" x14ac:dyDescent="0.15">
      <c r="B377">
        <v>2018</v>
      </c>
      <c r="C377" t="s">
        <v>5</v>
      </c>
      <c r="D377">
        <v>31</v>
      </c>
      <c r="E377">
        <v>0.2</v>
      </c>
      <c r="F377">
        <f t="shared" si="24"/>
        <v>1.4913616938342726</v>
      </c>
      <c r="G377">
        <f t="shared" si="25"/>
        <v>-0.69897000433601875</v>
      </c>
    </row>
    <row r="378" spans="2:7" x14ac:dyDescent="0.15">
      <c r="B378">
        <v>2018</v>
      </c>
      <c r="C378" t="s">
        <v>5</v>
      </c>
      <c r="D378">
        <v>33.200000000000003</v>
      </c>
      <c r="E378">
        <v>0.2</v>
      </c>
      <c r="F378">
        <f t="shared" si="24"/>
        <v>1.5211380837040362</v>
      </c>
      <c r="G378">
        <f t="shared" si="25"/>
        <v>-0.69897000433601875</v>
      </c>
    </row>
    <row r="379" spans="2:7" x14ac:dyDescent="0.15">
      <c r="B379">
        <v>2018</v>
      </c>
      <c r="C379" t="s">
        <v>5</v>
      </c>
      <c r="D379">
        <v>24.2</v>
      </c>
      <c r="E379">
        <v>0.1</v>
      </c>
      <c r="F379">
        <f t="shared" si="24"/>
        <v>1.3838153659804313</v>
      </c>
      <c r="G379">
        <f t="shared" si="25"/>
        <v>-1</v>
      </c>
    </row>
    <row r="380" spans="2:7" x14ac:dyDescent="0.15">
      <c r="B380">
        <v>2018</v>
      </c>
      <c r="C380" t="s">
        <v>5</v>
      </c>
      <c r="D380">
        <v>33</v>
      </c>
      <c r="E380">
        <v>0.2</v>
      </c>
      <c r="F380">
        <f t="shared" si="24"/>
        <v>1.5185139398778875</v>
      </c>
      <c r="G380">
        <f t="shared" si="25"/>
        <v>-0.69897000433601875</v>
      </c>
    </row>
    <row r="381" spans="2:7" x14ac:dyDescent="0.15">
      <c r="B381">
        <v>2018</v>
      </c>
      <c r="C381" t="s">
        <v>5</v>
      </c>
      <c r="D381">
        <v>35.5</v>
      </c>
      <c r="E381">
        <v>0.2</v>
      </c>
      <c r="F381">
        <f t="shared" si="24"/>
        <v>1.550228353055094</v>
      </c>
      <c r="G381">
        <f t="shared" si="25"/>
        <v>-0.69897000433601875</v>
      </c>
    </row>
    <row r="382" spans="2:7" x14ac:dyDescent="0.15">
      <c r="B382">
        <v>2018</v>
      </c>
      <c r="C382" t="s">
        <v>5</v>
      </c>
      <c r="D382">
        <v>38.299999999999997</v>
      </c>
      <c r="E382">
        <v>0.2</v>
      </c>
      <c r="F382">
        <f t="shared" si="24"/>
        <v>1.5831987739686226</v>
      </c>
      <c r="G382">
        <f t="shared" si="25"/>
        <v>-0.69897000433601875</v>
      </c>
    </row>
    <row r="383" spans="2:7" x14ac:dyDescent="0.15">
      <c r="B383">
        <v>2018</v>
      </c>
      <c r="C383" t="s">
        <v>5</v>
      </c>
      <c r="D383">
        <v>30.5</v>
      </c>
      <c r="E383">
        <v>0.1</v>
      </c>
      <c r="F383">
        <f t="shared" si="24"/>
        <v>1.4842998393467859</v>
      </c>
      <c r="G383">
        <f t="shared" si="25"/>
        <v>-1</v>
      </c>
    </row>
    <row r="384" spans="2:7" x14ac:dyDescent="0.15">
      <c r="B384">
        <v>2018</v>
      </c>
      <c r="C384" t="s">
        <v>5</v>
      </c>
      <c r="D384">
        <v>33.6</v>
      </c>
      <c r="E384">
        <v>0.2</v>
      </c>
      <c r="F384">
        <f t="shared" ref="F384:F406" si="27">LOG(D384)</f>
        <v>1.5263392773898441</v>
      </c>
      <c r="G384">
        <f t="shared" ref="G384:G406" si="28">LOG(E384)</f>
        <v>-0.69897000433601875</v>
      </c>
    </row>
    <row r="385" spans="2:7" x14ac:dyDescent="0.15">
      <c r="B385">
        <v>2018</v>
      </c>
      <c r="C385" t="s">
        <v>5</v>
      </c>
      <c r="D385">
        <v>45</v>
      </c>
      <c r="E385">
        <v>0.5</v>
      </c>
      <c r="F385">
        <f t="shared" si="27"/>
        <v>1.6532125137753437</v>
      </c>
      <c r="G385">
        <f t="shared" si="28"/>
        <v>-0.3010299956639812</v>
      </c>
    </row>
    <row r="386" spans="2:7" x14ac:dyDescent="0.15">
      <c r="B386">
        <v>2018</v>
      </c>
      <c r="C386" t="s">
        <v>5</v>
      </c>
      <c r="D386">
        <v>35.700000000000003</v>
      </c>
      <c r="E386">
        <v>0.2</v>
      </c>
      <c r="F386">
        <f t="shared" si="27"/>
        <v>1.5526682161121932</v>
      </c>
      <c r="G386">
        <f t="shared" si="28"/>
        <v>-0.69897000433601875</v>
      </c>
    </row>
    <row r="387" spans="2:7" x14ac:dyDescent="0.15">
      <c r="B387">
        <v>2018</v>
      </c>
      <c r="C387" t="s">
        <v>5</v>
      </c>
      <c r="D387">
        <v>33.9</v>
      </c>
      <c r="E387">
        <v>0.2</v>
      </c>
      <c r="F387">
        <f t="shared" si="27"/>
        <v>1.5301996982030821</v>
      </c>
      <c r="G387">
        <f t="shared" si="28"/>
        <v>-0.69897000433601875</v>
      </c>
    </row>
    <row r="388" spans="2:7" x14ac:dyDescent="0.15">
      <c r="B388">
        <v>2018</v>
      </c>
      <c r="C388" t="s">
        <v>5</v>
      </c>
      <c r="D388">
        <v>38</v>
      </c>
      <c r="E388">
        <v>0.3</v>
      </c>
      <c r="F388">
        <f t="shared" si="27"/>
        <v>1.5797835966168101</v>
      </c>
      <c r="G388">
        <f t="shared" si="28"/>
        <v>-0.52287874528033762</v>
      </c>
    </row>
    <row r="389" spans="2:7" x14ac:dyDescent="0.15">
      <c r="B389">
        <v>2018</v>
      </c>
      <c r="C389" t="s">
        <v>5</v>
      </c>
      <c r="D389">
        <v>60.3</v>
      </c>
      <c r="E389">
        <v>1.2</v>
      </c>
      <c r="F389">
        <f t="shared" si="27"/>
        <v>1.7803173121401512</v>
      </c>
      <c r="G389">
        <f t="shared" si="28"/>
        <v>7.9181246047624818E-2</v>
      </c>
    </row>
    <row r="390" spans="2:7" x14ac:dyDescent="0.15">
      <c r="B390">
        <v>2018</v>
      </c>
      <c r="C390" t="s">
        <v>5</v>
      </c>
      <c r="D390">
        <v>58.2</v>
      </c>
      <c r="E390">
        <v>1.1000000000000001</v>
      </c>
      <c r="F390">
        <f t="shared" si="27"/>
        <v>1.7649229846498886</v>
      </c>
      <c r="G390">
        <f t="shared" si="28"/>
        <v>4.1392685158225077E-2</v>
      </c>
    </row>
    <row r="391" spans="2:7" x14ac:dyDescent="0.15">
      <c r="B391">
        <v>2018</v>
      </c>
      <c r="C391" t="s">
        <v>5</v>
      </c>
      <c r="D391">
        <v>67</v>
      </c>
      <c r="E391">
        <v>1.7</v>
      </c>
      <c r="F391">
        <f t="shared" si="27"/>
        <v>1.8260748027008264</v>
      </c>
      <c r="G391">
        <f t="shared" si="28"/>
        <v>0.23044892137827391</v>
      </c>
    </row>
    <row r="392" spans="2:7" x14ac:dyDescent="0.15">
      <c r="B392">
        <v>2018</v>
      </c>
      <c r="C392" t="s">
        <v>5</v>
      </c>
      <c r="D392">
        <v>71.900000000000006</v>
      </c>
      <c r="E392">
        <v>2.5</v>
      </c>
      <c r="F392">
        <f t="shared" si="27"/>
        <v>1.8567288903828827</v>
      </c>
      <c r="G392">
        <f t="shared" si="28"/>
        <v>0.3979400086720376</v>
      </c>
    </row>
    <row r="393" spans="2:7" x14ac:dyDescent="0.15">
      <c r="B393">
        <v>2018</v>
      </c>
      <c r="C393" t="s">
        <v>5</v>
      </c>
      <c r="D393">
        <v>38.200000000000003</v>
      </c>
      <c r="E393">
        <v>0.2</v>
      </c>
      <c r="F393">
        <f t="shared" si="27"/>
        <v>1.5820633629117087</v>
      </c>
      <c r="G393">
        <f t="shared" si="28"/>
        <v>-0.69897000433601875</v>
      </c>
    </row>
    <row r="394" spans="2:7" x14ac:dyDescent="0.15">
      <c r="B394">
        <v>2018</v>
      </c>
      <c r="C394" t="s">
        <v>5</v>
      </c>
      <c r="D394">
        <v>77.599999999999994</v>
      </c>
      <c r="E394">
        <v>2.7</v>
      </c>
      <c r="F394">
        <f t="shared" si="27"/>
        <v>1.8898617212581883</v>
      </c>
      <c r="G394">
        <f t="shared" si="28"/>
        <v>0.43136376415898736</v>
      </c>
    </row>
    <row r="395" spans="2:7" x14ac:dyDescent="0.15">
      <c r="B395">
        <v>2018</v>
      </c>
      <c r="C395" t="s">
        <v>5</v>
      </c>
      <c r="D395">
        <v>64.099999999999994</v>
      </c>
      <c r="E395">
        <v>1.7</v>
      </c>
      <c r="F395">
        <f t="shared" si="27"/>
        <v>1.8068580295188175</v>
      </c>
      <c r="G395">
        <f t="shared" si="28"/>
        <v>0.23044892137827391</v>
      </c>
    </row>
    <row r="396" spans="2:7" x14ac:dyDescent="0.15">
      <c r="B396">
        <v>2018</v>
      </c>
      <c r="C396" t="s">
        <v>5</v>
      </c>
      <c r="D396">
        <v>78.900000000000006</v>
      </c>
      <c r="E396">
        <v>3</v>
      </c>
      <c r="F396">
        <f t="shared" si="27"/>
        <v>1.8970770032094204</v>
      </c>
      <c r="G396">
        <f t="shared" si="28"/>
        <v>0.47712125471966244</v>
      </c>
    </row>
    <row r="397" spans="2:7" x14ac:dyDescent="0.15">
      <c r="B397">
        <v>2018</v>
      </c>
      <c r="C397" t="s">
        <v>5</v>
      </c>
      <c r="D397">
        <v>72.900000000000006</v>
      </c>
      <c r="E397">
        <v>3.1</v>
      </c>
      <c r="F397">
        <f t="shared" si="27"/>
        <v>1.8627275283179747</v>
      </c>
      <c r="G397">
        <f t="shared" si="28"/>
        <v>0.49136169383427269</v>
      </c>
    </row>
    <row r="398" spans="2:7" x14ac:dyDescent="0.15">
      <c r="B398">
        <v>2018</v>
      </c>
      <c r="C398" t="s">
        <v>5</v>
      </c>
      <c r="D398">
        <v>71.2</v>
      </c>
      <c r="E398">
        <v>2.6</v>
      </c>
      <c r="F398">
        <f t="shared" si="27"/>
        <v>1.8524799936368563</v>
      </c>
      <c r="G398">
        <f t="shared" si="28"/>
        <v>0.41497334797081797</v>
      </c>
    </row>
    <row r="399" spans="2:7" x14ac:dyDescent="0.15">
      <c r="B399">
        <v>2018</v>
      </c>
      <c r="C399" t="s">
        <v>5</v>
      </c>
      <c r="D399">
        <v>69.7</v>
      </c>
      <c r="E399">
        <v>2.4</v>
      </c>
      <c r="F399">
        <f t="shared" si="27"/>
        <v>1.8432327780980093</v>
      </c>
      <c r="G399">
        <f t="shared" si="28"/>
        <v>0.38021124171160603</v>
      </c>
    </row>
    <row r="400" spans="2:7" x14ac:dyDescent="0.15">
      <c r="B400">
        <v>2018</v>
      </c>
      <c r="C400" t="s">
        <v>5</v>
      </c>
      <c r="D400">
        <v>65.099999999999994</v>
      </c>
      <c r="E400">
        <v>1.3</v>
      </c>
      <c r="F400">
        <f t="shared" si="27"/>
        <v>1.8135809885681919</v>
      </c>
      <c r="G400">
        <f t="shared" si="28"/>
        <v>0.11394335230683679</v>
      </c>
    </row>
    <row r="401" spans="2:7" x14ac:dyDescent="0.15">
      <c r="B401">
        <v>2018</v>
      </c>
      <c r="C401" t="s">
        <v>5</v>
      </c>
      <c r="D401">
        <v>69.5</v>
      </c>
      <c r="E401">
        <v>2.2999999999999998</v>
      </c>
      <c r="F401">
        <f t="shared" si="27"/>
        <v>1.8419848045901139</v>
      </c>
      <c r="G401">
        <f t="shared" si="28"/>
        <v>0.36172783601759284</v>
      </c>
    </row>
    <row r="402" spans="2:7" x14ac:dyDescent="0.15">
      <c r="B402">
        <v>2018</v>
      </c>
      <c r="C402" t="s">
        <v>5</v>
      </c>
      <c r="D402">
        <v>64.900000000000006</v>
      </c>
      <c r="E402">
        <v>1.7</v>
      </c>
      <c r="F402">
        <f t="shared" si="27"/>
        <v>1.8122446968003694</v>
      </c>
      <c r="G402">
        <f t="shared" si="28"/>
        <v>0.23044892137827391</v>
      </c>
    </row>
    <row r="403" spans="2:7" x14ac:dyDescent="0.15">
      <c r="B403">
        <v>2018</v>
      </c>
      <c r="C403" t="s">
        <v>5</v>
      </c>
      <c r="D403">
        <v>61.7</v>
      </c>
      <c r="E403">
        <v>1.4</v>
      </c>
      <c r="F403">
        <f t="shared" si="27"/>
        <v>1.7902851640332418</v>
      </c>
      <c r="G403">
        <f t="shared" si="28"/>
        <v>0.14612803567823801</v>
      </c>
    </row>
    <row r="404" spans="2:7" x14ac:dyDescent="0.15">
      <c r="B404">
        <v>2018</v>
      </c>
      <c r="C404" t="s">
        <v>5</v>
      </c>
      <c r="D404">
        <v>26.4</v>
      </c>
      <c r="E404">
        <v>0.1</v>
      </c>
      <c r="F404">
        <f t="shared" si="27"/>
        <v>1.4216039268698311</v>
      </c>
      <c r="G404">
        <f t="shared" si="28"/>
        <v>-1</v>
      </c>
    </row>
    <row r="405" spans="2:7" x14ac:dyDescent="0.15">
      <c r="B405">
        <v>2018</v>
      </c>
      <c r="C405" t="s">
        <v>5</v>
      </c>
      <c r="D405">
        <v>19.8</v>
      </c>
      <c r="E405">
        <v>0.05</v>
      </c>
      <c r="F405">
        <f t="shared" si="27"/>
        <v>1.2966651902615312</v>
      </c>
      <c r="G405">
        <f t="shared" si="28"/>
        <v>-1.3010299956639813</v>
      </c>
    </row>
    <row r="406" spans="2:7" x14ac:dyDescent="0.15">
      <c r="B406">
        <v>2018</v>
      </c>
      <c r="C406" t="s">
        <v>5</v>
      </c>
      <c r="D406">
        <v>57.2</v>
      </c>
      <c r="E406">
        <v>1.4</v>
      </c>
      <c r="F406">
        <f t="shared" si="27"/>
        <v>1.7573960287930241</v>
      </c>
      <c r="G406">
        <f t="shared" si="28"/>
        <v>0.14612803567823801</v>
      </c>
    </row>
    <row r="407" spans="2:7" ht="14" x14ac:dyDescent="0.15">
      <c r="B407" s="6">
        <v>2019</v>
      </c>
      <c r="C407" s="15" t="s">
        <v>5</v>
      </c>
      <c r="D407" s="16">
        <v>60.8</v>
      </c>
      <c r="E407" s="17">
        <v>1.4</v>
      </c>
      <c r="F407" s="6">
        <f t="shared" ref="F407:F450" si="29">LOG(D407)</f>
        <v>1.7839035792727349</v>
      </c>
      <c r="G407" s="6">
        <f t="shared" ref="G407:G450" si="30">LOG(E407)</f>
        <v>0.14612803567823801</v>
      </c>
    </row>
    <row r="408" spans="2:7" x14ac:dyDescent="0.15">
      <c r="B408" s="6">
        <v>2019</v>
      </c>
      <c r="C408" s="14" t="s">
        <v>5</v>
      </c>
      <c r="D408" s="9">
        <v>64.599999999999994</v>
      </c>
      <c r="E408" s="9">
        <v>1.9</v>
      </c>
      <c r="F408" s="6">
        <f t="shared" si="29"/>
        <v>1.810232517995084</v>
      </c>
      <c r="G408" s="6">
        <f t="shared" si="30"/>
        <v>0.27875360095282892</v>
      </c>
    </row>
    <row r="409" spans="2:7" x14ac:dyDescent="0.15">
      <c r="B409" s="6">
        <v>2019</v>
      </c>
      <c r="C409" s="14" t="s">
        <v>5</v>
      </c>
      <c r="D409" s="9">
        <v>44.2</v>
      </c>
      <c r="E409" s="9">
        <v>0.7</v>
      </c>
      <c r="F409" s="6">
        <f t="shared" si="29"/>
        <v>1.6454222693490919</v>
      </c>
      <c r="G409" s="6">
        <f t="shared" si="30"/>
        <v>-0.15490195998574319</v>
      </c>
    </row>
    <row r="410" spans="2:7" x14ac:dyDescent="0.15">
      <c r="B410" s="6">
        <v>2019</v>
      </c>
      <c r="C410" s="14" t="s">
        <v>5</v>
      </c>
      <c r="D410" s="18">
        <v>65.900000000000006</v>
      </c>
      <c r="E410" s="18">
        <v>2</v>
      </c>
      <c r="F410" s="6">
        <f t="shared" si="29"/>
        <v>1.8188854145940099</v>
      </c>
      <c r="G410" s="6">
        <f t="shared" si="30"/>
        <v>0.3010299956639812</v>
      </c>
    </row>
    <row r="411" spans="2:7" x14ac:dyDescent="0.15">
      <c r="B411" s="6">
        <v>2019</v>
      </c>
      <c r="C411" s="14" t="s">
        <v>5</v>
      </c>
      <c r="D411" s="9">
        <v>50.1</v>
      </c>
      <c r="E411" s="9">
        <v>0.8</v>
      </c>
      <c r="F411" s="6">
        <f t="shared" si="29"/>
        <v>1.6998377258672457</v>
      </c>
      <c r="G411" s="6">
        <f t="shared" si="30"/>
        <v>-9.6910013008056392E-2</v>
      </c>
    </row>
    <row r="412" spans="2:7" x14ac:dyDescent="0.15">
      <c r="B412" s="6">
        <v>2019</v>
      </c>
      <c r="C412" s="14" t="s">
        <v>5</v>
      </c>
      <c r="D412" s="9">
        <v>44.9</v>
      </c>
      <c r="E412" s="9">
        <v>0.6</v>
      </c>
      <c r="F412" s="6">
        <f t="shared" si="29"/>
        <v>1.6522463410033232</v>
      </c>
      <c r="G412" s="6">
        <f t="shared" si="30"/>
        <v>-0.22184874961635639</v>
      </c>
    </row>
    <row r="413" spans="2:7" x14ac:dyDescent="0.15">
      <c r="B413" s="6">
        <v>2019</v>
      </c>
      <c r="C413" s="14" t="s">
        <v>5</v>
      </c>
      <c r="D413" s="9">
        <v>50.7</v>
      </c>
      <c r="E413" s="9">
        <v>0.9</v>
      </c>
      <c r="F413" s="6">
        <f t="shared" si="29"/>
        <v>1.705007959333336</v>
      </c>
      <c r="G413" s="6">
        <f t="shared" si="30"/>
        <v>-4.5757490560675115E-2</v>
      </c>
    </row>
    <row r="414" spans="2:7" x14ac:dyDescent="0.15">
      <c r="B414" s="6">
        <v>2019</v>
      </c>
      <c r="C414" s="14" t="s">
        <v>5</v>
      </c>
      <c r="D414" s="9">
        <v>46.8</v>
      </c>
      <c r="E414" s="9">
        <v>0.6</v>
      </c>
      <c r="F414" s="6">
        <f t="shared" si="29"/>
        <v>1.670245853074124</v>
      </c>
      <c r="G414" s="6">
        <f t="shared" si="30"/>
        <v>-0.22184874961635639</v>
      </c>
    </row>
    <row r="415" spans="2:7" x14ac:dyDescent="0.15">
      <c r="B415" s="6">
        <v>2019</v>
      </c>
      <c r="C415" s="14" t="s">
        <v>5</v>
      </c>
      <c r="D415" s="9">
        <v>53.5</v>
      </c>
      <c r="E415" s="9">
        <v>1</v>
      </c>
      <c r="F415" s="6">
        <f t="shared" si="29"/>
        <v>1.7283537820212285</v>
      </c>
      <c r="G415" s="6">
        <f t="shared" si="30"/>
        <v>0</v>
      </c>
    </row>
    <row r="416" spans="2:7" x14ac:dyDescent="0.15">
      <c r="B416" s="6">
        <v>2019</v>
      </c>
      <c r="C416" s="14" t="s">
        <v>5</v>
      </c>
      <c r="D416" s="9">
        <v>31.2</v>
      </c>
      <c r="E416" s="9">
        <v>0.3</v>
      </c>
      <c r="F416" s="6">
        <f t="shared" si="29"/>
        <v>1.4941545940184429</v>
      </c>
      <c r="G416" s="6">
        <f t="shared" si="30"/>
        <v>-0.52287874528033762</v>
      </c>
    </row>
    <row r="417" spans="2:7" x14ac:dyDescent="0.15">
      <c r="B417" s="6">
        <v>2019</v>
      </c>
      <c r="C417" s="14" t="s">
        <v>5</v>
      </c>
      <c r="D417" s="9">
        <v>44.5</v>
      </c>
      <c r="E417" s="9">
        <v>0.5</v>
      </c>
      <c r="F417" s="6">
        <f t="shared" si="29"/>
        <v>1.6483600109809315</v>
      </c>
      <c r="G417" s="6">
        <f t="shared" si="30"/>
        <v>-0.3010299956639812</v>
      </c>
    </row>
    <row r="418" spans="2:7" x14ac:dyDescent="0.15">
      <c r="B418" s="6">
        <v>2019</v>
      </c>
      <c r="C418" s="14" t="s">
        <v>5</v>
      </c>
      <c r="D418" s="9">
        <v>36.799999999999997</v>
      </c>
      <c r="E418" s="9">
        <v>0.3</v>
      </c>
      <c r="F418" s="6">
        <f t="shared" si="29"/>
        <v>1.5658478186735176</v>
      </c>
      <c r="G418" s="6">
        <f t="shared" si="30"/>
        <v>-0.52287874528033762</v>
      </c>
    </row>
    <row r="419" spans="2:7" x14ac:dyDescent="0.15">
      <c r="B419" s="6">
        <v>2019</v>
      </c>
      <c r="C419" s="14" t="s">
        <v>5</v>
      </c>
      <c r="D419" s="9">
        <v>29.8</v>
      </c>
      <c r="E419" s="9">
        <v>0.3</v>
      </c>
      <c r="F419" s="6">
        <f t="shared" si="29"/>
        <v>1.4742162640762553</v>
      </c>
      <c r="G419" s="6">
        <f t="shared" si="30"/>
        <v>-0.52287874528033762</v>
      </c>
    </row>
    <row r="420" spans="2:7" x14ac:dyDescent="0.15">
      <c r="B420" s="6">
        <v>2019</v>
      </c>
      <c r="C420" s="14" t="s">
        <v>5</v>
      </c>
      <c r="D420" s="9">
        <v>58.5</v>
      </c>
      <c r="E420" s="9">
        <v>1.4</v>
      </c>
      <c r="F420" s="6">
        <f t="shared" si="29"/>
        <v>1.7671558660821804</v>
      </c>
      <c r="G420" s="6">
        <f t="shared" si="30"/>
        <v>0.14612803567823801</v>
      </c>
    </row>
    <row r="421" spans="2:7" x14ac:dyDescent="0.15">
      <c r="B421" s="6">
        <v>2019</v>
      </c>
      <c r="C421" s="14" t="s">
        <v>5</v>
      </c>
      <c r="D421" s="9">
        <v>44.8</v>
      </c>
      <c r="E421" s="9">
        <v>0.5</v>
      </c>
      <c r="F421" s="6">
        <f t="shared" si="29"/>
        <v>1.651278013998144</v>
      </c>
      <c r="G421" s="6">
        <f t="shared" si="30"/>
        <v>-0.3010299956639812</v>
      </c>
    </row>
    <row r="422" spans="2:7" x14ac:dyDescent="0.15">
      <c r="B422" s="6">
        <v>2019</v>
      </c>
      <c r="C422" s="14" t="s">
        <v>5</v>
      </c>
      <c r="D422" s="9">
        <v>54</v>
      </c>
      <c r="E422" s="9">
        <v>1</v>
      </c>
      <c r="F422" s="6">
        <f t="shared" si="29"/>
        <v>1.7323937598229686</v>
      </c>
      <c r="G422" s="6">
        <f t="shared" si="30"/>
        <v>0</v>
      </c>
    </row>
    <row r="423" spans="2:7" x14ac:dyDescent="0.15">
      <c r="B423" s="6">
        <v>2019</v>
      </c>
      <c r="C423" s="14" t="s">
        <v>5</v>
      </c>
      <c r="D423" s="9">
        <v>45.7</v>
      </c>
      <c r="E423" s="9">
        <v>0.7</v>
      </c>
      <c r="F423" s="6">
        <f t="shared" si="29"/>
        <v>1.6599162000698502</v>
      </c>
      <c r="G423" s="6">
        <f t="shared" si="30"/>
        <v>-0.15490195998574319</v>
      </c>
    </row>
    <row r="424" spans="2:7" x14ac:dyDescent="0.15">
      <c r="B424" s="6">
        <v>2019</v>
      </c>
      <c r="C424" s="14" t="s">
        <v>5</v>
      </c>
      <c r="D424" s="9">
        <v>46.7</v>
      </c>
      <c r="E424" s="9">
        <v>0.7</v>
      </c>
      <c r="F424" s="6">
        <f t="shared" si="29"/>
        <v>1.6693168805661123</v>
      </c>
      <c r="G424" s="6">
        <f t="shared" si="30"/>
        <v>-0.15490195998574319</v>
      </c>
    </row>
    <row r="425" spans="2:7" x14ac:dyDescent="0.15">
      <c r="B425" s="6">
        <v>2019</v>
      </c>
      <c r="C425" s="14" t="s">
        <v>5</v>
      </c>
      <c r="D425" s="9">
        <v>39.6</v>
      </c>
      <c r="E425" s="9">
        <v>0.5</v>
      </c>
      <c r="F425" s="6">
        <f t="shared" si="29"/>
        <v>1.5976951859255124</v>
      </c>
      <c r="G425" s="6">
        <f t="shared" si="30"/>
        <v>-0.3010299956639812</v>
      </c>
    </row>
    <row r="426" spans="2:7" x14ac:dyDescent="0.15">
      <c r="B426" s="6">
        <v>2019</v>
      </c>
      <c r="C426" s="14" t="s">
        <v>5</v>
      </c>
      <c r="D426" s="9">
        <v>55.8</v>
      </c>
      <c r="E426" s="9">
        <v>1.2</v>
      </c>
      <c r="F426" s="6">
        <f t="shared" si="29"/>
        <v>1.7466341989375787</v>
      </c>
      <c r="G426" s="6">
        <f t="shared" si="30"/>
        <v>7.9181246047624818E-2</v>
      </c>
    </row>
    <row r="427" spans="2:7" x14ac:dyDescent="0.15">
      <c r="B427" s="6">
        <v>2019</v>
      </c>
      <c r="C427" s="14" t="s">
        <v>5</v>
      </c>
      <c r="D427" s="9">
        <v>68.7</v>
      </c>
      <c r="E427" s="9">
        <v>1.5</v>
      </c>
      <c r="F427" s="6">
        <f t="shared" si="29"/>
        <v>1.8369567370595505</v>
      </c>
      <c r="G427" s="6">
        <f t="shared" si="30"/>
        <v>0.17609125905568124</v>
      </c>
    </row>
    <row r="428" spans="2:7" x14ac:dyDescent="0.15">
      <c r="B428" s="6">
        <v>2019</v>
      </c>
      <c r="C428" s="14" t="s">
        <v>5</v>
      </c>
      <c r="D428" s="9">
        <v>59.8</v>
      </c>
      <c r="E428" s="9">
        <v>1.3</v>
      </c>
      <c r="F428" s="6">
        <f t="shared" si="29"/>
        <v>1.7767011839884108</v>
      </c>
      <c r="G428" s="6">
        <f t="shared" si="30"/>
        <v>0.11394335230683679</v>
      </c>
    </row>
    <row r="429" spans="2:7" x14ac:dyDescent="0.15">
      <c r="B429" s="6">
        <v>2019</v>
      </c>
      <c r="C429" s="14" t="s">
        <v>5</v>
      </c>
      <c r="D429" s="9">
        <v>67.8</v>
      </c>
      <c r="E429" s="9">
        <v>2.1</v>
      </c>
      <c r="F429" s="6">
        <f t="shared" si="29"/>
        <v>1.8312296938670634</v>
      </c>
      <c r="G429" s="6">
        <f t="shared" si="30"/>
        <v>0.3222192947339193</v>
      </c>
    </row>
    <row r="430" spans="2:7" x14ac:dyDescent="0.15">
      <c r="B430" s="6">
        <v>2019</v>
      </c>
      <c r="C430" s="14" t="s">
        <v>5</v>
      </c>
      <c r="D430" s="9">
        <v>41.5</v>
      </c>
      <c r="E430" s="9">
        <v>0.4</v>
      </c>
      <c r="F430" s="6">
        <f t="shared" si="29"/>
        <v>1.6180480967120927</v>
      </c>
      <c r="G430" s="6">
        <f t="shared" si="30"/>
        <v>-0.3979400086720376</v>
      </c>
    </row>
    <row r="431" spans="2:7" x14ac:dyDescent="0.15">
      <c r="B431" s="6">
        <v>2019</v>
      </c>
      <c r="C431" s="14" t="s">
        <v>5</v>
      </c>
      <c r="D431" s="9">
        <v>44.7</v>
      </c>
      <c r="E431" s="9">
        <v>0.6</v>
      </c>
      <c r="F431" s="6">
        <f t="shared" si="29"/>
        <v>1.6503075231319364</v>
      </c>
      <c r="G431" s="6">
        <f t="shared" si="30"/>
        <v>-0.22184874961635639</v>
      </c>
    </row>
    <row r="432" spans="2:7" x14ac:dyDescent="0.15">
      <c r="B432" s="6">
        <v>2019</v>
      </c>
      <c r="C432" s="14" t="s">
        <v>5</v>
      </c>
      <c r="D432" s="9">
        <v>69.8</v>
      </c>
      <c r="E432" s="9">
        <v>2</v>
      </c>
      <c r="F432" s="6">
        <f t="shared" si="29"/>
        <v>1.8438554226231612</v>
      </c>
      <c r="G432" s="6">
        <f t="shared" si="30"/>
        <v>0.3010299956639812</v>
      </c>
    </row>
    <row r="433" spans="2:7" x14ac:dyDescent="0.15">
      <c r="B433" s="6">
        <v>2019</v>
      </c>
      <c r="C433" s="14" t="s">
        <v>5</v>
      </c>
      <c r="D433" s="9">
        <v>61.9</v>
      </c>
      <c r="E433" s="9">
        <v>1.5</v>
      </c>
      <c r="F433" s="6">
        <f t="shared" si="29"/>
        <v>1.7916906490201179</v>
      </c>
      <c r="G433" s="6">
        <f t="shared" si="30"/>
        <v>0.17609125905568124</v>
      </c>
    </row>
    <row r="434" spans="2:7" x14ac:dyDescent="0.15">
      <c r="B434" s="6">
        <v>2019</v>
      </c>
      <c r="C434" s="14" t="s">
        <v>5</v>
      </c>
      <c r="D434" s="9">
        <v>40.799999999999997</v>
      </c>
      <c r="E434" s="9">
        <v>0.5</v>
      </c>
      <c r="F434" s="6">
        <f t="shared" si="29"/>
        <v>1.61066016308988</v>
      </c>
      <c r="G434" s="6">
        <f t="shared" si="30"/>
        <v>-0.3010299956639812</v>
      </c>
    </row>
    <row r="435" spans="2:7" x14ac:dyDescent="0.15">
      <c r="B435" s="6">
        <v>2019</v>
      </c>
      <c r="C435" s="14" t="s">
        <v>5</v>
      </c>
      <c r="D435" s="9">
        <v>47</v>
      </c>
      <c r="E435" s="9">
        <v>0.5</v>
      </c>
      <c r="F435" s="6">
        <f t="shared" si="29"/>
        <v>1.6720978579357175</v>
      </c>
      <c r="G435" s="6">
        <f t="shared" si="30"/>
        <v>-0.3010299956639812</v>
      </c>
    </row>
    <row r="436" spans="2:7" x14ac:dyDescent="0.15">
      <c r="B436" s="6">
        <v>2019</v>
      </c>
      <c r="C436" s="14" t="s">
        <v>5</v>
      </c>
      <c r="D436" s="9">
        <v>52.7</v>
      </c>
      <c r="E436" s="9">
        <v>1</v>
      </c>
      <c r="F436" s="6">
        <f t="shared" si="29"/>
        <v>1.7218106152125465</v>
      </c>
      <c r="G436" s="6">
        <f t="shared" si="30"/>
        <v>0</v>
      </c>
    </row>
    <row r="437" spans="2:7" x14ac:dyDescent="0.15">
      <c r="B437" s="6">
        <v>2019</v>
      </c>
      <c r="C437" s="14" t="s">
        <v>5</v>
      </c>
      <c r="D437" s="9">
        <v>41.5</v>
      </c>
      <c r="E437" s="9">
        <v>0.5</v>
      </c>
      <c r="F437" s="6">
        <f t="shared" si="29"/>
        <v>1.6180480967120927</v>
      </c>
      <c r="G437" s="6">
        <f t="shared" si="30"/>
        <v>-0.3010299956639812</v>
      </c>
    </row>
    <row r="438" spans="2:7" x14ac:dyDescent="0.15">
      <c r="B438" s="6">
        <v>2019</v>
      </c>
      <c r="C438" s="14" t="s">
        <v>5</v>
      </c>
      <c r="D438" s="9">
        <v>50.3</v>
      </c>
      <c r="E438" s="9">
        <v>1</v>
      </c>
      <c r="F438" s="6">
        <f t="shared" si="29"/>
        <v>1.7015679850559273</v>
      </c>
      <c r="G438" s="6">
        <f t="shared" si="30"/>
        <v>0</v>
      </c>
    </row>
    <row r="439" spans="2:7" x14ac:dyDescent="0.15">
      <c r="B439" s="6">
        <v>2019</v>
      </c>
      <c r="C439" s="14" t="s">
        <v>5</v>
      </c>
      <c r="D439" s="9">
        <v>67.3</v>
      </c>
      <c r="E439" s="9">
        <v>1.9</v>
      </c>
      <c r="F439" s="6">
        <f t="shared" si="29"/>
        <v>1.8280150642239767</v>
      </c>
      <c r="G439" s="6">
        <f t="shared" si="30"/>
        <v>0.27875360095282892</v>
      </c>
    </row>
    <row r="440" spans="2:7" x14ac:dyDescent="0.15">
      <c r="B440" s="6">
        <v>2019</v>
      </c>
      <c r="C440" s="14" t="s">
        <v>5</v>
      </c>
      <c r="D440" s="19">
        <v>72.3</v>
      </c>
      <c r="E440" s="9">
        <v>2.6</v>
      </c>
      <c r="F440" s="6">
        <f t="shared" si="29"/>
        <v>1.8591382972945307</v>
      </c>
      <c r="G440" s="6">
        <f t="shared" si="30"/>
        <v>0.41497334797081797</v>
      </c>
    </row>
    <row r="441" spans="2:7" x14ac:dyDescent="0.15">
      <c r="B441" s="6">
        <v>2019</v>
      </c>
      <c r="C441" s="14" t="s">
        <v>5</v>
      </c>
      <c r="D441" s="19">
        <v>56</v>
      </c>
      <c r="E441" s="9">
        <v>1.1000000000000001</v>
      </c>
      <c r="F441" s="6">
        <f t="shared" si="29"/>
        <v>1.7481880270062005</v>
      </c>
      <c r="G441" s="6">
        <f t="shared" si="30"/>
        <v>4.1392685158225077E-2</v>
      </c>
    </row>
    <row r="442" spans="2:7" x14ac:dyDescent="0.15">
      <c r="B442" s="6">
        <v>2019</v>
      </c>
      <c r="C442" s="14" t="s">
        <v>5</v>
      </c>
      <c r="D442" s="9">
        <v>44.1</v>
      </c>
      <c r="E442" s="9">
        <v>0.5</v>
      </c>
      <c r="F442" s="6">
        <f t="shared" si="29"/>
        <v>1.6444385894678386</v>
      </c>
      <c r="G442" s="6">
        <f t="shared" si="30"/>
        <v>-0.3010299956639812</v>
      </c>
    </row>
    <row r="443" spans="2:7" x14ac:dyDescent="0.15">
      <c r="B443" s="6">
        <v>2019</v>
      </c>
      <c r="C443" s="14" t="s">
        <v>5</v>
      </c>
      <c r="D443" s="9">
        <v>42.9</v>
      </c>
      <c r="E443" s="9">
        <v>0.5</v>
      </c>
      <c r="F443" s="6">
        <f t="shared" si="29"/>
        <v>1.6324572921847242</v>
      </c>
      <c r="G443" s="6">
        <f t="shared" si="30"/>
        <v>-0.3010299956639812</v>
      </c>
    </row>
    <row r="444" spans="2:7" x14ac:dyDescent="0.15">
      <c r="B444" s="6">
        <v>2019</v>
      </c>
      <c r="C444" s="14" t="s">
        <v>5</v>
      </c>
      <c r="D444" s="9">
        <v>56.3</v>
      </c>
      <c r="E444" s="9">
        <v>1.1000000000000001</v>
      </c>
      <c r="F444" s="6">
        <f t="shared" si="29"/>
        <v>1.7505083948513462</v>
      </c>
      <c r="G444" s="6">
        <f t="shared" si="30"/>
        <v>4.1392685158225077E-2</v>
      </c>
    </row>
    <row r="445" spans="2:7" x14ac:dyDescent="0.15">
      <c r="B445" s="6">
        <v>2019</v>
      </c>
      <c r="C445" s="14" t="s">
        <v>5</v>
      </c>
      <c r="D445" s="9">
        <v>51.8</v>
      </c>
      <c r="E445" s="9">
        <v>0.9</v>
      </c>
      <c r="F445" s="6">
        <f t="shared" si="29"/>
        <v>1.7143297597452329</v>
      </c>
      <c r="G445" s="6">
        <f t="shared" si="30"/>
        <v>-4.5757490560675115E-2</v>
      </c>
    </row>
    <row r="446" spans="2:7" x14ac:dyDescent="0.15">
      <c r="B446" s="6">
        <v>2019</v>
      </c>
      <c r="C446" s="14" t="s">
        <v>5</v>
      </c>
      <c r="D446" s="9">
        <v>84.8</v>
      </c>
      <c r="E446" s="9">
        <v>4.4000000000000004</v>
      </c>
      <c r="F446" s="6">
        <f t="shared" si="29"/>
        <v>1.9283958522567137</v>
      </c>
      <c r="G446" s="6">
        <f t="shared" si="30"/>
        <v>0.64345267648618742</v>
      </c>
    </row>
    <row r="447" spans="2:7" x14ac:dyDescent="0.15">
      <c r="B447" s="6">
        <v>2019</v>
      </c>
      <c r="C447" s="14" t="s">
        <v>5</v>
      </c>
      <c r="D447" s="9">
        <v>87.6</v>
      </c>
      <c r="E447" s="9">
        <v>5</v>
      </c>
      <c r="F447" s="6">
        <f t="shared" si="29"/>
        <v>1.9425041061680808</v>
      </c>
      <c r="G447" s="6">
        <f t="shared" si="30"/>
        <v>0.69897000433601886</v>
      </c>
    </row>
    <row r="448" spans="2:7" x14ac:dyDescent="0.15">
      <c r="B448" s="6">
        <v>2019</v>
      </c>
      <c r="C448" s="14" t="s">
        <v>5</v>
      </c>
      <c r="D448" s="9">
        <v>89.2</v>
      </c>
      <c r="E448" s="9">
        <v>5.5</v>
      </c>
      <c r="F448" s="6">
        <f t="shared" si="29"/>
        <v>1.9503648543761232</v>
      </c>
      <c r="G448" s="6">
        <f t="shared" si="30"/>
        <v>0.74036268949424389</v>
      </c>
    </row>
    <row r="449" spans="2:7" x14ac:dyDescent="0.15">
      <c r="B449" s="6">
        <v>2019</v>
      </c>
      <c r="C449" s="14" t="s">
        <v>5</v>
      </c>
      <c r="D449" s="9">
        <v>98</v>
      </c>
      <c r="E449" s="9">
        <v>7.1</v>
      </c>
      <c r="F449" s="6">
        <f t="shared" si="29"/>
        <v>1.9912260756924949</v>
      </c>
      <c r="G449" s="6">
        <f t="shared" si="30"/>
        <v>0.85125834871907524</v>
      </c>
    </row>
    <row r="450" spans="2:7" x14ac:dyDescent="0.15">
      <c r="B450" s="6">
        <v>2019</v>
      </c>
      <c r="C450" s="14" t="s">
        <v>5</v>
      </c>
      <c r="D450" s="9">
        <v>78.900000000000006</v>
      </c>
      <c r="E450" s="9">
        <v>3</v>
      </c>
      <c r="F450" s="6">
        <f t="shared" si="29"/>
        <v>1.8970770032094204</v>
      </c>
      <c r="G450" s="6">
        <f t="shared" si="30"/>
        <v>0.47712125471966244</v>
      </c>
    </row>
    <row r="451" spans="2:7" x14ac:dyDescent="0.15">
      <c r="B451" s="20">
        <v>2020</v>
      </c>
      <c r="C451" s="7" t="s">
        <v>5</v>
      </c>
      <c r="D451" s="8">
        <v>64.900000000000006</v>
      </c>
      <c r="E451" s="23">
        <v>1.7</v>
      </c>
      <c r="F451" s="6">
        <f t="shared" ref="F451:F486" si="31">LOG(D451)</f>
        <v>1.8122446968003694</v>
      </c>
      <c r="G451" s="6">
        <f t="shared" ref="G451:G486" si="32">LOG(E451)</f>
        <v>0.23044892137827391</v>
      </c>
    </row>
    <row r="452" spans="2:7" x14ac:dyDescent="0.15">
      <c r="B452" s="20">
        <v>2020</v>
      </c>
      <c r="C452" s="7" t="s">
        <v>5</v>
      </c>
      <c r="D452" s="8">
        <v>78.099999999999994</v>
      </c>
      <c r="E452" s="8">
        <v>3.4</v>
      </c>
      <c r="F452" s="6">
        <f t="shared" si="31"/>
        <v>1.8926510338773004</v>
      </c>
      <c r="G452" s="6">
        <f t="shared" si="32"/>
        <v>0.53147891704225514</v>
      </c>
    </row>
    <row r="453" spans="2:7" x14ac:dyDescent="0.15">
      <c r="B453" s="20">
        <v>2020</v>
      </c>
      <c r="C453" s="7" t="s">
        <v>5</v>
      </c>
      <c r="D453" s="8">
        <v>73</v>
      </c>
      <c r="E453" s="23">
        <v>2.6</v>
      </c>
      <c r="F453" s="6">
        <f t="shared" si="31"/>
        <v>1.8633228601204559</v>
      </c>
      <c r="G453" s="6">
        <f t="shared" si="32"/>
        <v>0.41497334797081797</v>
      </c>
    </row>
    <row r="454" spans="2:7" x14ac:dyDescent="0.15">
      <c r="B454" s="20">
        <v>2020</v>
      </c>
      <c r="C454" s="7" t="s">
        <v>5</v>
      </c>
      <c r="D454" s="8">
        <v>77.5</v>
      </c>
      <c r="E454" s="8">
        <v>1.9</v>
      </c>
      <c r="F454" s="6">
        <f t="shared" si="31"/>
        <v>1.8893017025063104</v>
      </c>
      <c r="G454" s="6">
        <f t="shared" si="32"/>
        <v>0.27875360095282892</v>
      </c>
    </row>
    <row r="455" spans="2:7" x14ac:dyDescent="0.15">
      <c r="B455" s="20">
        <v>2020</v>
      </c>
      <c r="C455" s="7" t="s">
        <v>5</v>
      </c>
      <c r="D455" s="8">
        <v>69.2</v>
      </c>
      <c r="E455" s="8">
        <v>1.8</v>
      </c>
      <c r="F455" s="6">
        <f t="shared" si="31"/>
        <v>1.8401060944567578</v>
      </c>
      <c r="G455" s="6">
        <f t="shared" si="32"/>
        <v>0.25527250510330607</v>
      </c>
    </row>
    <row r="456" spans="2:7" x14ac:dyDescent="0.15">
      <c r="B456" s="20">
        <v>2020</v>
      </c>
      <c r="C456" s="7" t="s">
        <v>5</v>
      </c>
      <c r="D456" s="8">
        <v>54.1</v>
      </c>
      <c r="E456" s="8">
        <v>0.6</v>
      </c>
      <c r="F456" s="6">
        <f t="shared" si="31"/>
        <v>1.7331972651065695</v>
      </c>
      <c r="G456" s="6">
        <f t="shared" si="32"/>
        <v>-0.22184874961635639</v>
      </c>
    </row>
    <row r="457" spans="2:7" x14ac:dyDescent="0.15">
      <c r="B457" s="20">
        <v>2020</v>
      </c>
      <c r="C457" s="7" t="s">
        <v>5</v>
      </c>
      <c r="D457" s="8">
        <v>67.099999999999994</v>
      </c>
      <c r="E457" s="8">
        <v>2</v>
      </c>
      <c r="F457" s="6">
        <f t="shared" si="31"/>
        <v>1.8267225201689921</v>
      </c>
      <c r="G457" s="6">
        <f t="shared" si="32"/>
        <v>0.3010299956639812</v>
      </c>
    </row>
    <row r="458" spans="2:7" x14ac:dyDescent="0.15">
      <c r="B458" s="20">
        <v>2020</v>
      </c>
      <c r="C458" s="7" t="s">
        <v>5</v>
      </c>
      <c r="D458" s="8">
        <v>68.2</v>
      </c>
      <c r="E458" s="8">
        <v>2.4</v>
      </c>
      <c r="F458" s="6">
        <f t="shared" si="31"/>
        <v>1.833784374656479</v>
      </c>
      <c r="G458" s="6">
        <f t="shared" si="32"/>
        <v>0.38021124171160603</v>
      </c>
    </row>
    <row r="459" spans="2:7" x14ac:dyDescent="0.15">
      <c r="B459" s="20">
        <v>2020</v>
      </c>
      <c r="C459" s="7" t="s">
        <v>5</v>
      </c>
      <c r="D459" s="8">
        <v>69.7</v>
      </c>
      <c r="E459" s="8">
        <v>2.1</v>
      </c>
      <c r="F459" s="6">
        <f t="shared" si="31"/>
        <v>1.8432327780980093</v>
      </c>
      <c r="G459" s="6">
        <f t="shared" si="32"/>
        <v>0.3222192947339193</v>
      </c>
    </row>
    <row r="460" spans="2:7" x14ac:dyDescent="0.15">
      <c r="B460" s="20">
        <v>2020</v>
      </c>
      <c r="C460" s="7" t="s">
        <v>5</v>
      </c>
      <c r="D460" s="8">
        <v>71</v>
      </c>
      <c r="E460" s="8">
        <v>2.6</v>
      </c>
      <c r="F460" s="6">
        <f t="shared" si="31"/>
        <v>1.8512583487190752</v>
      </c>
      <c r="G460" s="6">
        <f t="shared" si="32"/>
        <v>0.41497334797081797</v>
      </c>
    </row>
    <row r="461" spans="2:7" x14ac:dyDescent="0.15">
      <c r="B461" s="20">
        <v>2020</v>
      </c>
      <c r="C461" s="7" t="s">
        <v>5</v>
      </c>
      <c r="D461" s="8">
        <v>73.400000000000006</v>
      </c>
      <c r="E461" s="8">
        <v>2.6</v>
      </c>
      <c r="F461" s="6">
        <f t="shared" si="31"/>
        <v>1.8656960599160706</v>
      </c>
      <c r="G461" s="6">
        <f t="shared" si="32"/>
        <v>0.41497334797081797</v>
      </c>
    </row>
    <row r="462" spans="2:7" x14ac:dyDescent="0.15">
      <c r="B462" s="20">
        <v>2020</v>
      </c>
      <c r="C462" s="7" t="s">
        <v>5</v>
      </c>
      <c r="D462" s="8">
        <v>69</v>
      </c>
      <c r="E462" s="8">
        <v>2</v>
      </c>
      <c r="F462" s="6">
        <f t="shared" si="31"/>
        <v>1.8388490907372552</v>
      </c>
      <c r="G462" s="6">
        <f t="shared" si="32"/>
        <v>0.3010299956639812</v>
      </c>
    </row>
    <row r="463" spans="2:7" x14ac:dyDescent="0.15">
      <c r="B463" s="20">
        <v>2020</v>
      </c>
      <c r="C463" s="7" t="s">
        <v>5</v>
      </c>
      <c r="D463" s="8">
        <v>73.8</v>
      </c>
      <c r="E463" s="8">
        <v>2.2999999999999998</v>
      </c>
      <c r="F463" s="6">
        <f t="shared" si="31"/>
        <v>1.8680563618230415</v>
      </c>
      <c r="G463" s="6">
        <f t="shared" si="32"/>
        <v>0.36172783601759284</v>
      </c>
    </row>
    <row r="464" spans="2:7" x14ac:dyDescent="0.15">
      <c r="B464" s="20">
        <v>2020</v>
      </c>
      <c r="C464" s="7" t="s">
        <v>5</v>
      </c>
      <c r="D464" s="8">
        <v>65.8</v>
      </c>
      <c r="E464" s="8">
        <v>1.6</v>
      </c>
      <c r="F464" s="6">
        <f t="shared" si="31"/>
        <v>1.8182258936139555</v>
      </c>
      <c r="G464" s="6">
        <f t="shared" si="32"/>
        <v>0.20411998265592479</v>
      </c>
    </row>
    <row r="465" spans="2:7" x14ac:dyDescent="0.15">
      <c r="B465" s="20">
        <v>2020</v>
      </c>
      <c r="C465" s="7" t="s">
        <v>5</v>
      </c>
      <c r="D465" s="8">
        <v>28.4</v>
      </c>
      <c r="E465" s="8">
        <f>0.4/4</f>
        <v>0.1</v>
      </c>
      <c r="F465" s="6">
        <f t="shared" si="31"/>
        <v>1.4533183400470377</v>
      </c>
      <c r="G465" s="6">
        <f t="shared" si="32"/>
        <v>-1</v>
      </c>
    </row>
    <row r="466" spans="2:7" x14ac:dyDescent="0.15">
      <c r="B466" s="20">
        <v>2020</v>
      </c>
      <c r="C466" s="7" t="s">
        <v>5</v>
      </c>
      <c r="D466" s="8">
        <v>19.600000000000001</v>
      </c>
      <c r="E466" s="8">
        <f>0.4/4</f>
        <v>0.1</v>
      </c>
      <c r="F466" s="6">
        <f t="shared" si="31"/>
        <v>1.2922560713564761</v>
      </c>
      <c r="G466" s="6">
        <f t="shared" si="32"/>
        <v>-1</v>
      </c>
    </row>
    <row r="467" spans="2:7" x14ac:dyDescent="0.15">
      <c r="B467" s="20">
        <v>2020</v>
      </c>
      <c r="C467" s="7" t="s">
        <v>5</v>
      </c>
      <c r="D467" s="8">
        <v>16.3</v>
      </c>
      <c r="E467" s="8">
        <f>0.4/4</f>
        <v>0.1</v>
      </c>
      <c r="F467" s="6">
        <f t="shared" si="31"/>
        <v>1.2121876044039579</v>
      </c>
      <c r="G467" s="6">
        <f t="shared" si="32"/>
        <v>-1</v>
      </c>
    </row>
    <row r="468" spans="2:7" x14ac:dyDescent="0.15">
      <c r="B468" s="20">
        <v>2020</v>
      </c>
      <c r="C468" s="7" t="s">
        <v>5</v>
      </c>
      <c r="D468" s="8">
        <v>32.200000000000003</v>
      </c>
      <c r="E468" s="8">
        <f>0.4/4</f>
        <v>0.1</v>
      </c>
      <c r="F468" s="6">
        <f t="shared" si="31"/>
        <v>1.507855871695831</v>
      </c>
      <c r="G468" s="6">
        <f t="shared" si="32"/>
        <v>-1</v>
      </c>
    </row>
    <row r="469" spans="2:7" x14ac:dyDescent="0.15">
      <c r="B469" s="20">
        <v>2020</v>
      </c>
      <c r="C469" s="7" t="s">
        <v>5</v>
      </c>
      <c r="D469" s="8">
        <v>32.799999999999997</v>
      </c>
      <c r="E469" s="8">
        <f>0.7/4</f>
        <v>0.17499999999999999</v>
      </c>
      <c r="F469" s="6">
        <f t="shared" si="31"/>
        <v>1.515873843711679</v>
      </c>
      <c r="G469" s="6">
        <f t="shared" si="32"/>
        <v>-0.75696195131370558</v>
      </c>
    </row>
    <row r="470" spans="2:7" x14ac:dyDescent="0.15">
      <c r="B470" s="20">
        <v>2020</v>
      </c>
      <c r="C470" s="7" t="s">
        <v>5</v>
      </c>
      <c r="D470" s="8">
        <v>31.8</v>
      </c>
      <c r="E470" s="8">
        <f>0.7/4</f>
        <v>0.17499999999999999</v>
      </c>
      <c r="F470" s="6">
        <f t="shared" si="31"/>
        <v>1.5024271199844328</v>
      </c>
      <c r="G470" s="6">
        <f t="shared" si="32"/>
        <v>-0.75696195131370558</v>
      </c>
    </row>
    <row r="471" spans="2:7" x14ac:dyDescent="0.15">
      <c r="B471" s="20">
        <v>2020</v>
      </c>
      <c r="C471" s="7" t="s">
        <v>5</v>
      </c>
      <c r="D471" s="8">
        <v>33.5</v>
      </c>
      <c r="E471" s="8">
        <f>0.7/4</f>
        <v>0.17499999999999999</v>
      </c>
      <c r="F471" s="6">
        <f t="shared" si="31"/>
        <v>1.5250448070368452</v>
      </c>
      <c r="G471" s="6">
        <f t="shared" si="32"/>
        <v>-0.75696195131370558</v>
      </c>
    </row>
    <row r="472" spans="2:7" x14ac:dyDescent="0.15">
      <c r="B472" s="20">
        <v>2020</v>
      </c>
      <c r="C472" s="7" t="s">
        <v>5</v>
      </c>
      <c r="D472" s="8">
        <v>25.8</v>
      </c>
      <c r="E472" s="8">
        <f>0.7/4</f>
        <v>0.17499999999999999</v>
      </c>
      <c r="F472" s="6">
        <f t="shared" si="31"/>
        <v>1.4116197059632303</v>
      </c>
      <c r="G472" s="6">
        <f t="shared" si="32"/>
        <v>-0.75696195131370558</v>
      </c>
    </row>
    <row r="473" spans="2:7" x14ac:dyDescent="0.15">
      <c r="B473" s="20">
        <v>2020</v>
      </c>
      <c r="C473" s="7" t="s">
        <v>5</v>
      </c>
      <c r="D473" s="8">
        <v>81.8</v>
      </c>
      <c r="E473" s="8">
        <v>3.6</v>
      </c>
      <c r="F473" s="6">
        <f t="shared" si="31"/>
        <v>1.9127533036713229</v>
      </c>
      <c r="G473" s="6">
        <f t="shared" si="32"/>
        <v>0.55630250076728727</v>
      </c>
    </row>
    <row r="474" spans="2:7" x14ac:dyDescent="0.15">
      <c r="B474" s="20">
        <v>2020</v>
      </c>
      <c r="C474" s="7" t="s">
        <v>5</v>
      </c>
      <c r="D474" s="8">
        <v>58.3</v>
      </c>
      <c r="E474" s="8">
        <v>1.1000000000000001</v>
      </c>
      <c r="F474" s="6">
        <f t="shared" si="31"/>
        <v>1.7656685547590141</v>
      </c>
      <c r="G474" s="6">
        <f t="shared" si="32"/>
        <v>4.1392685158225077E-2</v>
      </c>
    </row>
    <row r="475" spans="2:7" x14ac:dyDescent="0.15">
      <c r="B475" s="20">
        <v>2020</v>
      </c>
      <c r="C475" s="7" t="s">
        <v>5</v>
      </c>
      <c r="D475" s="8">
        <v>53.1</v>
      </c>
      <c r="E475" s="8">
        <v>1</v>
      </c>
      <c r="F475" s="6">
        <f t="shared" si="31"/>
        <v>1.725094521081469</v>
      </c>
      <c r="G475" s="6">
        <f t="shared" si="32"/>
        <v>0</v>
      </c>
    </row>
    <row r="476" spans="2:7" x14ac:dyDescent="0.15">
      <c r="B476" s="20">
        <v>2020</v>
      </c>
      <c r="C476" s="7" t="s">
        <v>5</v>
      </c>
      <c r="D476" s="8">
        <v>66.8</v>
      </c>
      <c r="E476" s="8">
        <v>1.6</v>
      </c>
      <c r="F476" s="6">
        <f t="shared" si="31"/>
        <v>1.8247764624755456</v>
      </c>
      <c r="G476" s="6">
        <f t="shared" si="32"/>
        <v>0.20411998265592479</v>
      </c>
    </row>
    <row r="477" spans="2:7" x14ac:dyDescent="0.15">
      <c r="B477" s="20">
        <v>2020</v>
      </c>
      <c r="C477" s="7" t="s">
        <v>5</v>
      </c>
      <c r="D477" s="8">
        <v>82.9</v>
      </c>
      <c r="E477" s="8">
        <v>3.8</v>
      </c>
      <c r="F477" s="6">
        <f t="shared" si="31"/>
        <v>1.9185545305502736</v>
      </c>
      <c r="G477" s="6">
        <f t="shared" si="32"/>
        <v>0.57978359661681012</v>
      </c>
    </row>
    <row r="478" spans="2:7" x14ac:dyDescent="0.15">
      <c r="B478" s="20">
        <v>2020</v>
      </c>
      <c r="C478" s="7" t="s">
        <v>5</v>
      </c>
      <c r="D478" s="8">
        <v>32.5</v>
      </c>
      <c r="E478" s="8">
        <f>0.5/3</f>
        <v>0.16666666666666666</v>
      </c>
      <c r="F478" s="6">
        <f t="shared" si="31"/>
        <v>1.5118833609788744</v>
      </c>
      <c r="G478" s="6">
        <f t="shared" si="32"/>
        <v>-0.77815125038364363</v>
      </c>
    </row>
    <row r="479" spans="2:7" x14ac:dyDescent="0.15">
      <c r="B479" s="20">
        <v>2020</v>
      </c>
      <c r="C479" s="7" t="s">
        <v>5</v>
      </c>
      <c r="D479" s="8">
        <v>24.2</v>
      </c>
      <c r="E479" s="8">
        <f>0.5/3</f>
        <v>0.16666666666666666</v>
      </c>
      <c r="F479" s="6">
        <f t="shared" si="31"/>
        <v>1.3838153659804313</v>
      </c>
      <c r="G479" s="6">
        <f t="shared" si="32"/>
        <v>-0.77815125038364363</v>
      </c>
    </row>
    <row r="480" spans="2:7" x14ac:dyDescent="0.15">
      <c r="B480" s="20">
        <v>2020</v>
      </c>
      <c r="C480" s="7" t="s">
        <v>5</v>
      </c>
      <c r="D480" s="8">
        <v>74</v>
      </c>
      <c r="E480" s="8">
        <v>2.7</v>
      </c>
      <c r="F480" s="6">
        <f t="shared" si="31"/>
        <v>1.8692317197309762</v>
      </c>
      <c r="G480" s="6">
        <f t="shared" si="32"/>
        <v>0.43136376415898736</v>
      </c>
    </row>
    <row r="481" spans="2:7" x14ac:dyDescent="0.15">
      <c r="B481" s="20">
        <v>2020</v>
      </c>
      <c r="C481" s="7" t="s">
        <v>5</v>
      </c>
      <c r="D481" s="8">
        <v>53.1</v>
      </c>
      <c r="E481" s="8">
        <v>1</v>
      </c>
      <c r="F481" s="6">
        <f t="shared" si="31"/>
        <v>1.725094521081469</v>
      </c>
      <c r="G481" s="6">
        <f t="shared" si="32"/>
        <v>0</v>
      </c>
    </row>
    <row r="482" spans="2:7" x14ac:dyDescent="0.15">
      <c r="B482" s="20">
        <v>2020</v>
      </c>
      <c r="C482" s="7" t="s">
        <v>5</v>
      </c>
      <c r="D482" s="8">
        <v>64.099999999999994</v>
      </c>
      <c r="E482" s="8">
        <v>1.8</v>
      </c>
      <c r="F482" s="6">
        <f t="shared" si="31"/>
        <v>1.8068580295188175</v>
      </c>
      <c r="G482" s="6">
        <f t="shared" si="32"/>
        <v>0.25527250510330607</v>
      </c>
    </row>
    <row r="483" spans="2:7" x14ac:dyDescent="0.15">
      <c r="B483" s="20">
        <v>2020</v>
      </c>
      <c r="C483" s="7" t="s">
        <v>5</v>
      </c>
      <c r="D483" s="8">
        <v>85.2</v>
      </c>
      <c r="E483" s="8">
        <v>4.3</v>
      </c>
      <c r="F483" s="6">
        <f t="shared" si="31"/>
        <v>1.9304395947667001</v>
      </c>
      <c r="G483" s="6">
        <f t="shared" si="32"/>
        <v>0.63346845557958653</v>
      </c>
    </row>
    <row r="484" spans="2:7" x14ac:dyDescent="0.15">
      <c r="B484" s="20">
        <v>2020</v>
      </c>
      <c r="C484" s="7" t="s">
        <v>5</v>
      </c>
      <c r="D484" s="8">
        <v>83.8</v>
      </c>
      <c r="E484" s="8">
        <v>2.7</v>
      </c>
      <c r="F484" s="6">
        <f t="shared" si="31"/>
        <v>1.9232440186302764</v>
      </c>
      <c r="G484" s="6">
        <f t="shared" si="32"/>
        <v>0.43136376415898736</v>
      </c>
    </row>
    <row r="485" spans="2:7" x14ac:dyDescent="0.15">
      <c r="B485" s="20">
        <v>2020</v>
      </c>
      <c r="C485" s="7" t="s">
        <v>5</v>
      </c>
      <c r="D485" s="20">
        <v>82</v>
      </c>
      <c r="E485" s="8">
        <v>4.3</v>
      </c>
      <c r="F485" s="6">
        <f t="shared" si="31"/>
        <v>1.9138138523837167</v>
      </c>
      <c r="G485" s="6">
        <f t="shared" si="32"/>
        <v>0.63346845557958653</v>
      </c>
    </row>
    <row r="486" spans="2:7" s="6" customFormat="1" x14ac:dyDescent="0.15">
      <c r="B486" s="20">
        <v>2020</v>
      </c>
      <c r="C486" s="7" t="s">
        <v>5</v>
      </c>
      <c r="D486" s="8">
        <v>35.200000000000003</v>
      </c>
      <c r="E486" s="8">
        <v>0.1</v>
      </c>
      <c r="F486" s="6">
        <f t="shared" si="31"/>
        <v>1.546542663478131</v>
      </c>
      <c r="G486" s="6">
        <f t="shared" si="32"/>
        <v>-1</v>
      </c>
    </row>
    <row r="487" spans="2:7" s="6" customFormat="1" x14ac:dyDescent="0.15">
      <c r="B487" s="25">
        <v>2022</v>
      </c>
      <c r="C487" s="7" t="s">
        <v>5</v>
      </c>
      <c r="D487" s="8">
        <v>59.8</v>
      </c>
      <c r="E487" s="8">
        <v>1.3</v>
      </c>
      <c r="F487" s="6">
        <f t="shared" ref="F487:F501" si="33">LOG(D487)</f>
        <v>1.7767011839884108</v>
      </c>
      <c r="G487" s="6">
        <f t="shared" ref="G487:G501" si="34">LOG(E487)</f>
        <v>0.11394335230683679</v>
      </c>
    </row>
    <row r="488" spans="2:7" s="6" customFormat="1" x14ac:dyDescent="0.15">
      <c r="B488" s="25">
        <v>2022</v>
      </c>
      <c r="C488" s="7" t="s">
        <v>5</v>
      </c>
      <c r="D488" s="8">
        <v>72.3</v>
      </c>
      <c r="E488" s="23">
        <v>2.1</v>
      </c>
      <c r="F488" s="6">
        <f t="shared" si="33"/>
        <v>1.8591382972945307</v>
      </c>
      <c r="G488" s="6">
        <f t="shared" si="34"/>
        <v>0.3222192947339193</v>
      </c>
    </row>
    <row r="489" spans="2:7" s="6" customFormat="1" x14ac:dyDescent="0.15">
      <c r="B489" s="25">
        <v>2022</v>
      </c>
      <c r="C489" s="7" t="s">
        <v>5</v>
      </c>
      <c r="D489" s="8">
        <v>45.4</v>
      </c>
      <c r="E489" s="23">
        <v>1</v>
      </c>
      <c r="F489" s="6">
        <f t="shared" si="33"/>
        <v>1.657055852857104</v>
      </c>
      <c r="G489" s="6">
        <f t="shared" si="34"/>
        <v>0</v>
      </c>
    </row>
    <row r="490" spans="2:7" s="6" customFormat="1" x14ac:dyDescent="0.15">
      <c r="B490" s="25">
        <v>2022</v>
      </c>
      <c r="C490" s="7" t="s">
        <v>5</v>
      </c>
      <c r="D490" s="8">
        <v>45.6</v>
      </c>
      <c r="E490" s="8">
        <v>0.8</v>
      </c>
      <c r="F490" s="6">
        <f t="shared" si="33"/>
        <v>1.658964842664435</v>
      </c>
      <c r="G490" s="6">
        <f t="shared" si="34"/>
        <v>-9.6910013008056392E-2</v>
      </c>
    </row>
    <row r="491" spans="2:7" s="6" customFormat="1" x14ac:dyDescent="0.15">
      <c r="B491" s="25">
        <v>2022</v>
      </c>
      <c r="C491" s="7" t="s">
        <v>5</v>
      </c>
      <c r="D491" s="8">
        <v>35.4</v>
      </c>
      <c r="E491" s="8">
        <v>0.5</v>
      </c>
      <c r="F491" s="6">
        <f t="shared" si="33"/>
        <v>1.5490032620257879</v>
      </c>
      <c r="G491" s="6">
        <f t="shared" si="34"/>
        <v>-0.3010299956639812</v>
      </c>
    </row>
    <row r="492" spans="2:7" s="6" customFormat="1" x14ac:dyDescent="0.15">
      <c r="B492" s="25">
        <v>2022</v>
      </c>
      <c r="C492" s="7" t="s">
        <v>5</v>
      </c>
      <c r="D492" s="8">
        <v>55.3</v>
      </c>
      <c r="E492" s="8">
        <v>1</v>
      </c>
      <c r="F492" s="6">
        <f t="shared" si="33"/>
        <v>1.7427251313046983</v>
      </c>
      <c r="G492" s="6">
        <f t="shared" si="34"/>
        <v>0</v>
      </c>
    </row>
    <row r="493" spans="2:7" s="6" customFormat="1" x14ac:dyDescent="0.15">
      <c r="B493" s="25">
        <v>2022</v>
      </c>
      <c r="C493" s="7" t="s">
        <v>5</v>
      </c>
      <c r="D493" s="8">
        <v>56.8</v>
      </c>
      <c r="E493" s="8">
        <v>1</v>
      </c>
      <c r="F493" s="6">
        <f t="shared" si="33"/>
        <v>1.7543483357110188</v>
      </c>
      <c r="G493" s="6">
        <f t="shared" si="34"/>
        <v>0</v>
      </c>
    </row>
    <row r="494" spans="2:7" s="6" customFormat="1" x14ac:dyDescent="0.15">
      <c r="B494" s="25">
        <v>2022</v>
      </c>
      <c r="C494" s="7" t="s">
        <v>5</v>
      </c>
      <c r="D494" s="8">
        <v>53.2</v>
      </c>
      <c r="E494" s="8">
        <v>1</v>
      </c>
      <c r="F494" s="6">
        <f t="shared" si="33"/>
        <v>1.7259116322950483</v>
      </c>
      <c r="G494" s="6">
        <f t="shared" si="34"/>
        <v>0</v>
      </c>
    </row>
    <row r="495" spans="2:7" s="6" customFormat="1" x14ac:dyDescent="0.15">
      <c r="B495" s="25">
        <v>2022</v>
      </c>
      <c r="C495" s="7" t="s">
        <v>5</v>
      </c>
      <c r="D495" s="8">
        <v>62.2</v>
      </c>
      <c r="E495" s="8">
        <v>1.6</v>
      </c>
      <c r="F495" s="6">
        <f t="shared" si="33"/>
        <v>1.7937903846908188</v>
      </c>
      <c r="G495" s="6">
        <f t="shared" si="34"/>
        <v>0.20411998265592479</v>
      </c>
    </row>
    <row r="496" spans="2:7" s="6" customFormat="1" x14ac:dyDescent="0.15">
      <c r="B496" s="25">
        <v>2022</v>
      </c>
      <c r="C496" s="7" t="s">
        <v>5</v>
      </c>
      <c r="D496" s="8">
        <v>66.7</v>
      </c>
      <c r="E496" s="8">
        <v>1.9</v>
      </c>
      <c r="F496" s="6">
        <f t="shared" si="33"/>
        <v>1.8241258339165489</v>
      </c>
      <c r="G496" s="6">
        <f t="shared" si="34"/>
        <v>0.27875360095282892</v>
      </c>
    </row>
    <row r="497" spans="2:7" s="6" customFormat="1" x14ac:dyDescent="0.15">
      <c r="B497" s="25">
        <v>2022</v>
      </c>
      <c r="C497" s="7" t="s">
        <v>5</v>
      </c>
      <c r="D497" s="8">
        <v>44.4</v>
      </c>
      <c r="E497" s="8">
        <v>0.7</v>
      </c>
      <c r="F497" s="6">
        <f t="shared" si="33"/>
        <v>1.6473829701146199</v>
      </c>
      <c r="G497" s="6">
        <f t="shared" si="34"/>
        <v>-0.15490195998574319</v>
      </c>
    </row>
    <row r="498" spans="2:7" s="6" customFormat="1" x14ac:dyDescent="0.15">
      <c r="B498" s="25">
        <v>2022</v>
      </c>
      <c r="C498" s="7" t="s">
        <v>5</v>
      </c>
      <c r="D498" s="8">
        <v>73.599999999999994</v>
      </c>
      <c r="E498" s="8">
        <v>2.4</v>
      </c>
      <c r="F498" s="6">
        <f t="shared" si="33"/>
        <v>1.8668778143374989</v>
      </c>
      <c r="G498" s="6">
        <f t="shared" si="34"/>
        <v>0.38021124171160603</v>
      </c>
    </row>
    <row r="499" spans="2:7" s="6" customFormat="1" x14ac:dyDescent="0.15">
      <c r="B499" s="25">
        <v>2022</v>
      </c>
      <c r="C499" s="7" t="s">
        <v>5</v>
      </c>
      <c r="D499" s="8">
        <v>55.2</v>
      </c>
      <c r="E499" s="8">
        <v>0.8</v>
      </c>
      <c r="F499" s="6">
        <f t="shared" si="33"/>
        <v>1.741939077729199</v>
      </c>
      <c r="G499" s="6">
        <f t="shared" si="34"/>
        <v>-9.6910013008056392E-2</v>
      </c>
    </row>
    <row r="500" spans="2:7" s="6" customFormat="1" x14ac:dyDescent="0.15">
      <c r="B500" s="25">
        <v>2022</v>
      </c>
      <c r="C500" s="7" t="s">
        <v>5</v>
      </c>
      <c r="D500" s="8">
        <v>21</v>
      </c>
      <c r="E500" s="8">
        <v>4.2</v>
      </c>
      <c r="F500" s="6">
        <f t="shared" si="33"/>
        <v>1.3222192947339193</v>
      </c>
      <c r="G500" s="6">
        <f t="shared" si="34"/>
        <v>0.62324929039790045</v>
      </c>
    </row>
    <row r="501" spans="2:7" s="6" customFormat="1" x14ac:dyDescent="0.15">
      <c r="B501" s="25">
        <v>2022</v>
      </c>
      <c r="C501" s="7" t="s">
        <v>5</v>
      </c>
      <c r="D501" s="8">
        <v>82.5</v>
      </c>
      <c r="E501" s="8">
        <v>4</v>
      </c>
      <c r="F501" s="6">
        <f t="shared" si="33"/>
        <v>1.916453948549925</v>
      </c>
      <c r="G501" s="6">
        <f t="shared" si="34"/>
        <v>0.6020599913279624</v>
      </c>
    </row>
    <row r="502" spans="2:7" s="6" customFormat="1" x14ac:dyDescent="0.15"/>
    <row r="503" spans="2:7" s="6" customFormat="1" x14ac:dyDescent="0.15"/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N359"/>
  <sheetViews>
    <sheetView topLeftCell="E1" zoomScale="150" zoomScaleNormal="150" workbookViewId="0">
      <pane ySplit="4" topLeftCell="A356" activePane="bottomLeft" state="frozen"/>
      <selection pane="bottomLeft" activeCell="F1" sqref="F1"/>
    </sheetView>
  </sheetViews>
  <sheetFormatPr baseColWidth="10" defaultColWidth="8.83203125" defaultRowHeight="13" x14ac:dyDescent="0.15"/>
  <cols>
    <col min="1" max="4" width="8.83203125" style="29"/>
    <col min="5" max="8" width="9.1640625" style="29"/>
    <col min="9" max="9" width="8.83203125" style="29"/>
    <col min="10" max="10" width="21.5" style="29" bestFit="1" customWidth="1"/>
    <col min="11" max="11" width="18.83203125" style="29" bestFit="1" customWidth="1"/>
    <col min="12" max="12" width="8.83203125" style="29"/>
    <col min="13" max="13" width="11.33203125" style="29" bestFit="1" customWidth="1"/>
    <col min="14" max="14" width="12.1640625" style="29" bestFit="1" customWidth="1"/>
    <col min="15" max="16384" width="8.83203125" style="29"/>
  </cols>
  <sheetData>
    <row r="2" spans="3:14" x14ac:dyDescent="0.15">
      <c r="M2" s="29" t="s">
        <v>984</v>
      </c>
    </row>
    <row r="3" spans="3:14" x14ac:dyDescent="0.15">
      <c r="J3" s="29" t="s">
        <v>987</v>
      </c>
      <c r="K3" s="29" t="s">
        <v>983</v>
      </c>
    </row>
    <row r="4" spans="3:14" x14ac:dyDescent="0.15">
      <c r="C4" s="29" t="s">
        <v>1053</v>
      </c>
      <c r="D4" s="29" t="s">
        <v>976</v>
      </c>
      <c r="E4" s="29" t="s">
        <v>977</v>
      </c>
      <c r="F4" s="29" t="s">
        <v>979</v>
      </c>
      <c r="G4" s="29" t="s">
        <v>980</v>
      </c>
      <c r="H4" s="29" t="s">
        <v>981</v>
      </c>
      <c r="J4" s="29" t="s">
        <v>985</v>
      </c>
      <c r="K4" s="29" t="s">
        <v>986</v>
      </c>
      <c r="M4" s="29" t="s">
        <v>982</v>
      </c>
      <c r="N4" s="29" t="s">
        <v>983</v>
      </c>
    </row>
    <row r="5" spans="3:14" x14ac:dyDescent="0.15">
      <c r="C5" s="29">
        <v>1995</v>
      </c>
      <c r="D5" s="29" t="s">
        <v>4</v>
      </c>
      <c r="E5" s="29">
        <v>65.900000000000006</v>
      </c>
      <c r="F5" s="29">
        <v>1.65</v>
      </c>
      <c r="G5" s="29">
        <f>LOG(E5)</f>
        <v>1.8188854145940099</v>
      </c>
      <c r="H5" s="29">
        <f>LOG(F5)</f>
        <v>0.21748394421390627</v>
      </c>
      <c r="J5" s="29">
        <f>INTERCEPT(H$5:H$5000,G$5:G$5000)</f>
        <v>-4.9912020342769239</v>
      </c>
      <c r="K5" s="29">
        <f>SLOPE(H$5:H$5000,G$5:G$5000)</f>
        <v>2.8990312412296726</v>
      </c>
      <c r="M5" s="29">
        <f>10^J5</f>
        <v>1.020464651976895E-5</v>
      </c>
      <c r="N5" s="29">
        <f>K5</f>
        <v>2.8990312412296726</v>
      </c>
    </row>
    <row r="6" spans="3:14" x14ac:dyDescent="0.15">
      <c r="C6" s="29">
        <v>1995</v>
      </c>
      <c r="D6" s="29" t="s">
        <v>4</v>
      </c>
      <c r="E6" s="29">
        <v>60.5</v>
      </c>
      <c r="F6" s="29">
        <v>1</v>
      </c>
      <c r="G6" s="29">
        <f t="shared" ref="G6:G69" si="0">LOG(E6)</f>
        <v>1.7817553746524688</v>
      </c>
      <c r="H6" s="29">
        <f t="shared" ref="H6:H69" si="1">LOG(F6)</f>
        <v>0</v>
      </c>
    </row>
    <row r="7" spans="3:14" x14ac:dyDescent="0.15">
      <c r="C7" s="29">
        <v>1995</v>
      </c>
      <c r="D7" s="29" t="s">
        <v>4</v>
      </c>
      <c r="E7" s="29">
        <v>63.35</v>
      </c>
      <c r="F7" s="29">
        <v>1.5</v>
      </c>
      <c r="G7" s="29">
        <f t="shared" si="0"/>
        <v>1.8017466192194602</v>
      </c>
      <c r="H7" s="29">
        <f t="shared" si="1"/>
        <v>0.17609125905568124</v>
      </c>
    </row>
    <row r="8" spans="3:14" x14ac:dyDescent="0.15">
      <c r="C8" s="29">
        <v>1995</v>
      </c>
      <c r="D8" s="29" t="s">
        <v>4</v>
      </c>
      <c r="E8" s="29">
        <v>81</v>
      </c>
      <c r="F8" s="29">
        <v>3</v>
      </c>
      <c r="G8" s="29">
        <f t="shared" si="0"/>
        <v>1.9084850188786497</v>
      </c>
      <c r="H8" s="29">
        <f t="shared" si="1"/>
        <v>0.47712125471966244</v>
      </c>
    </row>
    <row r="9" spans="3:14" x14ac:dyDescent="0.15">
      <c r="C9" s="29">
        <v>1995</v>
      </c>
      <c r="D9" s="29" t="s">
        <v>4</v>
      </c>
      <c r="E9" s="29">
        <v>74.099999999999994</v>
      </c>
      <c r="F9" s="29">
        <v>2</v>
      </c>
      <c r="G9" s="29">
        <f t="shared" si="0"/>
        <v>1.8698182079793282</v>
      </c>
      <c r="H9" s="29">
        <f t="shared" si="1"/>
        <v>0.3010299956639812</v>
      </c>
    </row>
    <row r="10" spans="3:14" x14ac:dyDescent="0.15">
      <c r="C10" s="29">
        <v>1995</v>
      </c>
      <c r="D10" s="29" t="s">
        <v>4</v>
      </c>
      <c r="E10" s="29">
        <v>68.400000000000006</v>
      </c>
      <c r="F10" s="29">
        <v>1.7</v>
      </c>
      <c r="G10" s="29">
        <f t="shared" si="0"/>
        <v>1.8350561017201164</v>
      </c>
      <c r="H10" s="29">
        <f t="shared" si="1"/>
        <v>0.23044892137827391</v>
      </c>
    </row>
    <row r="11" spans="3:14" x14ac:dyDescent="0.15">
      <c r="C11" s="29">
        <v>1995</v>
      </c>
      <c r="D11" s="29" t="s">
        <v>4</v>
      </c>
      <c r="E11" s="29">
        <v>74.45</v>
      </c>
      <c r="F11" s="29">
        <v>2.8</v>
      </c>
      <c r="G11" s="29">
        <f t="shared" si="0"/>
        <v>1.8718647020881949</v>
      </c>
      <c r="H11" s="29">
        <f t="shared" si="1"/>
        <v>0.44715803134221921</v>
      </c>
    </row>
    <row r="12" spans="3:14" x14ac:dyDescent="0.15">
      <c r="C12" s="29">
        <v>1995</v>
      </c>
      <c r="D12" s="29" t="s">
        <v>4</v>
      </c>
      <c r="E12" s="29">
        <v>66.5</v>
      </c>
      <c r="F12" s="29">
        <v>1.6</v>
      </c>
      <c r="G12" s="29">
        <f t="shared" si="0"/>
        <v>1.8228216453031045</v>
      </c>
      <c r="H12" s="29">
        <f t="shared" si="1"/>
        <v>0.20411998265592479</v>
      </c>
    </row>
    <row r="13" spans="3:14" x14ac:dyDescent="0.15">
      <c r="C13" s="29">
        <v>1995</v>
      </c>
      <c r="D13" s="29" t="s">
        <v>4</v>
      </c>
      <c r="E13" s="29">
        <v>79.75</v>
      </c>
      <c r="F13" s="29">
        <v>2.8</v>
      </c>
      <c r="G13" s="29">
        <f t="shared" si="0"/>
        <v>1.9017306917292187</v>
      </c>
      <c r="H13" s="29">
        <f t="shared" si="1"/>
        <v>0.44715803134221921</v>
      </c>
    </row>
    <row r="14" spans="3:14" x14ac:dyDescent="0.15">
      <c r="C14" s="29">
        <v>1995</v>
      </c>
      <c r="D14" s="29" t="s">
        <v>4</v>
      </c>
      <c r="E14" s="29">
        <v>76</v>
      </c>
      <c r="F14" s="29">
        <v>2</v>
      </c>
      <c r="G14" s="29">
        <f t="shared" si="0"/>
        <v>1.8808135922807914</v>
      </c>
      <c r="H14" s="29">
        <f t="shared" si="1"/>
        <v>0.3010299956639812</v>
      </c>
    </row>
    <row r="15" spans="3:14" x14ac:dyDescent="0.15">
      <c r="C15" s="29">
        <v>1995</v>
      </c>
      <c r="D15" s="29" t="s">
        <v>4</v>
      </c>
      <c r="E15" s="29">
        <v>74.400000000000006</v>
      </c>
      <c r="F15" s="29">
        <v>2.6</v>
      </c>
      <c r="G15" s="29">
        <f t="shared" si="0"/>
        <v>1.8715729355458788</v>
      </c>
      <c r="H15" s="29">
        <f t="shared" si="1"/>
        <v>0.41497334797081797</v>
      </c>
    </row>
    <row r="16" spans="3:14" x14ac:dyDescent="0.15">
      <c r="C16" s="29">
        <v>1995</v>
      </c>
      <c r="D16" s="29" t="s">
        <v>4</v>
      </c>
      <c r="E16" s="29">
        <v>76</v>
      </c>
      <c r="F16" s="29">
        <v>2.2000000000000002</v>
      </c>
      <c r="G16" s="29">
        <f t="shared" si="0"/>
        <v>1.8808135922807914</v>
      </c>
      <c r="H16" s="29">
        <f t="shared" si="1"/>
        <v>0.34242268082220628</v>
      </c>
    </row>
    <row r="17" spans="3:8" x14ac:dyDescent="0.15">
      <c r="C17" s="29">
        <v>1995</v>
      </c>
      <c r="D17" s="29" t="s">
        <v>4</v>
      </c>
      <c r="E17" s="29">
        <v>74</v>
      </c>
      <c r="F17" s="29">
        <v>2.1</v>
      </c>
      <c r="G17" s="29">
        <f t="shared" si="0"/>
        <v>1.8692317197309762</v>
      </c>
      <c r="H17" s="29">
        <f t="shared" si="1"/>
        <v>0.3222192947339193</v>
      </c>
    </row>
    <row r="18" spans="3:8" x14ac:dyDescent="0.15">
      <c r="C18" s="29">
        <v>1995</v>
      </c>
      <c r="D18" s="29" t="s">
        <v>4</v>
      </c>
      <c r="E18" s="29">
        <v>67.349999999999994</v>
      </c>
      <c r="F18" s="29">
        <v>1.7</v>
      </c>
      <c r="G18" s="29">
        <f t="shared" si="0"/>
        <v>1.8283376000590044</v>
      </c>
      <c r="H18" s="29">
        <f t="shared" si="1"/>
        <v>0.23044892137827391</v>
      </c>
    </row>
    <row r="19" spans="3:8" x14ac:dyDescent="0.15">
      <c r="C19" s="29">
        <v>1995</v>
      </c>
      <c r="D19" s="29" t="s">
        <v>4</v>
      </c>
      <c r="E19" s="29">
        <v>78.45</v>
      </c>
      <c r="F19" s="29">
        <v>3.4</v>
      </c>
      <c r="G19" s="29">
        <f t="shared" si="0"/>
        <v>1.8945929479229555</v>
      </c>
      <c r="H19" s="29">
        <f t="shared" si="1"/>
        <v>0.53147891704225514</v>
      </c>
    </row>
    <row r="20" spans="3:8" x14ac:dyDescent="0.15">
      <c r="C20" s="29">
        <v>1995</v>
      </c>
      <c r="D20" s="29" t="s">
        <v>4</v>
      </c>
      <c r="E20" s="29">
        <v>74.599999999999994</v>
      </c>
      <c r="F20" s="29">
        <v>3</v>
      </c>
      <c r="G20" s="29">
        <f t="shared" si="0"/>
        <v>1.8727388274726688</v>
      </c>
      <c r="H20" s="29">
        <f t="shared" si="1"/>
        <v>0.47712125471966244</v>
      </c>
    </row>
    <row r="21" spans="3:8" x14ac:dyDescent="0.15">
      <c r="C21" s="29">
        <v>1995</v>
      </c>
      <c r="D21" s="29" t="s">
        <v>4</v>
      </c>
      <c r="E21" s="29">
        <v>58.65</v>
      </c>
      <c r="F21" s="29">
        <v>1.5</v>
      </c>
      <c r="G21" s="29">
        <f t="shared" si="0"/>
        <v>1.7682680164515481</v>
      </c>
      <c r="H21" s="29">
        <f t="shared" si="1"/>
        <v>0.17609125905568124</v>
      </c>
    </row>
    <row r="22" spans="3:8" x14ac:dyDescent="0.15">
      <c r="C22" s="29">
        <v>1995</v>
      </c>
      <c r="D22" s="29" t="s">
        <v>4</v>
      </c>
      <c r="E22" s="29">
        <v>80.95</v>
      </c>
      <c r="F22" s="29">
        <v>4</v>
      </c>
      <c r="G22" s="29">
        <f t="shared" si="0"/>
        <v>1.9082168530893926</v>
      </c>
      <c r="H22" s="29">
        <f t="shared" si="1"/>
        <v>0.6020599913279624</v>
      </c>
    </row>
    <row r="23" spans="3:8" x14ac:dyDescent="0.15">
      <c r="C23" s="29">
        <v>1995</v>
      </c>
      <c r="D23" s="29" t="s">
        <v>4</v>
      </c>
      <c r="E23" s="29">
        <v>76.099999999999994</v>
      </c>
      <c r="F23" s="29">
        <v>2.2000000000000002</v>
      </c>
      <c r="G23" s="29">
        <f t="shared" si="0"/>
        <v>1.8813846567705728</v>
      </c>
      <c r="H23" s="29">
        <f t="shared" si="1"/>
        <v>0.34242268082220628</v>
      </c>
    </row>
    <row r="24" spans="3:8" x14ac:dyDescent="0.15">
      <c r="C24" s="29">
        <v>1995</v>
      </c>
      <c r="D24" s="29" t="s">
        <v>4</v>
      </c>
      <c r="E24" s="29">
        <v>69.8</v>
      </c>
      <c r="F24" s="29">
        <v>2</v>
      </c>
      <c r="G24" s="29">
        <f t="shared" si="0"/>
        <v>1.8438554226231612</v>
      </c>
      <c r="H24" s="29">
        <f t="shared" si="1"/>
        <v>0.3010299956639812</v>
      </c>
    </row>
    <row r="25" spans="3:8" x14ac:dyDescent="0.15">
      <c r="C25" s="29">
        <v>1995</v>
      </c>
      <c r="D25" s="29" t="s">
        <v>4</v>
      </c>
      <c r="E25" s="29">
        <v>76.150000000000006</v>
      </c>
      <c r="F25" s="29">
        <v>2.2000000000000002</v>
      </c>
      <c r="G25" s="29">
        <f t="shared" si="0"/>
        <v>1.8816699076720613</v>
      </c>
      <c r="H25" s="29">
        <f t="shared" si="1"/>
        <v>0.34242268082220628</v>
      </c>
    </row>
    <row r="26" spans="3:8" x14ac:dyDescent="0.15">
      <c r="C26" s="29">
        <v>1995</v>
      </c>
      <c r="D26" s="29" t="s">
        <v>4</v>
      </c>
      <c r="E26" s="29">
        <v>80.400000000000006</v>
      </c>
      <c r="F26" s="29">
        <v>2.8</v>
      </c>
      <c r="G26" s="29">
        <f t="shared" si="0"/>
        <v>1.9052560487484513</v>
      </c>
      <c r="H26" s="29">
        <f t="shared" si="1"/>
        <v>0.44715803134221921</v>
      </c>
    </row>
    <row r="27" spans="3:8" x14ac:dyDescent="0.15">
      <c r="C27" s="29">
        <v>1995</v>
      </c>
      <c r="D27" s="29" t="s">
        <v>4</v>
      </c>
      <c r="E27" s="29">
        <v>79</v>
      </c>
      <c r="F27" s="29">
        <v>2.2000000000000002</v>
      </c>
      <c r="G27" s="29">
        <f t="shared" si="0"/>
        <v>1.8976270912904414</v>
      </c>
      <c r="H27" s="29">
        <f t="shared" si="1"/>
        <v>0.34242268082220628</v>
      </c>
    </row>
    <row r="28" spans="3:8" x14ac:dyDescent="0.15">
      <c r="C28" s="29">
        <v>1995</v>
      </c>
      <c r="D28" s="29" t="s">
        <v>4</v>
      </c>
      <c r="E28" s="29">
        <v>79.099999999999994</v>
      </c>
      <c r="F28" s="29">
        <v>2.5</v>
      </c>
      <c r="G28" s="29">
        <f t="shared" si="0"/>
        <v>1.8981764834976764</v>
      </c>
      <c r="H28" s="29">
        <f t="shared" si="1"/>
        <v>0.3979400086720376</v>
      </c>
    </row>
    <row r="29" spans="3:8" x14ac:dyDescent="0.15">
      <c r="C29" s="29">
        <v>1995</v>
      </c>
      <c r="D29" s="29" t="s">
        <v>4</v>
      </c>
      <c r="E29" s="29">
        <v>57.65</v>
      </c>
      <c r="F29" s="29">
        <v>0.7</v>
      </c>
      <c r="G29" s="29">
        <f t="shared" si="0"/>
        <v>1.7607993116307179</v>
      </c>
      <c r="H29" s="29">
        <f t="shared" si="1"/>
        <v>-0.15490195998574319</v>
      </c>
    </row>
    <row r="30" spans="3:8" x14ac:dyDescent="0.15">
      <c r="C30" s="29">
        <v>1995</v>
      </c>
      <c r="D30" s="29" t="s">
        <v>4</v>
      </c>
      <c r="E30" s="29">
        <v>78.25</v>
      </c>
      <c r="F30" s="29">
        <v>2.2000000000000002</v>
      </c>
      <c r="G30" s="29">
        <f t="shared" si="0"/>
        <v>1.893484346218486</v>
      </c>
      <c r="H30" s="29">
        <f t="shared" si="1"/>
        <v>0.34242268082220628</v>
      </c>
    </row>
    <row r="31" spans="3:8" x14ac:dyDescent="0.15">
      <c r="C31" s="29">
        <v>1995</v>
      </c>
      <c r="D31" s="29" t="s">
        <v>4</v>
      </c>
      <c r="E31" s="29">
        <v>58.9</v>
      </c>
      <c r="F31" s="29">
        <v>0.8</v>
      </c>
      <c r="G31" s="29">
        <f t="shared" si="0"/>
        <v>1.7701152947871017</v>
      </c>
      <c r="H31" s="29">
        <f t="shared" si="1"/>
        <v>-9.6910013008056392E-2</v>
      </c>
    </row>
    <row r="32" spans="3:8" x14ac:dyDescent="0.15">
      <c r="C32" s="29">
        <v>1995</v>
      </c>
      <c r="D32" s="29" t="s">
        <v>4</v>
      </c>
      <c r="E32" s="29">
        <v>71.5</v>
      </c>
      <c r="F32" s="29">
        <v>1.6</v>
      </c>
      <c r="G32" s="29">
        <f t="shared" si="0"/>
        <v>1.8543060418010806</v>
      </c>
      <c r="H32" s="29">
        <f t="shared" si="1"/>
        <v>0.20411998265592479</v>
      </c>
    </row>
    <row r="33" spans="3:8" x14ac:dyDescent="0.15">
      <c r="C33" s="29">
        <v>1995</v>
      </c>
      <c r="D33" s="29" t="s">
        <v>4</v>
      </c>
      <c r="E33" s="29">
        <v>65.349999999999994</v>
      </c>
      <c r="F33" s="29">
        <v>1</v>
      </c>
      <c r="G33" s="29">
        <f t="shared" si="0"/>
        <v>1.8152455919165631</v>
      </c>
      <c r="H33" s="29">
        <f t="shared" si="1"/>
        <v>0</v>
      </c>
    </row>
    <row r="34" spans="3:8" x14ac:dyDescent="0.15">
      <c r="C34" s="29">
        <v>1995</v>
      </c>
      <c r="D34" s="29" t="s">
        <v>4</v>
      </c>
      <c r="E34" s="29">
        <v>75.900000000000006</v>
      </c>
      <c r="F34" s="29">
        <v>1.9</v>
      </c>
      <c r="G34" s="29">
        <f t="shared" si="0"/>
        <v>1.8802417758954804</v>
      </c>
      <c r="H34" s="29">
        <f t="shared" si="1"/>
        <v>0.27875360095282892</v>
      </c>
    </row>
    <row r="35" spans="3:8" x14ac:dyDescent="0.15">
      <c r="C35" s="29">
        <v>1995</v>
      </c>
      <c r="D35" s="29" t="s">
        <v>4</v>
      </c>
      <c r="E35" s="29">
        <v>75.45</v>
      </c>
      <c r="F35" s="29">
        <v>2.4</v>
      </c>
      <c r="G35" s="29">
        <f t="shared" si="0"/>
        <v>1.8776592441116087</v>
      </c>
      <c r="H35" s="29">
        <f t="shared" si="1"/>
        <v>0.38021124171160603</v>
      </c>
    </row>
    <row r="36" spans="3:8" x14ac:dyDescent="0.15">
      <c r="C36" s="29">
        <v>1995</v>
      </c>
      <c r="D36" s="29" t="s">
        <v>4</v>
      </c>
      <c r="E36" s="29">
        <v>88.85</v>
      </c>
      <c r="F36" s="29">
        <v>3.8</v>
      </c>
      <c r="G36" s="29">
        <f t="shared" si="0"/>
        <v>1.9486574321413204</v>
      </c>
      <c r="H36" s="29">
        <f t="shared" si="1"/>
        <v>0.57978359661681012</v>
      </c>
    </row>
    <row r="37" spans="3:8" x14ac:dyDescent="0.15">
      <c r="C37" s="29">
        <v>1995</v>
      </c>
      <c r="D37" s="29" t="s">
        <v>4</v>
      </c>
      <c r="E37" s="29">
        <v>68.75</v>
      </c>
      <c r="F37" s="29">
        <v>1.2</v>
      </c>
      <c r="G37" s="29">
        <f t="shared" si="0"/>
        <v>1.8372727025023003</v>
      </c>
      <c r="H37" s="29">
        <f t="shared" si="1"/>
        <v>7.9181246047624818E-2</v>
      </c>
    </row>
    <row r="38" spans="3:8" x14ac:dyDescent="0.15">
      <c r="C38" s="29">
        <v>1995</v>
      </c>
      <c r="D38" s="29" t="s">
        <v>4</v>
      </c>
      <c r="E38" s="29">
        <v>77</v>
      </c>
      <c r="F38" s="29">
        <v>3.3</v>
      </c>
      <c r="G38" s="29">
        <f t="shared" si="0"/>
        <v>1.8864907251724818</v>
      </c>
      <c r="H38" s="29">
        <f t="shared" si="1"/>
        <v>0.51851393987788741</v>
      </c>
    </row>
    <row r="39" spans="3:8" x14ac:dyDescent="0.15">
      <c r="C39" s="29">
        <v>1995</v>
      </c>
      <c r="D39" s="29" t="s">
        <v>4</v>
      </c>
      <c r="E39" s="29">
        <v>80.349999999999994</v>
      </c>
      <c r="F39" s="29">
        <v>4.8</v>
      </c>
      <c r="G39" s="29">
        <f t="shared" si="0"/>
        <v>1.9049858810993634</v>
      </c>
      <c r="H39" s="29">
        <f t="shared" si="1"/>
        <v>0.68124123737558717</v>
      </c>
    </row>
    <row r="40" spans="3:8" x14ac:dyDescent="0.15">
      <c r="C40" s="29">
        <v>1995</v>
      </c>
      <c r="D40" s="29" t="s">
        <v>4</v>
      </c>
      <c r="E40" s="29">
        <v>76.349999999999994</v>
      </c>
      <c r="F40" s="29">
        <v>2.5</v>
      </c>
      <c r="G40" s="29">
        <f t="shared" si="0"/>
        <v>1.8828090413924399</v>
      </c>
      <c r="H40" s="29">
        <f t="shared" si="1"/>
        <v>0.3979400086720376</v>
      </c>
    </row>
    <row r="41" spans="3:8" x14ac:dyDescent="0.15">
      <c r="C41" s="29">
        <v>1995</v>
      </c>
      <c r="D41" s="29" t="s">
        <v>4</v>
      </c>
      <c r="E41" s="29">
        <v>73.5</v>
      </c>
      <c r="F41" s="29">
        <v>2.7</v>
      </c>
      <c r="G41" s="29">
        <f t="shared" si="0"/>
        <v>1.866287339084195</v>
      </c>
      <c r="H41" s="29">
        <f t="shared" si="1"/>
        <v>0.43136376415898736</v>
      </c>
    </row>
    <row r="42" spans="3:8" x14ac:dyDescent="0.15">
      <c r="C42" s="29">
        <v>1995</v>
      </c>
      <c r="D42" s="29" t="s">
        <v>4</v>
      </c>
      <c r="E42" s="29">
        <v>75</v>
      </c>
      <c r="F42" s="29">
        <v>2.2999999999999998</v>
      </c>
      <c r="G42" s="29">
        <f t="shared" si="0"/>
        <v>1.8750612633917001</v>
      </c>
      <c r="H42" s="29">
        <f t="shared" si="1"/>
        <v>0.36172783601759284</v>
      </c>
    </row>
    <row r="43" spans="3:8" x14ac:dyDescent="0.15">
      <c r="C43" s="29">
        <v>1995</v>
      </c>
      <c r="D43" s="29" t="s">
        <v>4</v>
      </c>
      <c r="E43" s="29">
        <v>90.45</v>
      </c>
      <c r="F43" s="29">
        <v>4.2</v>
      </c>
      <c r="G43" s="29">
        <f t="shared" si="0"/>
        <v>1.9564085711958326</v>
      </c>
      <c r="H43" s="29">
        <f t="shared" si="1"/>
        <v>0.62324929039790045</v>
      </c>
    </row>
    <row r="44" spans="3:8" x14ac:dyDescent="0.15">
      <c r="C44" s="29">
        <v>1995</v>
      </c>
      <c r="D44" s="29" t="s">
        <v>4</v>
      </c>
      <c r="E44" s="29">
        <v>82.25</v>
      </c>
      <c r="F44" s="29">
        <v>3.2</v>
      </c>
      <c r="G44" s="29">
        <f t="shared" si="0"/>
        <v>1.9151359066220119</v>
      </c>
      <c r="H44" s="29">
        <f t="shared" si="1"/>
        <v>0.50514997831990605</v>
      </c>
    </row>
    <row r="45" spans="3:8" x14ac:dyDescent="0.15">
      <c r="C45" s="29">
        <v>1995</v>
      </c>
      <c r="D45" s="29" t="s">
        <v>4</v>
      </c>
      <c r="E45" s="29">
        <v>84.8</v>
      </c>
      <c r="F45" s="29">
        <v>3.7</v>
      </c>
      <c r="G45" s="29">
        <f t="shared" si="0"/>
        <v>1.9283958522567137</v>
      </c>
      <c r="H45" s="29">
        <f t="shared" si="1"/>
        <v>0.56820172406699498</v>
      </c>
    </row>
    <row r="46" spans="3:8" x14ac:dyDescent="0.15">
      <c r="C46" s="29">
        <v>1995</v>
      </c>
      <c r="D46" s="29" t="s">
        <v>4</v>
      </c>
      <c r="E46" s="29">
        <v>84.55</v>
      </c>
      <c r="F46" s="29">
        <v>4</v>
      </c>
      <c r="G46" s="29">
        <f t="shared" si="0"/>
        <v>1.9271136119337606</v>
      </c>
      <c r="H46" s="29">
        <f t="shared" si="1"/>
        <v>0.6020599913279624</v>
      </c>
    </row>
    <row r="47" spans="3:8" x14ac:dyDescent="0.15">
      <c r="C47" s="29">
        <v>1995</v>
      </c>
      <c r="D47" s="29" t="s">
        <v>4</v>
      </c>
      <c r="E47" s="29">
        <v>82.6</v>
      </c>
      <c r="F47" s="29">
        <v>3.5</v>
      </c>
      <c r="G47" s="29">
        <f t="shared" si="0"/>
        <v>1.9169800473203822</v>
      </c>
      <c r="H47" s="29">
        <f t="shared" si="1"/>
        <v>0.54406804435027567</v>
      </c>
    </row>
    <row r="48" spans="3:8" x14ac:dyDescent="0.15">
      <c r="C48" s="29">
        <v>1995</v>
      </c>
      <c r="D48" s="29" t="s">
        <v>4</v>
      </c>
      <c r="E48" s="29">
        <v>81</v>
      </c>
      <c r="F48" s="29">
        <v>3.4</v>
      </c>
      <c r="G48" s="29">
        <f t="shared" si="0"/>
        <v>1.9084850188786497</v>
      </c>
      <c r="H48" s="29">
        <f t="shared" si="1"/>
        <v>0.53147891704225514</v>
      </c>
    </row>
    <row r="49" spans="3:8" x14ac:dyDescent="0.15">
      <c r="C49" s="29">
        <v>1995</v>
      </c>
      <c r="D49" s="29" t="s">
        <v>4</v>
      </c>
      <c r="E49" s="29">
        <v>73.25</v>
      </c>
      <c r="F49" s="29">
        <v>2.4</v>
      </c>
      <c r="G49" s="29">
        <f t="shared" si="0"/>
        <v>1.8648076290261471</v>
      </c>
      <c r="H49" s="29">
        <f t="shared" si="1"/>
        <v>0.38021124171160603</v>
      </c>
    </row>
    <row r="50" spans="3:8" x14ac:dyDescent="0.15">
      <c r="C50" s="29">
        <v>1995</v>
      </c>
      <c r="D50" s="29" t="s">
        <v>4</v>
      </c>
      <c r="E50" s="29">
        <v>88.45</v>
      </c>
      <c r="F50" s="29">
        <v>5.6</v>
      </c>
      <c r="G50" s="29">
        <f t="shared" si="0"/>
        <v>1.946697837245742</v>
      </c>
      <c r="H50" s="29">
        <f t="shared" si="1"/>
        <v>0.74818802700620035</v>
      </c>
    </row>
    <row r="51" spans="3:8" x14ac:dyDescent="0.15">
      <c r="C51" s="29">
        <v>1995</v>
      </c>
      <c r="D51" s="29" t="s">
        <v>4</v>
      </c>
      <c r="E51" s="29">
        <v>91.6</v>
      </c>
      <c r="F51" s="29">
        <v>5</v>
      </c>
      <c r="G51" s="29">
        <f t="shared" si="0"/>
        <v>1.9618954736678504</v>
      </c>
      <c r="H51" s="29">
        <f t="shared" si="1"/>
        <v>0.69897000433601886</v>
      </c>
    </row>
    <row r="52" spans="3:8" x14ac:dyDescent="0.15">
      <c r="C52" s="29">
        <v>1995</v>
      </c>
      <c r="D52" s="29" t="s">
        <v>4</v>
      </c>
      <c r="E52" s="29">
        <v>90.4</v>
      </c>
      <c r="F52" s="29">
        <v>5</v>
      </c>
      <c r="G52" s="29">
        <f t="shared" si="0"/>
        <v>1.9561684304753633</v>
      </c>
      <c r="H52" s="29">
        <f t="shared" si="1"/>
        <v>0.69897000433601886</v>
      </c>
    </row>
    <row r="53" spans="3:8" x14ac:dyDescent="0.15">
      <c r="C53" s="29">
        <v>1995</v>
      </c>
      <c r="D53" s="29" t="s">
        <v>4</v>
      </c>
      <c r="E53" s="29">
        <v>89.35</v>
      </c>
      <c r="F53" s="29">
        <v>4.3</v>
      </c>
      <c r="G53" s="29">
        <f t="shared" si="0"/>
        <v>1.9510945568416631</v>
      </c>
      <c r="H53" s="29">
        <f t="shared" si="1"/>
        <v>0.63346845557958653</v>
      </c>
    </row>
    <row r="54" spans="3:8" x14ac:dyDescent="0.15">
      <c r="C54" s="29">
        <v>1995</v>
      </c>
      <c r="D54" s="29" t="s">
        <v>4</v>
      </c>
      <c r="E54" s="29">
        <v>88.45</v>
      </c>
      <c r="F54" s="29">
        <v>4.8</v>
      </c>
      <c r="G54" s="29">
        <f t="shared" si="0"/>
        <v>1.946697837245742</v>
      </c>
      <c r="H54" s="29">
        <f t="shared" si="1"/>
        <v>0.68124123737558717</v>
      </c>
    </row>
    <row r="55" spans="3:8" x14ac:dyDescent="0.15">
      <c r="C55" s="29">
        <v>1995</v>
      </c>
      <c r="D55" s="29" t="s">
        <v>4</v>
      </c>
      <c r="E55" s="29">
        <v>89.35</v>
      </c>
      <c r="F55" s="29">
        <v>5.3</v>
      </c>
      <c r="G55" s="29">
        <f t="shared" si="0"/>
        <v>1.9510945568416631</v>
      </c>
      <c r="H55" s="29">
        <f t="shared" si="1"/>
        <v>0.72427586960078905</v>
      </c>
    </row>
    <row r="56" spans="3:8" x14ac:dyDescent="0.15">
      <c r="C56" s="29">
        <v>1995</v>
      </c>
      <c r="D56" s="29" t="s">
        <v>4</v>
      </c>
      <c r="E56" s="29">
        <v>87.8</v>
      </c>
      <c r="F56" s="29">
        <v>4.5999999999999996</v>
      </c>
      <c r="G56" s="29">
        <f t="shared" si="0"/>
        <v>1.9434945159061026</v>
      </c>
      <c r="H56" s="29">
        <f t="shared" si="1"/>
        <v>0.66275783168157409</v>
      </c>
    </row>
    <row r="57" spans="3:8" x14ac:dyDescent="0.15">
      <c r="C57" s="29">
        <v>1995</v>
      </c>
      <c r="D57" s="29" t="s">
        <v>4</v>
      </c>
      <c r="E57" s="29">
        <v>84.55</v>
      </c>
      <c r="F57" s="29">
        <v>3.8</v>
      </c>
      <c r="G57" s="29">
        <f t="shared" si="0"/>
        <v>1.9271136119337606</v>
      </c>
      <c r="H57" s="29">
        <f t="shared" si="1"/>
        <v>0.57978359661681012</v>
      </c>
    </row>
    <row r="58" spans="3:8" x14ac:dyDescent="0.15">
      <c r="C58" s="29">
        <v>1995</v>
      </c>
      <c r="D58" s="29" t="s">
        <v>4</v>
      </c>
      <c r="E58" s="29">
        <v>94.6</v>
      </c>
      <c r="F58" s="29">
        <v>7</v>
      </c>
      <c r="G58" s="29">
        <f t="shared" si="0"/>
        <v>1.9758911364017928</v>
      </c>
      <c r="H58" s="29">
        <f t="shared" si="1"/>
        <v>0.84509804001425681</v>
      </c>
    </row>
    <row r="59" spans="3:8" x14ac:dyDescent="0.15">
      <c r="C59" s="29">
        <v>1995</v>
      </c>
      <c r="D59" s="29" t="s">
        <v>4</v>
      </c>
      <c r="E59" s="29">
        <v>89.05</v>
      </c>
      <c r="F59" s="29">
        <v>4.5</v>
      </c>
      <c r="G59" s="29">
        <f t="shared" si="0"/>
        <v>1.9496339237992624</v>
      </c>
      <c r="H59" s="29">
        <f t="shared" si="1"/>
        <v>0.65321251377534373</v>
      </c>
    </row>
    <row r="60" spans="3:8" x14ac:dyDescent="0.15">
      <c r="C60" s="29">
        <v>1995</v>
      </c>
      <c r="D60" s="29" t="s">
        <v>4</v>
      </c>
      <c r="E60" s="29">
        <v>61.85</v>
      </c>
      <c r="F60" s="29">
        <v>1.4</v>
      </c>
      <c r="G60" s="29">
        <f t="shared" si="0"/>
        <v>1.7913397039651395</v>
      </c>
      <c r="H60" s="29">
        <f t="shared" si="1"/>
        <v>0.14612803567823801</v>
      </c>
    </row>
    <row r="61" spans="3:8" x14ac:dyDescent="0.15">
      <c r="C61" s="29">
        <v>1995</v>
      </c>
      <c r="D61" s="29" t="s">
        <v>4</v>
      </c>
      <c r="E61" s="29">
        <v>78.2</v>
      </c>
      <c r="F61" s="29">
        <v>3.4</v>
      </c>
      <c r="G61" s="29">
        <f t="shared" si="0"/>
        <v>1.893206753059848</v>
      </c>
      <c r="H61" s="29">
        <f t="shared" si="1"/>
        <v>0.53147891704225514</v>
      </c>
    </row>
    <row r="62" spans="3:8" x14ac:dyDescent="0.15">
      <c r="C62" s="29">
        <v>1995</v>
      </c>
      <c r="D62" s="29" t="s">
        <v>4</v>
      </c>
      <c r="E62" s="29">
        <v>86.8</v>
      </c>
      <c r="F62" s="29">
        <v>5.8</v>
      </c>
      <c r="G62" s="29">
        <f t="shared" si="0"/>
        <v>1.9385197251764918</v>
      </c>
      <c r="H62" s="29">
        <f t="shared" si="1"/>
        <v>0.76342799356293722</v>
      </c>
    </row>
    <row r="63" spans="3:8" x14ac:dyDescent="0.15">
      <c r="C63" s="29">
        <v>1995</v>
      </c>
      <c r="D63" s="29" t="s">
        <v>4</v>
      </c>
      <c r="E63" s="29">
        <v>87.6</v>
      </c>
      <c r="F63" s="29">
        <v>4.5999999999999996</v>
      </c>
      <c r="G63" s="29">
        <f t="shared" si="0"/>
        <v>1.9425041061680808</v>
      </c>
      <c r="H63" s="29">
        <f t="shared" si="1"/>
        <v>0.66275783168157409</v>
      </c>
    </row>
    <row r="64" spans="3:8" x14ac:dyDescent="0.15">
      <c r="C64" s="29">
        <v>1995</v>
      </c>
      <c r="D64" s="29" t="s">
        <v>4</v>
      </c>
      <c r="E64" s="29">
        <v>97.35</v>
      </c>
      <c r="F64" s="29">
        <v>7</v>
      </c>
      <c r="G64" s="29">
        <f t="shared" si="0"/>
        <v>1.9883359558560505</v>
      </c>
      <c r="H64" s="29">
        <f t="shared" si="1"/>
        <v>0.84509804001425681</v>
      </c>
    </row>
    <row r="65" spans="3:8" x14ac:dyDescent="0.15">
      <c r="C65" s="29">
        <v>1995</v>
      </c>
      <c r="D65" s="29" t="s">
        <v>4</v>
      </c>
      <c r="E65" s="29">
        <v>82.1</v>
      </c>
      <c r="F65" s="29">
        <v>3.2</v>
      </c>
      <c r="G65" s="29">
        <f t="shared" si="0"/>
        <v>1.9143431571194407</v>
      </c>
      <c r="H65" s="29">
        <f t="shared" si="1"/>
        <v>0.50514997831990605</v>
      </c>
    </row>
    <row r="66" spans="3:8" x14ac:dyDescent="0.15">
      <c r="C66" s="29">
        <v>1995</v>
      </c>
      <c r="D66" s="29" t="s">
        <v>4</v>
      </c>
      <c r="E66" s="29">
        <v>88.2</v>
      </c>
      <c r="F66" s="29">
        <v>4.4000000000000004</v>
      </c>
      <c r="G66" s="29">
        <f t="shared" si="0"/>
        <v>1.9454685851318196</v>
      </c>
      <c r="H66" s="29">
        <f t="shared" si="1"/>
        <v>0.64345267648618742</v>
      </c>
    </row>
    <row r="67" spans="3:8" x14ac:dyDescent="0.15">
      <c r="C67" s="29">
        <v>1995</v>
      </c>
      <c r="D67" s="29" t="s">
        <v>4</v>
      </c>
      <c r="E67" s="29">
        <v>86.7</v>
      </c>
      <c r="F67" s="29">
        <v>5</v>
      </c>
      <c r="G67" s="29">
        <f t="shared" si="0"/>
        <v>1.9380190974762104</v>
      </c>
      <c r="H67" s="29">
        <f t="shared" si="1"/>
        <v>0.69897000433601886</v>
      </c>
    </row>
    <row r="68" spans="3:8" x14ac:dyDescent="0.15">
      <c r="C68" s="29">
        <v>1995</v>
      </c>
      <c r="D68" s="29" t="s">
        <v>4</v>
      </c>
      <c r="E68" s="29">
        <v>101.25</v>
      </c>
      <c r="F68" s="29">
        <v>7</v>
      </c>
      <c r="G68" s="29">
        <f t="shared" si="0"/>
        <v>2.0053950318867062</v>
      </c>
      <c r="H68" s="29">
        <f t="shared" si="1"/>
        <v>0.84509804001425681</v>
      </c>
    </row>
    <row r="69" spans="3:8" x14ac:dyDescent="0.15">
      <c r="C69" s="29">
        <v>1995</v>
      </c>
      <c r="D69" s="29" t="s">
        <v>4</v>
      </c>
      <c r="E69" s="29">
        <v>96.35</v>
      </c>
      <c r="F69" s="29">
        <v>6.1</v>
      </c>
      <c r="G69" s="29">
        <f t="shared" si="0"/>
        <v>1.9838517189914717</v>
      </c>
      <c r="H69" s="29">
        <f t="shared" si="1"/>
        <v>0.78532983501076703</v>
      </c>
    </row>
    <row r="70" spans="3:8" x14ac:dyDescent="0.15">
      <c r="C70" s="29">
        <v>1995</v>
      </c>
      <c r="D70" s="29" t="s">
        <v>4</v>
      </c>
      <c r="E70" s="29">
        <v>94.3</v>
      </c>
      <c r="F70" s="29">
        <v>6</v>
      </c>
      <c r="G70" s="29">
        <f t="shared" ref="G70:G133" si="2">LOG(E70)</f>
        <v>1.9745116927373283</v>
      </c>
      <c r="H70" s="29">
        <f t="shared" ref="H70:H133" si="3">LOG(F70)</f>
        <v>0.77815125038364363</v>
      </c>
    </row>
    <row r="71" spans="3:8" x14ac:dyDescent="0.15">
      <c r="C71" s="29">
        <v>1995</v>
      </c>
      <c r="D71" s="29" t="s">
        <v>4</v>
      </c>
      <c r="E71" s="29">
        <v>93</v>
      </c>
      <c r="F71" s="29">
        <v>6</v>
      </c>
      <c r="G71" s="29">
        <f t="shared" si="2"/>
        <v>1.968482948553935</v>
      </c>
      <c r="H71" s="29">
        <f t="shared" si="3"/>
        <v>0.77815125038364363</v>
      </c>
    </row>
    <row r="72" spans="3:8" x14ac:dyDescent="0.15">
      <c r="C72" s="29">
        <v>1995</v>
      </c>
      <c r="D72" s="29" t="s">
        <v>4</v>
      </c>
      <c r="E72" s="29">
        <v>90.5</v>
      </c>
      <c r="F72" s="29">
        <v>5.2</v>
      </c>
      <c r="G72" s="29">
        <f t="shared" si="2"/>
        <v>1.9566485792052033</v>
      </c>
      <c r="H72" s="29">
        <f t="shared" si="3"/>
        <v>0.71600334363479923</v>
      </c>
    </row>
    <row r="73" spans="3:8" x14ac:dyDescent="0.15">
      <c r="C73" s="29">
        <v>1995</v>
      </c>
      <c r="D73" s="29" t="s">
        <v>4</v>
      </c>
      <c r="E73" s="29">
        <v>92.3</v>
      </c>
      <c r="F73" s="29">
        <v>5.6</v>
      </c>
      <c r="G73" s="29">
        <f t="shared" si="2"/>
        <v>1.965201701025912</v>
      </c>
      <c r="H73" s="29">
        <f t="shared" si="3"/>
        <v>0.74818802700620035</v>
      </c>
    </row>
    <row r="74" spans="3:8" x14ac:dyDescent="0.15">
      <c r="C74" s="29">
        <v>1995</v>
      </c>
      <c r="D74" s="29" t="s">
        <v>4</v>
      </c>
      <c r="E74" s="29">
        <v>90.85</v>
      </c>
      <c r="F74" s="29">
        <v>4.5999999999999996</v>
      </c>
      <c r="G74" s="29">
        <f t="shared" si="2"/>
        <v>1.9583249316440532</v>
      </c>
      <c r="H74" s="29">
        <f t="shared" si="3"/>
        <v>0.66275783168157409</v>
      </c>
    </row>
    <row r="75" spans="3:8" x14ac:dyDescent="0.15">
      <c r="C75" s="29">
        <v>1995</v>
      </c>
      <c r="D75" s="29" t="s">
        <v>4</v>
      </c>
      <c r="E75" s="29">
        <v>103.6</v>
      </c>
      <c r="F75" s="29">
        <v>7.5</v>
      </c>
      <c r="G75" s="29">
        <f t="shared" si="2"/>
        <v>2.0153597554092144</v>
      </c>
      <c r="H75" s="29">
        <f t="shared" si="3"/>
        <v>0.87506126339170009</v>
      </c>
    </row>
    <row r="76" spans="3:8" x14ac:dyDescent="0.15">
      <c r="C76" s="29">
        <v>1995</v>
      </c>
      <c r="D76" s="29" t="s">
        <v>4</v>
      </c>
      <c r="E76" s="29">
        <v>97.55</v>
      </c>
      <c r="F76" s="29">
        <v>6.25</v>
      </c>
      <c r="G76" s="29">
        <f t="shared" si="2"/>
        <v>1.9892272737305368</v>
      </c>
      <c r="H76" s="29">
        <f t="shared" si="3"/>
        <v>0.79588001734407521</v>
      </c>
    </row>
    <row r="77" spans="3:8" x14ac:dyDescent="0.15">
      <c r="C77" s="29">
        <v>1995</v>
      </c>
      <c r="D77" s="29" t="s">
        <v>4</v>
      </c>
      <c r="E77" s="29">
        <v>84.4</v>
      </c>
      <c r="F77" s="29">
        <v>4</v>
      </c>
      <c r="G77" s="29">
        <f t="shared" si="2"/>
        <v>1.9263424466256551</v>
      </c>
      <c r="H77" s="29">
        <f t="shared" si="3"/>
        <v>0.6020599913279624</v>
      </c>
    </row>
    <row r="78" spans="3:8" x14ac:dyDescent="0.15">
      <c r="C78" s="29">
        <v>1995</v>
      </c>
      <c r="D78" s="29" t="s">
        <v>4</v>
      </c>
      <c r="E78" s="29">
        <v>104</v>
      </c>
      <c r="F78" s="29">
        <v>10</v>
      </c>
      <c r="G78" s="29">
        <f t="shared" si="2"/>
        <v>2.0170333392987803</v>
      </c>
      <c r="H78" s="29">
        <f t="shared" si="3"/>
        <v>1</v>
      </c>
    </row>
    <row r="79" spans="3:8" x14ac:dyDescent="0.15">
      <c r="C79" s="29">
        <v>1996</v>
      </c>
      <c r="D79" s="29" t="s">
        <v>4</v>
      </c>
      <c r="E79" s="29">
        <v>68.650000000000006</v>
      </c>
      <c r="F79" s="29">
        <v>1.7</v>
      </c>
      <c r="G79" s="29">
        <f t="shared" si="2"/>
        <v>1.836640541572774</v>
      </c>
      <c r="H79" s="29">
        <f t="shared" si="3"/>
        <v>0.23044892137827391</v>
      </c>
    </row>
    <row r="80" spans="3:8" x14ac:dyDescent="0.15">
      <c r="C80" s="29">
        <v>1996</v>
      </c>
      <c r="D80" s="29" t="s">
        <v>4</v>
      </c>
      <c r="E80" s="29">
        <v>69.3</v>
      </c>
      <c r="F80" s="29">
        <v>2.1</v>
      </c>
      <c r="G80" s="29">
        <f t="shared" si="2"/>
        <v>1.8407332346118068</v>
      </c>
      <c r="H80" s="29">
        <f t="shared" si="3"/>
        <v>0.3222192947339193</v>
      </c>
    </row>
    <row r="81" spans="3:8" x14ac:dyDescent="0.15">
      <c r="C81" s="29">
        <v>1996</v>
      </c>
      <c r="D81" s="29" t="s">
        <v>4</v>
      </c>
      <c r="E81" s="29">
        <v>81.55</v>
      </c>
      <c r="F81" s="29">
        <v>3.4</v>
      </c>
      <c r="G81" s="29">
        <f t="shared" si="2"/>
        <v>1.9114239653762946</v>
      </c>
      <c r="H81" s="29">
        <f t="shared" si="3"/>
        <v>0.53147891704225514</v>
      </c>
    </row>
    <row r="82" spans="3:8" x14ac:dyDescent="0.15">
      <c r="C82" s="29">
        <v>1996</v>
      </c>
      <c r="D82" s="29" t="s">
        <v>4</v>
      </c>
      <c r="E82" s="29">
        <v>74.400000000000006</v>
      </c>
      <c r="F82" s="29">
        <v>2.1</v>
      </c>
      <c r="G82" s="29">
        <f t="shared" si="2"/>
        <v>1.8715729355458788</v>
      </c>
      <c r="H82" s="29">
        <f t="shared" si="3"/>
        <v>0.3222192947339193</v>
      </c>
    </row>
    <row r="83" spans="3:8" x14ac:dyDescent="0.15">
      <c r="C83" s="29">
        <v>1996</v>
      </c>
      <c r="D83" s="29" t="s">
        <v>4</v>
      </c>
      <c r="E83" s="29">
        <v>73.900000000000006</v>
      </c>
      <c r="F83" s="29">
        <v>1.7</v>
      </c>
      <c r="G83" s="29">
        <f t="shared" si="2"/>
        <v>1.8686444383948257</v>
      </c>
      <c r="H83" s="29">
        <f t="shared" si="3"/>
        <v>0.23044892137827391</v>
      </c>
    </row>
    <row r="84" spans="3:8" x14ac:dyDescent="0.15">
      <c r="C84" s="29">
        <v>1996</v>
      </c>
      <c r="D84" s="29" t="s">
        <v>4</v>
      </c>
      <c r="E84" s="29">
        <v>172</v>
      </c>
      <c r="F84" s="29">
        <v>35.200000000000003</v>
      </c>
      <c r="G84" s="29">
        <f t="shared" si="2"/>
        <v>2.2355284469075487</v>
      </c>
      <c r="H84" s="29">
        <f t="shared" si="3"/>
        <v>1.546542663478131</v>
      </c>
    </row>
    <row r="85" spans="3:8" x14ac:dyDescent="0.15">
      <c r="C85" s="29">
        <v>1996</v>
      </c>
      <c r="D85" s="29" t="s">
        <v>4</v>
      </c>
      <c r="E85" s="29">
        <v>152</v>
      </c>
      <c r="F85" s="29">
        <v>18.7</v>
      </c>
      <c r="G85" s="29">
        <f t="shared" si="2"/>
        <v>2.1818435879447726</v>
      </c>
      <c r="H85" s="29">
        <f t="shared" si="3"/>
        <v>1.271841606536499</v>
      </c>
    </row>
    <row r="86" spans="3:8" x14ac:dyDescent="0.15">
      <c r="C86" s="29">
        <v>1996</v>
      </c>
      <c r="D86" s="29" t="s">
        <v>4</v>
      </c>
      <c r="E86" s="29">
        <v>77.5</v>
      </c>
      <c r="F86" s="29">
        <v>2.4</v>
      </c>
      <c r="G86" s="29">
        <f t="shared" si="2"/>
        <v>1.8893017025063104</v>
      </c>
      <c r="H86" s="29">
        <f t="shared" si="3"/>
        <v>0.38021124171160603</v>
      </c>
    </row>
    <row r="87" spans="3:8" x14ac:dyDescent="0.15">
      <c r="C87" s="29">
        <v>1996</v>
      </c>
      <c r="D87" s="29" t="s">
        <v>4</v>
      </c>
      <c r="E87" s="29">
        <v>79.900000000000006</v>
      </c>
      <c r="F87" s="29">
        <v>3.1</v>
      </c>
      <c r="G87" s="29">
        <f t="shared" si="2"/>
        <v>1.9025467793139914</v>
      </c>
      <c r="H87" s="29">
        <f t="shared" si="3"/>
        <v>0.49136169383427269</v>
      </c>
    </row>
    <row r="88" spans="3:8" x14ac:dyDescent="0.15">
      <c r="C88" s="29">
        <v>1996</v>
      </c>
      <c r="D88" s="29" t="s">
        <v>4</v>
      </c>
      <c r="E88" s="29">
        <v>74.2</v>
      </c>
      <c r="F88" s="29">
        <v>2.5</v>
      </c>
      <c r="G88" s="29">
        <f t="shared" si="2"/>
        <v>1.8704039052790271</v>
      </c>
      <c r="H88" s="29">
        <f t="shared" si="3"/>
        <v>0.3979400086720376</v>
      </c>
    </row>
    <row r="89" spans="3:8" x14ac:dyDescent="0.15">
      <c r="C89" s="29">
        <v>1996</v>
      </c>
      <c r="D89" s="29" t="s">
        <v>4</v>
      </c>
      <c r="E89" s="29">
        <v>72.2</v>
      </c>
      <c r="F89" s="29">
        <v>2.8</v>
      </c>
      <c r="G89" s="29">
        <f t="shared" si="2"/>
        <v>1.8585371975696392</v>
      </c>
      <c r="H89" s="29">
        <f t="shared" si="3"/>
        <v>0.44715803134221921</v>
      </c>
    </row>
    <row r="90" spans="3:8" x14ac:dyDescent="0.15">
      <c r="C90" s="29">
        <v>1996</v>
      </c>
      <c r="D90" s="29" t="s">
        <v>4</v>
      </c>
      <c r="E90" s="29">
        <v>79.849999999999994</v>
      </c>
      <c r="F90" s="29">
        <v>3.2</v>
      </c>
      <c r="G90" s="29">
        <f t="shared" si="2"/>
        <v>1.9022749204745018</v>
      </c>
      <c r="H90" s="29">
        <f t="shared" si="3"/>
        <v>0.50514997831990605</v>
      </c>
    </row>
    <row r="91" spans="3:8" x14ac:dyDescent="0.15">
      <c r="C91" s="29">
        <v>1996</v>
      </c>
      <c r="D91" s="29" t="s">
        <v>4</v>
      </c>
      <c r="E91" s="29">
        <v>82.65</v>
      </c>
      <c r="F91" s="29">
        <v>3.8</v>
      </c>
      <c r="G91" s="29">
        <f t="shared" si="2"/>
        <v>1.9172428579074663</v>
      </c>
      <c r="H91" s="29">
        <f t="shared" si="3"/>
        <v>0.57978359661681012</v>
      </c>
    </row>
    <row r="92" spans="3:8" x14ac:dyDescent="0.15">
      <c r="C92" s="29">
        <v>1996</v>
      </c>
      <c r="D92" s="29" t="s">
        <v>4</v>
      </c>
      <c r="E92" s="29">
        <v>82.1</v>
      </c>
      <c r="F92" s="29">
        <v>3.6</v>
      </c>
      <c r="G92" s="29">
        <f t="shared" si="2"/>
        <v>1.9143431571194407</v>
      </c>
      <c r="H92" s="29">
        <f t="shared" si="3"/>
        <v>0.55630250076728727</v>
      </c>
    </row>
    <row r="93" spans="3:8" x14ac:dyDescent="0.15">
      <c r="C93" s="29">
        <v>1996</v>
      </c>
      <c r="D93" s="29" t="s">
        <v>4</v>
      </c>
      <c r="E93" s="29">
        <v>83.3</v>
      </c>
      <c r="F93" s="29">
        <v>3.9</v>
      </c>
      <c r="G93" s="29">
        <f t="shared" si="2"/>
        <v>1.9206450014067875</v>
      </c>
      <c r="H93" s="29">
        <f t="shared" si="3"/>
        <v>0.59106460702649921</v>
      </c>
    </row>
    <row r="94" spans="3:8" x14ac:dyDescent="0.15">
      <c r="C94" s="29">
        <v>1996</v>
      </c>
      <c r="D94" s="29" t="s">
        <v>4</v>
      </c>
      <c r="E94" s="29">
        <v>169.5</v>
      </c>
      <c r="F94" s="29">
        <v>31.6</v>
      </c>
      <c r="G94" s="29">
        <f t="shared" si="2"/>
        <v>2.2291697025391009</v>
      </c>
      <c r="H94" s="29">
        <f t="shared" si="3"/>
        <v>1.4996870826184039</v>
      </c>
    </row>
    <row r="95" spans="3:8" x14ac:dyDescent="0.15">
      <c r="C95" s="29">
        <v>1996</v>
      </c>
      <c r="D95" s="29" t="s">
        <v>4</v>
      </c>
      <c r="E95" s="29">
        <v>76</v>
      </c>
      <c r="F95" s="29">
        <v>2.6</v>
      </c>
      <c r="G95" s="29">
        <f t="shared" si="2"/>
        <v>1.8808135922807914</v>
      </c>
      <c r="H95" s="29">
        <f t="shared" si="3"/>
        <v>0.41497334797081797</v>
      </c>
    </row>
    <row r="96" spans="3:8" x14ac:dyDescent="0.15">
      <c r="C96" s="29">
        <v>1996</v>
      </c>
      <c r="D96" s="29" t="s">
        <v>4</v>
      </c>
      <c r="E96" s="29">
        <v>78.8</v>
      </c>
      <c r="F96" s="29">
        <v>2.4</v>
      </c>
      <c r="G96" s="29">
        <f t="shared" si="2"/>
        <v>1.8965262174895554</v>
      </c>
      <c r="H96" s="29">
        <f t="shared" si="3"/>
        <v>0.38021124171160603</v>
      </c>
    </row>
    <row r="97" spans="3:8" x14ac:dyDescent="0.15">
      <c r="C97" s="29">
        <v>1996</v>
      </c>
      <c r="D97" s="29" t="s">
        <v>4</v>
      </c>
      <c r="E97" s="29">
        <v>76.8</v>
      </c>
      <c r="F97" s="29">
        <v>2.7</v>
      </c>
      <c r="G97" s="29">
        <f t="shared" si="2"/>
        <v>1.885361220031512</v>
      </c>
      <c r="H97" s="29">
        <f t="shared" si="3"/>
        <v>0.43136376415898736</v>
      </c>
    </row>
    <row r="98" spans="3:8" x14ac:dyDescent="0.15">
      <c r="C98" s="29">
        <v>1996</v>
      </c>
      <c r="D98" s="29" t="s">
        <v>4</v>
      </c>
      <c r="E98" s="29">
        <v>75.599999999999994</v>
      </c>
      <c r="F98" s="29">
        <v>2.7</v>
      </c>
      <c r="G98" s="29">
        <f t="shared" si="2"/>
        <v>1.8785217955012066</v>
      </c>
      <c r="H98" s="29">
        <f t="shared" si="3"/>
        <v>0.43136376415898736</v>
      </c>
    </row>
    <row r="99" spans="3:8" x14ac:dyDescent="0.15">
      <c r="C99" s="29">
        <v>1996</v>
      </c>
      <c r="D99" s="29" t="s">
        <v>4</v>
      </c>
      <c r="E99" s="29">
        <v>82.2</v>
      </c>
      <c r="F99" s="29">
        <v>3.5</v>
      </c>
      <c r="G99" s="29">
        <f t="shared" si="2"/>
        <v>1.9148718175400503</v>
      </c>
      <c r="H99" s="29">
        <f t="shared" si="3"/>
        <v>0.54406804435027567</v>
      </c>
    </row>
    <row r="100" spans="3:8" x14ac:dyDescent="0.15">
      <c r="C100" s="29">
        <v>1996</v>
      </c>
      <c r="D100" s="29" t="s">
        <v>4</v>
      </c>
      <c r="E100" s="29">
        <v>81.25</v>
      </c>
      <c r="F100" s="29">
        <v>3.1</v>
      </c>
      <c r="G100" s="29">
        <f t="shared" si="2"/>
        <v>1.9098233696509119</v>
      </c>
      <c r="H100" s="29">
        <f t="shared" si="3"/>
        <v>0.49136169383427269</v>
      </c>
    </row>
    <row r="101" spans="3:8" x14ac:dyDescent="0.15">
      <c r="C101" s="29">
        <v>1996</v>
      </c>
      <c r="D101" s="29" t="s">
        <v>4</v>
      </c>
      <c r="E101" s="29">
        <v>86.25</v>
      </c>
      <c r="F101" s="29">
        <v>3.5</v>
      </c>
      <c r="G101" s="29">
        <f t="shared" si="2"/>
        <v>1.9357591037453117</v>
      </c>
      <c r="H101" s="29">
        <f t="shared" si="3"/>
        <v>0.54406804435027567</v>
      </c>
    </row>
    <row r="102" spans="3:8" x14ac:dyDescent="0.15">
      <c r="C102" s="29">
        <v>1996</v>
      </c>
      <c r="D102" s="29" t="s">
        <v>4</v>
      </c>
      <c r="E102" s="29">
        <v>81.5</v>
      </c>
      <c r="F102" s="29">
        <v>3.1</v>
      </c>
      <c r="G102" s="29">
        <f t="shared" si="2"/>
        <v>1.9111576087399766</v>
      </c>
      <c r="H102" s="29">
        <f t="shared" si="3"/>
        <v>0.49136169383427269</v>
      </c>
    </row>
    <row r="103" spans="3:8" x14ac:dyDescent="0.15">
      <c r="C103" s="29">
        <v>1996</v>
      </c>
      <c r="D103" s="29" t="s">
        <v>4</v>
      </c>
      <c r="E103" s="29">
        <v>91</v>
      </c>
      <c r="F103" s="29">
        <v>4.7</v>
      </c>
      <c r="G103" s="29">
        <f t="shared" si="2"/>
        <v>1.9590413923210936</v>
      </c>
      <c r="H103" s="29">
        <f t="shared" si="3"/>
        <v>0.67209785793571752</v>
      </c>
    </row>
    <row r="104" spans="3:8" x14ac:dyDescent="0.15">
      <c r="C104" s="29">
        <v>1996</v>
      </c>
      <c r="D104" s="29" t="s">
        <v>4</v>
      </c>
      <c r="E104" s="29">
        <v>89</v>
      </c>
      <c r="F104" s="29">
        <v>3.7</v>
      </c>
      <c r="G104" s="29">
        <f t="shared" si="2"/>
        <v>1.9493900066449128</v>
      </c>
      <c r="H104" s="29">
        <f t="shared" si="3"/>
        <v>0.56820172406699498</v>
      </c>
    </row>
    <row r="105" spans="3:8" x14ac:dyDescent="0.15">
      <c r="C105" s="29">
        <v>1996</v>
      </c>
      <c r="D105" s="29" t="s">
        <v>4</v>
      </c>
      <c r="E105" s="29">
        <v>84.25</v>
      </c>
      <c r="F105" s="29">
        <v>3.5</v>
      </c>
      <c r="G105" s="29">
        <f t="shared" si="2"/>
        <v>1.9255699095433763</v>
      </c>
      <c r="H105" s="29">
        <f t="shared" si="3"/>
        <v>0.54406804435027567</v>
      </c>
    </row>
    <row r="106" spans="3:8" x14ac:dyDescent="0.15">
      <c r="C106" s="29">
        <v>1996</v>
      </c>
      <c r="D106" s="29" t="s">
        <v>4</v>
      </c>
      <c r="E106" s="29">
        <v>86.6</v>
      </c>
      <c r="F106" s="29">
        <v>3.8</v>
      </c>
      <c r="G106" s="29">
        <f t="shared" si="2"/>
        <v>1.9375178920173466</v>
      </c>
      <c r="H106" s="29">
        <f t="shared" si="3"/>
        <v>0.57978359661681012</v>
      </c>
    </row>
    <row r="107" spans="3:8" x14ac:dyDescent="0.15">
      <c r="C107" s="29">
        <v>1996</v>
      </c>
      <c r="D107" s="29" t="s">
        <v>4</v>
      </c>
      <c r="E107" s="29">
        <v>84.9</v>
      </c>
      <c r="F107" s="29">
        <v>4</v>
      </c>
      <c r="G107" s="29">
        <f t="shared" si="2"/>
        <v>1.9289076902439528</v>
      </c>
      <c r="H107" s="29">
        <f t="shared" si="3"/>
        <v>0.6020599913279624</v>
      </c>
    </row>
    <row r="108" spans="3:8" x14ac:dyDescent="0.15">
      <c r="C108" s="29">
        <v>1996</v>
      </c>
      <c r="D108" s="29" t="s">
        <v>4</v>
      </c>
      <c r="E108" s="29">
        <v>83.45</v>
      </c>
      <c r="F108" s="29">
        <v>3.6</v>
      </c>
      <c r="G108" s="29">
        <f t="shared" si="2"/>
        <v>1.9214263410152654</v>
      </c>
      <c r="H108" s="29">
        <f t="shared" si="3"/>
        <v>0.55630250076728727</v>
      </c>
    </row>
    <row r="109" spans="3:8" x14ac:dyDescent="0.15">
      <c r="C109" s="29">
        <v>1996</v>
      </c>
      <c r="D109" s="29" t="s">
        <v>4</v>
      </c>
      <c r="E109" s="29">
        <v>71.5</v>
      </c>
      <c r="F109" s="29">
        <v>2</v>
      </c>
      <c r="G109" s="29">
        <f t="shared" si="2"/>
        <v>1.8543060418010806</v>
      </c>
      <c r="H109" s="29">
        <f t="shared" si="3"/>
        <v>0.3010299956639812</v>
      </c>
    </row>
    <row r="110" spans="3:8" x14ac:dyDescent="0.15">
      <c r="C110" s="29">
        <v>1996</v>
      </c>
      <c r="D110" s="29" t="s">
        <v>4</v>
      </c>
      <c r="E110" s="29">
        <v>82.65</v>
      </c>
      <c r="F110" s="29">
        <v>3.3</v>
      </c>
      <c r="G110" s="29">
        <f t="shared" si="2"/>
        <v>1.9172428579074663</v>
      </c>
      <c r="H110" s="29">
        <f t="shared" si="3"/>
        <v>0.51851393987788741</v>
      </c>
    </row>
    <row r="111" spans="3:8" x14ac:dyDescent="0.15">
      <c r="C111" s="29">
        <v>1996</v>
      </c>
      <c r="D111" s="29" t="s">
        <v>4</v>
      </c>
      <c r="E111" s="29">
        <v>65.099999999999994</v>
      </c>
      <c r="F111" s="29">
        <v>1.7</v>
      </c>
      <c r="G111" s="29">
        <f t="shared" si="2"/>
        <v>1.8135809885681919</v>
      </c>
      <c r="H111" s="29">
        <f t="shared" si="3"/>
        <v>0.23044892137827391</v>
      </c>
    </row>
    <row r="112" spans="3:8" x14ac:dyDescent="0.15">
      <c r="C112" s="29">
        <v>1996</v>
      </c>
      <c r="D112" s="29" t="s">
        <v>4</v>
      </c>
      <c r="E112" s="29">
        <v>86.1</v>
      </c>
      <c r="F112" s="29">
        <v>4.9000000000000004</v>
      </c>
      <c r="G112" s="29">
        <f t="shared" si="2"/>
        <v>1.9350031514536548</v>
      </c>
      <c r="H112" s="29">
        <f t="shared" si="3"/>
        <v>0.69019608002851374</v>
      </c>
    </row>
    <row r="113" spans="3:8" x14ac:dyDescent="0.15">
      <c r="C113" s="29">
        <v>1996</v>
      </c>
      <c r="D113" s="29" t="s">
        <v>4</v>
      </c>
      <c r="E113" s="29">
        <v>88.55</v>
      </c>
      <c r="F113" s="29">
        <v>4.4000000000000004</v>
      </c>
      <c r="G113" s="29">
        <f t="shared" si="2"/>
        <v>1.9471885655260937</v>
      </c>
      <c r="H113" s="29">
        <f t="shared" si="3"/>
        <v>0.64345267648618742</v>
      </c>
    </row>
    <row r="114" spans="3:8" x14ac:dyDescent="0.15">
      <c r="C114" s="29">
        <v>1996</v>
      </c>
      <c r="D114" s="29" t="s">
        <v>4</v>
      </c>
      <c r="E114" s="29">
        <v>79.8</v>
      </c>
      <c r="F114" s="29">
        <v>3.6</v>
      </c>
      <c r="G114" s="29">
        <f t="shared" si="2"/>
        <v>1.9020028913507294</v>
      </c>
      <c r="H114" s="29">
        <f t="shared" si="3"/>
        <v>0.55630250076728727</v>
      </c>
    </row>
    <row r="115" spans="3:8" x14ac:dyDescent="0.15">
      <c r="C115" s="29">
        <v>1996</v>
      </c>
      <c r="D115" s="29" t="s">
        <v>4</v>
      </c>
      <c r="E115" s="29">
        <v>77</v>
      </c>
      <c r="F115" s="29">
        <v>3.2</v>
      </c>
      <c r="G115" s="29">
        <f t="shared" si="2"/>
        <v>1.8864907251724818</v>
      </c>
      <c r="H115" s="29">
        <f t="shared" si="3"/>
        <v>0.50514997831990605</v>
      </c>
    </row>
    <row r="116" spans="3:8" x14ac:dyDescent="0.15">
      <c r="C116" s="29">
        <v>1996</v>
      </c>
      <c r="D116" s="29" t="s">
        <v>4</v>
      </c>
      <c r="E116" s="29">
        <v>81.3</v>
      </c>
      <c r="F116" s="29">
        <v>3.7</v>
      </c>
      <c r="G116" s="29">
        <f t="shared" si="2"/>
        <v>1.9100905455940682</v>
      </c>
      <c r="H116" s="29">
        <f t="shared" si="3"/>
        <v>0.56820172406699498</v>
      </c>
    </row>
    <row r="117" spans="3:8" x14ac:dyDescent="0.15">
      <c r="C117" s="29">
        <v>1996</v>
      </c>
      <c r="D117" s="29" t="s">
        <v>4</v>
      </c>
      <c r="E117" s="29">
        <v>165</v>
      </c>
      <c r="F117" s="29">
        <v>24.9</v>
      </c>
      <c r="G117" s="29">
        <f t="shared" si="2"/>
        <v>2.2174839442139063</v>
      </c>
      <c r="H117" s="29">
        <f t="shared" si="3"/>
        <v>1.3961993470957363</v>
      </c>
    </row>
    <row r="118" spans="3:8" x14ac:dyDescent="0.15">
      <c r="C118" s="29">
        <v>1996</v>
      </c>
      <c r="D118" s="29" t="s">
        <v>4</v>
      </c>
      <c r="E118" s="29">
        <v>80.5</v>
      </c>
      <c r="F118" s="29">
        <v>3.4</v>
      </c>
      <c r="G118" s="29">
        <f t="shared" si="2"/>
        <v>1.9057958803678685</v>
      </c>
      <c r="H118" s="29">
        <f t="shared" si="3"/>
        <v>0.53147891704225514</v>
      </c>
    </row>
    <row r="119" spans="3:8" x14ac:dyDescent="0.15">
      <c r="C119" s="29">
        <v>1996</v>
      </c>
      <c r="D119" s="29" t="s">
        <v>4</v>
      </c>
      <c r="E119" s="29">
        <v>93.9</v>
      </c>
      <c r="F119" s="29">
        <v>5</v>
      </c>
      <c r="G119" s="29">
        <f t="shared" si="2"/>
        <v>1.9726655922661109</v>
      </c>
      <c r="H119" s="29">
        <f t="shared" si="3"/>
        <v>0.69897000433601886</v>
      </c>
    </row>
    <row r="120" spans="3:8" x14ac:dyDescent="0.15">
      <c r="C120" s="29">
        <v>1996</v>
      </c>
      <c r="D120" s="29" t="s">
        <v>4</v>
      </c>
      <c r="E120" s="29">
        <v>77</v>
      </c>
      <c r="F120" s="29">
        <v>2.9</v>
      </c>
      <c r="G120" s="29">
        <f t="shared" si="2"/>
        <v>1.8864907251724818</v>
      </c>
      <c r="H120" s="29">
        <f t="shared" si="3"/>
        <v>0.46239799789895608</v>
      </c>
    </row>
    <row r="121" spans="3:8" x14ac:dyDescent="0.15">
      <c r="C121" s="29">
        <v>1996</v>
      </c>
      <c r="D121" s="29" t="s">
        <v>4</v>
      </c>
      <c r="E121" s="29">
        <v>81.400000000000006</v>
      </c>
      <c r="F121" s="29">
        <v>3.1</v>
      </c>
      <c r="G121" s="29">
        <f t="shared" si="2"/>
        <v>1.9106244048892012</v>
      </c>
      <c r="H121" s="29">
        <f t="shared" si="3"/>
        <v>0.49136169383427269</v>
      </c>
    </row>
    <row r="122" spans="3:8" x14ac:dyDescent="0.15">
      <c r="C122" s="29">
        <v>1996</v>
      </c>
      <c r="D122" s="29" t="s">
        <v>4</v>
      </c>
      <c r="E122" s="29">
        <v>76.45</v>
      </c>
      <c r="F122" s="29">
        <v>2.8</v>
      </c>
      <c r="G122" s="29">
        <f t="shared" si="2"/>
        <v>1.8833774897483389</v>
      </c>
      <c r="H122" s="29">
        <f t="shared" si="3"/>
        <v>0.44715803134221921</v>
      </c>
    </row>
    <row r="123" spans="3:8" x14ac:dyDescent="0.15">
      <c r="C123" s="29">
        <v>1996</v>
      </c>
      <c r="D123" s="29" t="s">
        <v>4</v>
      </c>
      <c r="E123" s="29">
        <v>86.4</v>
      </c>
      <c r="F123" s="29">
        <v>3.9</v>
      </c>
      <c r="G123" s="29">
        <f t="shared" si="2"/>
        <v>1.9365137424788934</v>
      </c>
      <c r="H123" s="29">
        <f t="shared" si="3"/>
        <v>0.59106460702649921</v>
      </c>
    </row>
    <row r="124" spans="3:8" x14ac:dyDescent="0.15">
      <c r="C124" s="29">
        <v>1996</v>
      </c>
      <c r="D124" s="29" t="s">
        <v>4</v>
      </c>
      <c r="E124" s="29">
        <v>71.599999999999994</v>
      </c>
      <c r="F124" s="29">
        <v>2.1</v>
      </c>
      <c r="G124" s="29">
        <f t="shared" si="2"/>
        <v>1.8549130223078556</v>
      </c>
      <c r="H124" s="29">
        <f t="shared" si="3"/>
        <v>0.3222192947339193</v>
      </c>
    </row>
    <row r="125" spans="3:8" x14ac:dyDescent="0.15">
      <c r="C125" s="29">
        <v>1996</v>
      </c>
      <c r="D125" s="29" t="s">
        <v>4</v>
      </c>
      <c r="E125" s="29">
        <v>78</v>
      </c>
      <c r="F125" s="29">
        <v>2.5</v>
      </c>
      <c r="G125" s="29">
        <f t="shared" si="2"/>
        <v>1.8920946026904804</v>
      </c>
      <c r="H125" s="29">
        <f t="shared" si="3"/>
        <v>0.3979400086720376</v>
      </c>
    </row>
    <row r="126" spans="3:8" x14ac:dyDescent="0.15">
      <c r="C126" s="29">
        <v>1996</v>
      </c>
      <c r="D126" s="29" t="s">
        <v>4</v>
      </c>
      <c r="E126" s="29">
        <v>70.400000000000006</v>
      </c>
      <c r="F126" s="29">
        <v>1.8</v>
      </c>
      <c r="G126" s="29">
        <f t="shared" si="2"/>
        <v>1.8475726591421122</v>
      </c>
      <c r="H126" s="29">
        <f t="shared" si="3"/>
        <v>0.25527250510330607</v>
      </c>
    </row>
    <row r="127" spans="3:8" x14ac:dyDescent="0.15">
      <c r="C127" s="29">
        <v>1996</v>
      </c>
      <c r="D127" s="29" t="s">
        <v>4</v>
      </c>
      <c r="E127" s="29">
        <v>82.9</v>
      </c>
      <c r="F127" s="29">
        <v>3.7</v>
      </c>
      <c r="G127" s="29">
        <f t="shared" si="2"/>
        <v>1.9185545305502736</v>
      </c>
      <c r="H127" s="29">
        <f t="shared" si="3"/>
        <v>0.56820172406699498</v>
      </c>
    </row>
    <row r="128" spans="3:8" x14ac:dyDescent="0.15">
      <c r="C128" s="29">
        <v>1996</v>
      </c>
      <c r="D128" s="29" t="s">
        <v>4</v>
      </c>
      <c r="E128" s="29">
        <v>73</v>
      </c>
      <c r="F128" s="29">
        <v>4.3</v>
      </c>
      <c r="G128" s="29">
        <f t="shared" si="2"/>
        <v>1.8633228601204559</v>
      </c>
      <c r="H128" s="29">
        <f t="shared" si="3"/>
        <v>0.63346845557958653</v>
      </c>
    </row>
    <row r="129" spans="3:8" x14ac:dyDescent="0.15">
      <c r="C129" s="29">
        <v>1996</v>
      </c>
      <c r="D129" s="29" t="s">
        <v>4</v>
      </c>
      <c r="E129" s="29">
        <v>82.7</v>
      </c>
      <c r="F129" s="29">
        <v>6.2</v>
      </c>
      <c r="G129" s="29">
        <f t="shared" si="2"/>
        <v>1.9175055095525466</v>
      </c>
      <c r="H129" s="29">
        <f t="shared" si="3"/>
        <v>0.79239168949825389</v>
      </c>
    </row>
    <row r="130" spans="3:8" x14ac:dyDescent="0.15">
      <c r="C130" s="29">
        <v>1996</v>
      </c>
      <c r="D130" s="29" t="s">
        <v>4</v>
      </c>
      <c r="E130" s="29">
        <v>83</v>
      </c>
      <c r="F130" s="29">
        <v>2.8</v>
      </c>
      <c r="G130" s="29">
        <f t="shared" si="2"/>
        <v>1.919078092376074</v>
      </c>
      <c r="H130" s="29">
        <f t="shared" si="3"/>
        <v>0.44715803134221921</v>
      </c>
    </row>
    <row r="131" spans="3:8" x14ac:dyDescent="0.15">
      <c r="C131" s="29">
        <v>1996</v>
      </c>
      <c r="D131" s="29" t="s">
        <v>4</v>
      </c>
      <c r="E131" s="29">
        <v>79.55</v>
      </c>
      <c r="F131" s="29">
        <v>2.7</v>
      </c>
      <c r="G131" s="29">
        <f t="shared" si="2"/>
        <v>1.9006401839826004</v>
      </c>
      <c r="H131" s="29">
        <f t="shared" si="3"/>
        <v>0.43136376415898736</v>
      </c>
    </row>
    <row r="132" spans="3:8" x14ac:dyDescent="0.15">
      <c r="C132" s="29">
        <v>1996</v>
      </c>
      <c r="D132" s="29" t="s">
        <v>4</v>
      </c>
      <c r="E132" s="29">
        <v>93.3</v>
      </c>
      <c r="F132" s="29">
        <v>4.7</v>
      </c>
      <c r="G132" s="29">
        <f t="shared" si="2"/>
        <v>1.9698816437464999</v>
      </c>
      <c r="H132" s="29">
        <f t="shared" si="3"/>
        <v>0.67209785793571752</v>
      </c>
    </row>
    <row r="133" spans="3:8" x14ac:dyDescent="0.15">
      <c r="C133" s="29">
        <v>1996</v>
      </c>
      <c r="D133" s="29" t="s">
        <v>4</v>
      </c>
      <c r="E133" s="29">
        <v>98.25</v>
      </c>
      <c r="F133" s="29">
        <v>6.6</v>
      </c>
      <c r="G133" s="29">
        <f t="shared" si="2"/>
        <v>1.9923325590474643</v>
      </c>
      <c r="H133" s="29">
        <f t="shared" si="3"/>
        <v>0.81954393554186866</v>
      </c>
    </row>
    <row r="134" spans="3:8" x14ac:dyDescent="0.15">
      <c r="C134" s="29">
        <v>1996</v>
      </c>
      <c r="D134" s="29" t="s">
        <v>4</v>
      </c>
      <c r="E134" s="29">
        <v>82.45</v>
      </c>
      <c r="F134" s="29">
        <v>3.2</v>
      </c>
      <c r="G134" s="29">
        <f t="shared" ref="G134:G197" si="4">LOG(E134)</f>
        <v>1.9161906599805376</v>
      </c>
      <c r="H134" s="29">
        <f t="shared" ref="H134:H197" si="5">LOG(F134)</f>
        <v>0.50514997831990605</v>
      </c>
    </row>
    <row r="135" spans="3:8" x14ac:dyDescent="0.15">
      <c r="C135" s="29">
        <v>1996</v>
      </c>
      <c r="D135" s="29" t="s">
        <v>4</v>
      </c>
      <c r="E135" s="29">
        <v>79.349999999999994</v>
      </c>
      <c r="F135" s="29">
        <v>2.9</v>
      </c>
      <c r="G135" s="29">
        <f t="shared" si="4"/>
        <v>1.899546931090867</v>
      </c>
      <c r="H135" s="29">
        <f t="shared" si="5"/>
        <v>0.46239799789895608</v>
      </c>
    </row>
    <row r="136" spans="3:8" x14ac:dyDescent="0.15">
      <c r="C136" s="29">
        <v>1998</v>
      </c>
      <c r="D136" s="29" t="s">
        <v>4</v>
      </c>
      <c r="E136" s="29">
        <v>93.9</v>
      </c>
      <c r="F136" s="29">
        <v>5.5</v>
      </c>
      <c r="G136" s="29">
        <f t="shared" si="4"/>
        <v>1.9726655922661109</v>
      </c>
      <c r="H136" s="29">
        <f t="shared" si="5"/>
        <v>0.74036268949424389</v>
      </c>
    </row>
    <row r="137" spans="3:8" x14ac:dyDescent="0.15">
      <c r="C137" s="29">
        <v>1998</v>
      </c>
      <c r="D137" s="29" t="s">
        <v>4</v>
      </c>
      <c r="E137" s="29">
        <v>67.099999999999994</v>
      </c>
      <c r="F137" s="29">
        <v>1.5</v>
      </c>
      <c r="G137" s="29">
        <f t="shared" si="4"/>
        <v>1.8267225201689921</v>
      </c>
      <c r="H137" s="29">
        <f t="shared" si="5"/>
        <v>0.17609125905568124</v>
      </c>
    </row>
    <row r="138" spans="3:8" x14ac:dyDescent="0.15">
      <c r="C138" s="29">
        <v>1998</v>
      </c>
      <c r="D138" s="29" t="s">
        <v>4</v>
      </c>
      <c r="E138" s="29">
        <v>64.8</v>
      </c>
      <c r="F138" s="29">
        <v>2.6</v>
      </c>
      <c r="G138" s="29">
        <f t="shared" si="4"/>
        <v>1.8115750058705933</v>
      </c>
      <c r="H138" s="29">
        <f t="shared" si="5"/>
        <v>0.41497334797081797</v>
      </c>
    </row>
    <row r="139" spans="3:8" x14ac:dyDescent="0.15">
      <c r="C139" s="29">
        <v>1998</v>
      </c>
      <c r="D139" s="29" t="s">
        <v>4</v>
      </c>
      <c r="E139" s="29">
        <v>66.099999999999994</v>
      </c>
      <c r="F139" s="29">
        <v>1.6</v>
      </c>
      <c r="G139" s="29">
        <f t="shared" si="4"/>
        <v>1.8202014594856402</v>
      </c>
      <c r="H139" s="29">
        <f t="shared" si="5"/>
        <v>0.20411998265592479</v>
      </c>
    </row>
    <row r="140" spans="3:8" x14ac:dyDescent="0.15">
      <c r="C140" s="29">
        <v>1998</v>
      </c>
      <c r="D140" s="29" t="s">
        <v>4</v>
      </c>
      <c r="E140" s="29">
        <v>75.400000000000006</v>
      </c>
      <c r="F140" s="29">
        <v>2.1</v>
      </c>
      <c r="G140" s="29">
        <f t="shared" si="4"/>
        <v>1.8773713458697741</v>
      </c>
      <c r="H140" s="29">
        <f t="shared" si="5"/>
        <v>0.3222192947339193</v>
      </c>
    </row>
    <row r="141" spans="3:8" x14ac:dyDescent="0.15">
      <c r="C141" s="29">
        <v>1998</v>
      </c>
      <c r="D141" s="29" t="s">
        <v>4</v>
      </c>
      <c r="E141" s="29">
        <v>94.9</v>
      </c>
      <c r="F141" s="29">
        <v>5.3</v>
      </c>
      <c r="G141" s="29">
        <f t="shared" si="4"/>
        <v>1.9772662124272926</v>
      </c>
      <c r="H141" s="29">
        <f t="shared" si="5"/>
        <v>0.72427586960078905</v>
      </c>
    </row>
    <row r="142" spans="3:8" x14ac:dyDescent="0.15">
      <c r="C142" s="29">
        <v>1998</v>
      </c>
      <c r="D142" s="29" t="s">
        <v>4</v>
      </c>
      <c r="E142" s="29">
        <v>123.1</v>
      </c>
      <c r="F142" s="29">
        <v>11.8</v>
      </c>
      <c r="G142" s="29">
        <f t="shared" si="4"/>
        <v>2.0902580529313162</v>
      </c>
      <c r="H142" s="29">
        <f t="shared" si="5"/>
        <v>1.0718820073061255</v>
      </c>
    </row>
    <row r="143" spans="3:8" x14ac:dyDescent="0.15">
      <c r="C143" s="29">
        <v>1998</v>
      </c>
      <c r="D143" s="29" t="s">
        <v>4</v>
      </c>
      <c r="E143" s="29">
        <v>80.3</v>
      </c>
      <c r="F143" s="29">
        <v>2.5</v>
      </c>
      <c r="G143" s="29">
        <f t="shared" si="4"/>
        <v>1.904715545278681</v>
      </c>
      <c r="H143" s="29">
        <f t="shared" si="5"/>
        <v>0.3979400086720376</v>
      </c>
    </row>
    <row r="144" spans="3:8" x14ac:dyDescent="0.15">
      <c r="C144" s="29">
        <v>1998</v>
      </c>
      <c r="D144" s="29" t="s">
        <v>4</v>
      </c>
      <c r="E144" s="29">
        <v>78.599999999999994</v>
      </c>
      <c r="F144" s="29">
        <v>3.2</v>
      </c>
      <c r="G144" s="29">
        <f t="shared" si="4"/>
        <v>1.8954225460394079</v>
      </c>
      <c r="H144" s="29">
        <f t="shared" si="5"/>
        <v>0.50514997831990605</v>
      </c>
    </row>
    <row r="145" spans="3:8" x14ac:dyDescent="0.15">
      <c r="C145" s="29">
        <v>2001</v>
      </c>
      <c r="D145" s="29" t="s">
        <v>4</v>
      </c>
      <c r="E145" s="29">
        <v>130.80000000000001</v>
      </c>
      <c r="F145" s="29">
        <v>15.4</v>
      </c>
      <c r="G145" s="29">
        <f t="shared" si="4"/>
        <v>2.1166077439882485</v>
      </c>
      <c r="H145" s="29">
        <f t="shared" si="5"/>
        <v>1.1875207208364631</v>
      </c>
    </row>
    <row r="146" spans="3:8" x14ac:dyDescent="0.15">
      <c r="C146" s="29">
        <v>2001</v>
      </c>
      <c r="D146" s="29" t="s">
        <v>4</v>
      </c>
      <c r="E146" s="29">
        <v>60.9</v>
      </c>
      <c r="F146" s="29">
        <v>0.8</v>
      </c>
      <c r="G146" s="29">
        <f t="shared" si="4"/>
        <v>1.7846172926328754</v>
      </c>
      <c r="H146" s="29">
        <f t="shared" si="5"/>
        <v>-9.6910013008056392E-2</v>
      </c>
    </row>
    <row r="147" spans="3:8" x14ac:dyDescent="0.15">
      <c r="C147" s="29">
        <v>2001</v>
      </c>
      <c r="D147" s="29" t="s">
        <v>4</v>
      </c>
      <c r="E147" s="29">
        <v>67.2</v>
      </c>
      <c r="F147" s="29">
        <v>1.8</v>
      </c>
      <c r="G147" s="29">
        <f t="shared" si="4"/>
        <v>1.8273692730538253</v>
      </c>
      <c r="H147" s="29">
        <f t="shared" si="5"/>
        <v>0.25527250510330607</v>
      </c>
    </row>
    <row r="148" spans="3:8" x14ac:dyDescent="0.15">
      <c r="C148" s="29">
        <v>2001</v>
      </c>
      <c r="D148" s="29" t="s">
        <v>4</v>
      </c>
      <c r="E148" s="29">
        <v>74.5</v>
      </c>
      <c r="F148" s="29">
        <v>3</v>
      </c>
      <c r="G148" s="29">
        <f t="shared" si="4"/>
        <v>1.8721562727482928</v>
      </c>
      <c r="H148" s="29">
        <f t="shared" si="5"/>
        <v>0.47712125471966244</v>
      </c>
    </row>
    <row r="149" spans="3:8" x14ac:dyDescent="0.15">
      <c r="C149" s="29">
        <v>2001</v>
      </c>
      <c r="D149" s="29" t="s">
        <v>4</v>
      </c>
      <c r="E149" s="29">
        <v>93.1</v>
      </c>
      <c r="F149" s="29">
        <v>6.3</v>
      </c>
      <c r="G149" s="29">
        <f t="shared" si="4"/>
        <v>1.9689496809813425</v>
      </c>
      <c r="H149" s="29">
        <f t="shared" si="5"/>
        <v>0.79934054945358168</v>
      </c>
    </row>
    <row r="150" spans="3:8" x14ac:dyDescent="0.15">
      <c r="C150" s="29">
        <v>2003</v>
      </c>
      <c r="D150" s="29" t="s">
        <v>4</v>
      </c>
      <c r="E150" s="29">
        <v>151.9</v>
      </c>
      <c r="F150" s="29">
        <v>21.4</v>
      </c>
      <c r="G150" s="29">
        <f t="shared" si="4"/>
        <v>2.1815577738627865</v>
      </c>
      <c r="H150" s="29">
        <f t="shared" si="5"/>
        <v>1.3304137733491908</v>
      </c>
    </row>
    <row r="151" spans="3:8" x14ac:dyDescent="0.15">
      <c r="C151" s="29">
        <v>2003</v>
      </c>
      <c r="D151" s="29" t="s">
        <v>4</v>
      </c>
      <c r="E151" s="29">
        <v>130</v>
      </c>
      <c r="F151" s="29">
        <v>14</v>
      </c>
      <c r="G151" s="29">
        <f t="shared" si="4"/>
        <v>2.1139433523068369</v>
      </c>
      <c r="H151" s="29">
        <f t="shared" si="5"/>
        <v>1.146128035678238</v>
      </c>
    </row>
    <row r="152" spans="3:8" x14ac:dyDescent="0.15">
      <c r="C152" s="29">
        <v>2003</v>
      </c>
      <c r="D152" s="29" t="s">
        <v>4</v>
      </c>
      <c r="E152" s="29">
        <v>58.1</v>
      </c>
      <c r="F152" s="29">
        <v>1.3</v>
      </c>
      <c r="G152" s="29">
        <f t="shared" si="4"/>
        <v>1.7641761323903307</v>
      </c>
      <c r="H152" s="29">
        <f t="shared" si="5"/>
        <v>0.11394335230683679</v>
      </c>
    </row>
    <row r="153" spans="3:8" x14ac:dyDescent="0.15">
      <c r="C153" s="29">
        <v>2003</v>
      </c>
      <c r="D153" s="29" t="s">
        <v>4</v>
      </c>
      <c r="E153" s="29">
        <v>69.900000000000006</v>
      </c>
      <c r="F153" s="29">
        <v>1.8</v>
      </c>
      <c r="G153" s="29">
        <f t="shared" si="4"/>
        <v>1.8444771757456815</v>
      </c>
      <c r="H153" s="29">
        <f t="shared" si="5"/>
        <v>0.25527250510330607</v>
      </c>
    </row>
    <row r="154" spans="3:8" x14ac:dyDescent="0.15">
      <c r="C154" s="29">
        <v>2003</v>
      </c>
      <c r="D154" s="29" t="s">
        <v>4</v>
      </c>
      <c r="E154" s="29">
        <v>66.3</v>
      </c>
      <c r="F154" s="29">
        <v>2.1</v>
      </c>
      <c r="G154" s="29">
        <f t="shared" si="4"/>
        <v>1.8215135284047732</v>
      </c>
      <c r="H154" s="29">
        <f t="shared" si="5"/>
        <v>0.3222192947339193</v>
      </c>
    </row>
    <row r="155" spans="3:8" x14ac:dyDescent="0.15">
      <c r="C155" s="29">
        <v>2003</v>
      </c>
      <c r="D155" s="29" t="s">
        <v>4</v>
      </c>
      <c r="E155" s="29">
        <v>70.5</v>
      </c>
      <c r="F155" s="29">
        <v>1.6</v>
      </c>
      <c r="G155" s="29">
        <f t="shared" si="4"/>
        <v>1.8481891169913987</v>
      </c>
      <c r="H155" s="29">
        <f t="shared" si="5"/>
        <v>0.20411998265592479</v>
      </c>
    </row>
    <row r="156" spans="3:8" x14ac:dyDescent="0.15">
      <c r="C156" s="29">
        <v>2003</v>
      </c>
      <c r="D156" s="29" t="s">
        <v>4</v>
      </c>
      <c r="E156" s="29">
        <v>70.2</v>
      </c>
      <c r="F156" s="29">
        <v>2</v>
      </c>
      <c r="G156" s="29">
        <f t="shared" si="4"/>
        <v>1.8463371121298053</v>
      </c>
      <c r="H156" s="29">
        <f t="shared" si="5"/>
        <v>0.3010299956639812</v>
      </c>
    </row>
    <row r="157" spans="3:8" x14ac:dyDescent="0.15">
      <c r="C157" s="29">
        <v>2003</v>
      </c>
      <c r="D157" s="29" t="s">
        <v>4</v>
      </c>
      <c r="E157" s="29">
        <v>69.8</v>
      </c>
      <c r="F157" s="29">
        <v>2</v>
      </c>
      <c r="G157" s="29">
        <f t="shared" si="4"/>
        <v>1.8438554226231612</v>
      </c>
      <c r="H157" s="29">
        <f t="shared" si="5"/>
        <v>0.3010299956639812</v>
      </c>
    </row>
    <row r="158" spans="3:8" x14ac:dyDescent="0.15">
      <c r="C158" s="29">
        <v>2003</v>
      </c>
      <c r="D158" s="29" t="s">
        <v>4</v>
      </c>
      <c r="E158" s="29">
        <v>80.5</v>
      </c>
      <c r="F158" s="29">
        <v>3.4</v>
      </c>
      <c r="G158" s="29">
        <f t="shared" si="4"/>
        <v>1.9057958803678685</v>
      </c>
      <c r="H158" s="29">
        <f t="shared" si="5"/>
        <v>0.53147891704225514</v>
      </c>
    </row>
    <row r="159" spans="3:8" x14ac:dyDescent="0.15">
      <c r="C159" s="29">
        <v>2003</v>
      </c>
      <c r="D159" s="29" t="s">
        <v>4</v>
      </c>
      <c r="E159" s="29">
        <v>78.2</v>
      </c>
      <c r="F159" s="29">
        <v>3.6</v>
      </c>
      <c r="G159" s="29">
        <f t="shared" si="4"/>
        <v>1.893206753059848</v>
      </c>
      <c r="H159" s="29">
        <f t="shared" si="5"/>
        <v>0.55630250076728727</v>
      </c>
    </row>
    <row r="160" spans="3:8" x14ac:dyDescent="0.15">
      <c r="C160" s="29">
        <v>2003</v>
      </c>
      <c r="D160" s="29" t="s">
        <v>4</v>
      </c>
      <c r="E160" s="29">
        <v>57.5</v>
      </c>
      <c r="F160" s="29">
        <v>0.9</v>
      </c>
      <c r="G160" s="29">
        <f t="shared" si="4"/>
        <v>1.7596678446896306</v>
      </c>
      <c r="H160" s="29">
        <f t="shared" si="5"/>
        <v>-4.5757490560675115E-2</v>
      </c>
    </row>
    <row r="161" spans="3:8" x14ac:dyDescent="0.15">
      <c r="C161" s="29">
        <v>2003</v>
      </c>
      <c r="D161" s="29" t="s">
        <v>4</v>
      </c>
      <c r="E161" s="29">
        <v>112.9</v>
      </c>
      <c r="F161" s="29">
        <v>19.100000000000001</v>
      </c>
      <c r="G161" s="29">
        <f t="shared" si="4"/>
        <v>2.0526939419249679</v>
      </c>
      <c r="H161" s="29">
        <f t="shared" si="5"/>
        <v>1.2810333672477277</v>
      </c>
    </row>
    <row r="162" spans="3:8" x14ac:dyDescent="0.15">
      <c r="C162" s="29">
        <v>2003</v>
      </c>
      <c r="D162" s="29" t="s">
        <v>4</v>
      </c>
      <c r="E162" s="29">
        <v>78.8</v>
      </c>
      <c r="F162" s="29">
        <v>3.7</v>
      </c>
      <c r="G162" s="29">
        <f t="shared" si="4"/>
        <v>1.8965262174895554</v>
      </c>
      <c r="H162" s="29">
        <f t="shared" si="5"/>
        <v>0.56820172406699498</v>
      </c>
    </row>
    <row r="163" spans="3:8" x14ac:dyDescent="0.15">
      <c r="C163" s="29">
        <v>2003</v>
      </c>
      <c r="D163" s="29" t="s">
        <v>4</v>
      </c>
      <c r="E163" s="29">
        <v>75.400000000000006</v>
      </c>
      <c r="F163" s="29">
        <v>2.7</v>
      </c>
      <c r="G163" s="29">
        <f t="shared" si="4"/>
        <v>1.8773713458697741</v>
      </c>
      <c r="H163" s="29">
        <f t="shared" si="5"/>
        <v>0.43136376415898736</v>
      </c>
    </row>
    <row r="164" spans="3:8" x14ac:dyDescent="0.15">
      <c r="C164" s="29">
        <v>2003</v>
      </c>
      <c r="D164" s="29" t="s">
        <v>4</v>
      </c>
      <c r="E164" s="29">
        <v>82.2</v>
      </c>
      <c r="F164" s="29">
        <v>3.6</v>
      </c>
      <c r="G164" s="29">
        <f t="shared" si="4"/>
        <v>1.9148718175400503</v>
      </c>
      <c r="H164" s="29">
        <f t="shared" si="5"/>
        <v>0.55630250076728727</v>
      </c>
    </row>
    <row r="165" spans="3:8" x14ac:dyDescent="0.15">
      <c r="C165" s="29">
        <v>2003</v>
      </c>
      <c r="D165" s="29" t="s">
        <v>4</v>
      </c>
      <c r="E165" s="29">
        <v>75.400000000000006</v>
      </c>
      <c r="F165" s="29">
        <v>2.6</v>
      </c>
      <c r="G165" s="29">
        <f t="shared" si="4"/>
        <v>1.8773713458697741</v>
      </c>
      <c r="H165" s="29">
        <f t="shared" si="5"/>
        <v>0.41497334797081797</v>
      </c>
    </row>
    <row r="166" spans="3:8" x14ac:dyDescent="0.15">
      <c r="C166" s="29">
        <v>2003</v>
      </c>
      <c r="D166" s="29" t="s">
        <v>4</v>
      </c>
      <c r="E166" s="29">
        <v>85.1</v>
      </c>
      <c r="F166" s="29">
        <v>4.4000000000000004</v>
      </c>
      <c r="G166" s="29">
        <f t="shared" si="4"/>
        <v>1.9299295600845878</v>
      </c>
      <c r="H166" s="29">
        <f t="shared" si="5"/>
        <v>0.64345267648618742</v>
      </c>
    </row>
    <row r="167" spans="3:8" x14ac:dyDescent="0.15">
      <c r="C167" s="29">
        <v>2003</v>
      </c>
      <c r="D167" s="29" t="s">
        <v>4</v>
      </c>
      <c r="E167" s="29">
        <v>95</v>
      </c>
      <c r="F167" s="29">
        <v>5.9</v>
      </c>
      <c r="G167" s="29">
        <f t="shared" si="4"/>
        <v>1.9777236052888478</v>
      </c>
      <c r="H167" s="29">
        <f t="shared" si="5"/>
        <v>0.77085201164214423</v>
      </c>
    </row>
    <row r="168" spans="3:8" x14ac:dyDescent="0.15">
      <c r="C168" s="29">
        <v>2004</v>
      </c>
      <c r="D168" s="29" t="s">
        <v>4</v>
      </c>
      <c r="E168" s="29">
        <v>52.2</v>
      </c>
      <c r="F168" s="29">
        <v>0.6</v>
      </c>
      <c r="G168" s="29">
        <f t="shared" si="4"/>
        <v>1.7176705030022621</v>
      </c>
      <c r="H168" s="29">
        <f t="shared" si="5"/>
        <v>-0.22184874961635639</v>
      </c>
    </row>
    <row r="169" spans="3:8" x14ac:dyDescent="0.15">
      <c r="C169" s="29">
        <v>2004</v>
      </c>
      <c r="D169" s="29" t="s">
        <v>4</v>
      </c>
      <c r="E169" s="29">
        <v>49.6</v>
      </c>
      <c r="F169" s="29">
        <v>0.5</v>
      </c>
      <c r="G169" s="29">
        <f t="shared" si="4"/>
        <v>1.6954816764901974</v>
      </c>
      <c r="H169" s="29">
        <f t="shared" si="5"/>
        <v>-0.3010299956639812</v>
      </c>
    </row>
    <row r="170" spans="3:8" x14ac:dyDescent="0.15">
      <c r="C170" s="29">
        <v>2004</v>
      </c>
      <c r="D170" s="29" t="s">
        <v>4</v>
      </c>
      <c r="E170" s="29">
        <v>50</v>
      </c>
      <c r="F170" s="29">
        <v>0.5</v>
      </c>
      <c r="G170" s="29">
        <f t="shared" si="4"/>
        <v>1.6989700043360187</v>
      </c>
      <c r="H170" s="29">
        <f t="shared" si="5"/>
        <v>-0.3010299956639812</v>
      </c>
    </row>
    <row r="171" spans="3:8" x14ac:dyDescent="0.15">
      <c r="C171" s="29">
        <v>2004</v>
      </c>
      <c r="D171" s="29" t="s">
        <v>4</v>
      </c>
      <c r="E171" s="29">
        <v>64</v>
      </c>
      <c r="F171" s="29">
        <v>0.7</v>
      </c>
      <c r="G171" s="29">
        <f t="shared" si="4"/>
        <v>1.8061799739838871</v>
      </c>
      <c r="H171" s="29">
        <f t="shared" si="5"/>
        <v>-0.15490195998574319</v>
      </c>
    </row>
    <row r="172" spans="3:8" x14ac:dyDescent="0.15">
      <c r="C172" s="29">
        <v>2004</v>
      </c>
      <c r="D172" s="29" t="s">
        <v>4</v>
      </c>
      <c r="E172" s="29">
        <v>68.5</v>
      </c>
      <c r="F172" s="29">
        <v>1.5</v>
      </c>
      <c r="G172" s="29">
        <f t="shared" si="4"/>
        <v>1.8356905714924256</v>
      </c>
      <c r="H172" s="29">
        <f t="shared" si="5"/>
        <v>0.17609125905568124</v>
      </c>
    </row>
    <row r="173" spans="3:8" x14ac:dyDescent="0.15">
      <c r="C173" s="29">
        <v>2004</v>
      </c>
      <c r="D173" s="29" t="s">
        <v>4</v>
      </c>
      <c r="E173" s="29">
        <v>75.2</v>
      </c>
      <c r="F173" s="29">
        <v>1.7</v>
      </c>
      <c r="G173" s="29">
        <f t="shared" si="4"/>
        <v>1.8762178405916423</v>
      </c>
      <c r="H173" s="29">
        <f t="shared" si="5"/>
        <v>0.23044892137827391</v>
      </c>
    </row>
    <row r="174" spans="3:8" x14ac:dyDescent="0.15">
      <c r="C174" s="29">
        <v>2004</v>
      </c>
      <c r="D174" s="29" t="s">
        <v>4</v>
      </c>
      <c r="E174" s="29">
        <v>62</v>
      </c>
      <c r="F174" s="29">
        <v>1</v>
      </c>
      <c r="G174" s="29">
        <f t="shared" si="4"/>
        <v>1.7923916894982539</v>
      </c>
      <c r="H174" s="29">
        <f t="shared" si="5"/>
        <v>0</v>
      </c>
    </row>
    <row r="175" spans="3:8" x14ac:dyDescent="0.15">
      <c r="C175" s="29">
        <v>2004</v>
      </c>
      <c r="D175" s="29" t="s">
        <v>4</v>
      </c>
      <c r="E175" s="29">
        <v>145</v>
      </c>
      <c r="F175" s="29">
        <v>24</v>
      </c>
      <c r="G175" s="29">
        <f t="shared" si="4"/>
        <v>2.1613680022349748</v>
      </c>
      <c r="H175" s="29">
        <f t="shared" si="5"/>
        <v>1.3802112417116059</v>
      </c>
    </row>
    <row r="176" spans="3:8" x14ac:dyDescent="0.15">
      <c r="C176" s="29">
        <v>2004</v>
      </c>
      <c r="D176" s="29" t="s">
        <v>4</v>
      </c>
      <c r="E176" s="29">
        <v>87</v>
      </c>
      <c r="F176" s="29">
        <v>3.4</v>
      </c>
      <c r="G176" s="29">
        <f t="shared" si="4"/>
        <v>1.9395192526186185</v>
      </c>
      <c r="H176" s="29">
        <f t="shared" si="5"/>
        <v>0.53147891704225514</v>
      </c>
    </row>
    <row r="177" spans="3:8" x14ac:dyDescent="0.15">
      <c r="C177" s="29">
        <v>2004</v>
      </c>
      <c r="D177" s="29" t="s">
        <v>4</v>
      </c>
      <c r="E177" s="29">
        <v>76</v>
      </c>
      <c r="F177" s="29">
        <v>2.1</v>
      </c>
      <c r="G177" s="29">
        <f t="shared" si="4"/>
        <v>1.8808135922807914</v>
      </c>
      <c r="H177" s="29">
        <f t="shared" si="5"/>
        <v>0.3222192947339193</v>
      </c>
    </row>
    <row r="178" spans="3:8" x14ac:dyDescent="0.15">
      <c r="C178" s="29">
        <v>2004</v>
      </c>
      <c r="D178" s="29" t="s">
        <v>4</v>
      </c>
      <c r="E178" s="29">
        <v>75</v>
      </c>
      <c r="F178" s="29">
        <v>2.2999999999999998</v>
      </c>
      <c r="G178" s="29">
        <f t="shared" si="4"/>
        <v>1.8750612633917001</v>
      </c>
      <c r="H178" s="29">
        <f t="shared" si="5"/>
        <v>0.36172783601759284</v>
      </c>
    </row>
    <row r="179" spans="3:8" x14ac:dyDescent="0.15">
      <c r="C179" s="29">
        <v>2004</v>
      </c>
      <c r="D179" s="29" t="s">
        <v>4</v>
      </c>
      <c r="E179" s="29">
        <v>64.5</v>
      </c>
      <c r="F179" s="29">
        <v>1.2</v>
      </c>
      <c r="G179" s="29">
        <f t="shared" si="4"/>
        <v>1.8095597146352678</v>
      </c>
      <c r="H179" s="29">
        <f t="shared" si="5"/>
        <v>7.9181246047624818E-2</v>
      </c>
    </row>
    <row r="180" spans="3:8" x14ac:dyDescent="0.15">
      <c r="C180" s="29">
        <v>2004</v>
      </c>
      <c r="D180" s="29" t="s">
        <v>4</v>
      </c>
      <c r="E180" s="29">
        <v>93</v>
      </c>
      <c r="F180" s="29">
        <v>3.8</v>
      </c>
      <c r="G180" s="29">
        <f t="shared" si="4"/>
        <v>1.968482948553935</v>
      </c>
      <c r="H180" s="29">
        <f t="shared" si="5"/>
        <v>0.57978359661681012</v>
      </c>
    </row>
    <row r="181" spans="3:8" x14ac:dyDescent="0.15">
      <c r="C181" s="29">
        <v>2004</v>
      </c>
      <c r="D181" s="29" t="s">
        <v>4</v>
      </c>
      <c r="E181" s="29">
        <v>61</v>
      </c>
      <c r="F181" s="29">
        <v>1</v>
      </c>
      <c r="G181" s="29">
        <f t="shared" si="4"/>
        <v>1.7853298350107671</v>
      </c>
      <c r="H181" s="29">
        <f t="shared" si="5"/>
        <v>0</v>
      </c>
    </row>
    <row r="182" spans="3:8" x14ac:dyDescent="0.15">
      <c r="C182" s="29">
        <v>2004</v>
      </c>
      <c r="D182" s="29" t="s">
        <v>4</v>
      </c>
      <c r="E182" s="29">
        <v>76</v>
      </c>
      <c r="F182" s="29">
        <v>2.6</v>
      </c>
      <c r="G182" s="29">
        <f t="shared" si="4"/>
        <v>1.8808135922807914</v>
      </c>
      <c r="H182" s="29">
        <f t="shared" si="5"/>
        <v>0.41497334797081797</v>
      </c>
    </row>
    <row r="183" spans="3:8" x14ac:dyDescent="0.15">
      <c r="C183" s="29">
        <v>2004</v>
      </c>
      <c r="D183" s="29" t="s">
        <v>4</v>
      </c>
      <c r="E183" s="29">
        <v>58</v>
      </c>
      <c r="F183" s="29">
        <v>1</v>
      </c>
      <c r="G183" s="29">
        <f t="shared" si="4"/>
        <v>1.7634279935629373</v>
      </c>
      <c r="H183" s="29">
        <f t="shared" si="5"/>
        <v>0</v>
      </c>
    </row>
    <row r="184" spans="3:8" x14ac:dyDescent="0.15">
      <c r="C184" s="29">
        <v>2004</v>
      </c>
      <c r="D184" s="29" t="s">
        <v>4</v>
      </c>
      <c r="E184" s="29">
        <v>70</v>
      </c>
      <c r="F184" s="29">
        <v>2</v>
      </c>
      <c r="G184" s="29">
        <f t="shared" si="4"/>
        <v>1.8450980400142569</v>
      </c>
      <c r="H184" s="29">
        <f t="shared" si="5"/>
        <v>0.3010299956639812</v>
      </c>
    </row>
    <row r="185" spans="3:8" x14ac:dyDescent="0.15">
      <c r="C185" s="29">
        <v>2004</v>
      </c>
      <c r="D185" s="29" t="s">
        <v>4</v>
      </c>
      <c r="E185" s="29">
        <v>64</v>
      </c>
      <c r="F185" s="29">
        <v>1.5</v>
      </c>
      <c r="G185" s="29">
        <f t="shared" si="4"/>
        <v>1.8061799739838871</v>
      </c>
      <c r="H185" s="29">
        <f t="shared" si="5"/>
        <v>0.17609125905568124</v>
      </c>
    </row>
    <row r="186" spans="3:8" x14ac:dyDescent="0.15">
      <c r="C186" s="29">
        <v>2004</v>
      </c>
      <c r="D186" s="29" t="s">
        <v>4</v>
      </c>
      <c r="E186" s="29">
        <v>70</v>
      </c>
      <c r="F186" s="29">
        <v>1.7</v>
      </c>
      <c r="G186" s="29">
        <f t="shared" si="4"/>
        <v>1.8450980400142569</v>
      </c>
      <c r="H186" s="29">
        <f t="shared" si="5"/>
        <v>0.23044892137827391</v>
      </c>
    </row>
    <row r="187" spans="3:8" x14ac:dyDescent="0.15">
      <c r="C187" s="29">
        <v>2004</v>
      </c>
      <c r="D187" s="29" t="s">
        <v>4</v>
      </c>
      <c r="E187" s="29">
        <v>66</v>
      </c>
      <c r="F187" s="29">
        <v>1.5</v>
      </c>
      <c r="G187" s="29">
        <f t="shared" si="4"/>
        <v>1.8195439355418688</v>
      </c>
      <c r="H187" s="29">
        <f t="shared" si="5"/>
        <v>0.17609125905568124</v>
      </c>
    </row>
    <row r="188" spans="3:8" x14ac:dyDescent="0.15">
      <c r="C188" s="29">
        <v>2004</v>
      </c>
      <c r="D188" s="29" t="s">
        <v>4</v>
      </c>
      <c r="E188" s="29">
        <v>71</v>
      </c>
      <c r="F188" s="29">
        <v>1.6</v>
      </c>
      <c r="G188" s="29">
        <f t="shared" si="4"/>
        <v>1.8512583487190752</v>
      </c>
      <c r="H188" s="29">
        <f t="shared" si="5"/>
        <v>0.20411998265592479</v>
      </c>
    </row>
    <row r="189" spans="3:8" x14ac:dyDescent="0.15">
      <c r="C189" s="29">
        <v>2004</v>
      </c>
      <c r="D189" s="29" t="s">
        <v>4</v>
      </c>
      <c r="E189" s="29">
        <v>79</v>
      </c>
      <c r="F189" s="29">
        <v>1</v>
      </c>
      <c r="G189" s="29">
        <f t="shared" si="4"/>
        <v>1.8976270912904414</v>
      </c>
      <c r="H189" s="29">
        <f t="shared" si="5"/>
        <v>0</v>
      </c>
    </row>
    <row r="190" spans="3:8" x14ac:dyDescent="0.15">
      <c r="C190" s="29">
        <v>2005</v>
      </c>
      <c r="D190" s="29" t="s">
        <v>4</v>
      </c>
      <c r="E190" s="29">
        <v>106.8</v>
      </c>
      <c r="F190" s="29">
        <v>5</v>
      </c>
      <c r="G190" s="29">
        <f t="shared" si="4"/>
        <v>2.0285712526925375</v>
      </c>
      <c r="H190" s="29">
        <f t="shared" si="5"/>
        <v>0.69897000433601886</v>
      </c>
    </row>
    <row r="191" spans="3:8" x14ac:dyDescent="0.15">
      <c r="C191" s="29">
        <v>2005</v>
      </c>
      <c r="D191" s="29" t="s">
        <v>4</v>
      </c>
      <c r="E191" s="29">
        <v>120</v>
      </c>
      <c r="F191" s="29">
        <v>11.6</v>
      </c>
      <c r="G191" s="29">
        <f t="shared" si="4"/>
        <v>2.0791812460476247</v>
      </c>
      <c r="H191" s="29">
        <f t="shared" si="5"/>
        <v>1.0644579892269184</v>
      </c>
    </row>
    <row r="192" spans="3:8" x14ac:dyDescent="0.15">
      <c r="C192" s="29">
        <v>2005</v>
      </c>
      <c r="D192" s="29" t="s">
        <v>4</v>
      </c>
      <c r="E192" s="29">
        <v>56.5</v>
      </c>
      <c r="F192" s="29">
        <v>0.8</v>
      </c>
      <c r="G192" s="29">
        <f t="shared" si="4"/>
        <v>1.7520484478194385</v>
      </c>
      <c r="H192" s="29">
        <f t="shared" si="5"/>
        <v>-9.6910013008056392E-2</v>
      </c>
    </row>
    <row r="193" spans="3:8" x14ac:dyDescent="0.15">
      <c r="C193" s="29">
        <v>2005</v>
      </c>
      <c r="D193" s="29" t="s">
        <v>4</v>
      </c>
      <c r="E193" s="29">
        <v>79</v>
      </c>
      <c r="F193" s="29">
        <v>2.5</v>
      </c>
      <c r="G193" s="29">
        <f t="shared" si="4"/>
        <v>1.8976270912904414</v>
      </c>
      <c r="H193" s="29">
        <f t="shared" si="5"/>
        <v>0.3979400086720376</v>
      </c>
    </row>
    <row r="194" spans="3:8" x14ac:dyDescent="0.15">
      <c r="C194" s="29">
        <v>2005</v>
      </c>
      <c r="D194" s="29" t="s">
        <v>4</v>
      </c>
      <c r="E194" s="29">
        <v>74</v>
      </c>
      <c r="F194" s="29">
        <v>2.1</v>
      </c>
      <c r="G194" s="29">
        <f t="shared" si="4"/>
        <v>1.8692317197309762</v>
      </c>
      <c r="H194" s="29">
        <f t="shared" si="5"/>
        <v>0.3222192947339193</v>
      </c>
    </row>
    <row r="195" spans="3:8" x14ac:dyDescent="0.15">
      <c r="C195" s="29">
        <v>2005</v>
      </c>
      <c r="D195" s="29" t="s">
        <v>4</v>
      </c>
      <c r="E195" s="29">
        <v>124</v>
      </c>
      <c r="F195" s="29">
        <v>11.3</v>
      </c>
      <c r="G195" s="29">
        <f t="shared" si="4"/>
        <v>2.0934216851622351</v>
      </c>
      <c r="H195" s="29">
        <f t="shared" si="5"/>
        <v>1.0530784434834197</v>
      </c>
    </row>
    <row r="196" spans="3:8" x14ac:dyDescent="0.15">
      <c r="C196" s="29">
        <v>2005</v>
      </c>
      <c r="D196" s="29" t="s">
        <v>4</v>
      </c>
      <c r="E196" s="29">
        <v>39.1</v>
      </c>
      <c r="F196" s="29">
        <v>0.4</v>
      </c>
      <c r="G196" s="29">
        <f t="shared" si="4"/>
        <v>1.5921767573958667</v>
      </c>
      <c r="H196" s="29">
        <f t="shared" si="5"/>
        <v>-0.3979400086720376</v>
      </c>
    </row>
    <row r="197" spans="3:8" x14ac:dyDescent="0.15">
      <c r="C197" s="29">
        <v>2006</v>
      </c>
      <c r="D197" s="29" t="s">
        <v>4</v>
      </c>
      <c r="E197" s="29">
        <v>79.099999999999994</v>
      </c>
      <c r="F197" s="29">
        <v>1.9</v>
      </c>
      <c r="G197" s="29">
        <f t="shared" si="4"/>
        <v>1.8981764834976764</v>
      </c>
      <c r="H197" s="29">
        <f t="shared" si="5"/>
        <v>0.27875360095282892</v>
      </c>
    </row>
    <row r="198" spans="3:8" x14ac:dyDescent="0.15">
      <c r="C198" s="29">
        <v>2006</v>
      </c>
      <c r="D198" s="29" t="s">
        <v>4</v>
      </c>
      <c r="E198" s="29">
        <v>97.4</v>
      </c>
      <c r="F198" s="29">
        <v>1.8</v>
      </c>
      <c r="G198" s="29">
        <f t="shared" ref="G198:G261" si="6">LOG(E198)</f>
        <v>1.9885589568786155</v>
      </c>
      <c r="H198" s="29">
        <f t="shared" ref="H198:H261" si="7">LOG(F198)</f>
        <v>0.25527250510330607</v>
      </c>
    </row>
    <row r="199" spans="3:8" x14ac:dyDescent="0.15">
      <c r="C199" s="29">
        <v>2006</v>
      </c>
      <c r="D199" s="29" t="s">
        <v>4</v>
      </c>
      <c r="E199" s="29">
        <v>86.7</v>
      </c>
      <c r="F199" s="29">
        <v>3.6</v>
      </c>
      <c r="G199" s="29">
        <f t="shared" si="6"/>
        <v>1.9380190974762104</v>
      </c>
      <c r="H199" s="29">
        <f t="shared" si="7"/>
        <v>0.55630250076728727</v>
      </c>
    </row>
    <row r="200" spans="3:8" x14ac:dyDescent="0.15">
      <c r="C200" s="29">
        <v>2006</v>
      </c>
      <c r="D200" s="29" t="s">
        <v>4</v>
      </c>
      <c r="E200" s="29">
        <v>118.5</v>
      </c>
      <c r="F200" s="29">
        <v>7.6</v>
      </c>
      <c r="G200" s="29">
        <f t="shared" si="6"/>
        <v>2.0737183503461227</v>
      </c>
      <c r="H200" s="29">
        <f t="shared" si="7"/>
        <v>0.88081359228079137</v>
      </c>
    </row>
    <row r="201" spans="3:8" x14ac:dyDescent="0.15">
      <c r="C201" s="29">
        <v>2006</v>
      </c>
      <c r="D201" s="29" t="s">
        <v>4</v>
      </c>
      <c r="E201" s="29">
        <v>72.599999999999994</v>
      </c>
      <c r="F201" s="29">
        <v>2.1</v>
      </c>
      <c r="G201" s="29">
        <f t="shared" si="6"/>
        <v>1.8609366207000937</v>
      </c>
      <c r="H201" s="29">
        <f t="shared" si="7"/>
        <v>0.3222192947339193</v>
      </c>
    </row>
    <row r="202" spans="3:8" x14ac:dyDescent="0.15">
      <c r="C202" s="29">
        <v>2006</v>
      </c>
      <c r="D202" s="29" t="s">
        <v>4</v>
      </c>
      <c r="E202" s="29">
        <v>71</v>
      </c>
      <c r="F202" s="29">
        <v>2.8</v>
      </c>
      <c r="G202" s="29">
        <f t="shared" si="6"/>
        <v>1.8512583487190752</v>
      </c>
      <c r="H202" s="29">
        <f t="shared" si="7"/>
        <v>0.44715803134221921</v>
      </c>
    </row>
    <row r="203" spans="3:8" x14ac:dyDescent="0.15">
      <c r="C203" s="29">
        <v>2006</v>
      </c>
      <c r="D203" s="29" t="s">
        <v>4</v>
      </c>
      <c r="E203" s="29">
        <v>68.3</v>
      </c>
      <c r="F203" s="29">
        <v>2.2000000000000002</v>
      </c>
      <c r="G203" s="29">
        <f t="shared" si="6"/>
        <v>1.8344207036815325</v>
      </c>
      <c r="H203" s="29">
        <f t="shared" si="7"/>
        <v>0.34242268082220628</v>
      </c>
    </row>
    <row r="204" spans="3:8" x14ac:dyDescent="0.15">
      <c r="C204" s="29">
        <v>2006</v>
      </c>
      <c r="D204" s="29" t="s">
        <v>4</v>
      </c>
      <c r="E204" s="29">
        <v>71.599999999999994</v>
      </c>
      <c r="F204" s="29">
        <v>2.6</v>
      </c>
      <c r="G204" s="29">
        <f t="shared" si="6"/>
        <v>1.8549130223078556</v>
      </c>
      <c r="H204" s="29">
        <f t="shared" si="7"/>
        <v>0.41497334797081797</v>
      </c>
    </row>
    <row r="205" spans="3:8" x14ac:dyDescent="0.15">
      <c r="C205" s="29">
        <v>2006</v>
      </c>
      <c r="D205" s="29" t="s">
        <v>4</v>
      </c>
      <c r="E205" s="29">
        <v>68.5</v>
      </c>
      <c r="F205" s="29">
        <v>2.2999999999999998</v>
      </c>
      <c r="G205" s="29">
        <f t="shared" si="6"/>
        <v>1.8356905714924256</v>
      </c>
      <c r="H205" s="29">
        <f t="shared" si="7"/>
        <v>0.36172783601759284</v>
      </c>
    </row>
    <row r="206" spans="3:8" x14ac:dyDescent="0.15">
      <c r="C206" s="29">
        <v>2006</v>
      </c>
      <c r="D206" s="29" t="s">
        <v>4</v>
      </c>
      <c r="E206" s="29">
        <v>73.599999999999994</v>
      </c>
      <c r="F206" s="29">
        <v>2.2999999999999998</v>
      </c>
      <c r="G206" s="29">
        <f t="shared" si="6"/>
        <v>1.8668778143374989</v>
      </c>
      <c r="H206" s="29">
        <f t="shared" si="7"/>
        <v>0.36172783601759284</v>
      </c>
    </row>
    <row r="207" spans="3:8" x14ac:dyDescent="0.15">
      <c r="C207" s="29">
        <v>2006</v>
      </c>
      <c r="D207" s="29" t="s">
        <v>4</v>
      </c>
      <c r="E207" s="29">
        <v>98</v>
      </c>
      <c r="F207" s="29">
        <v>6.6</v>
      </c>
      <c r="G207" s="29">
        <f t="shared" si="6"/>
        <v>1.9912260756924949</v>
      </c>
      <c r="H207" s="29">
        <f t="shared" si="7"/>
        <v>0.81954393554186866</v>
      </c>
    </row>
    <row r="208" spans="3:8" x14ac:dyDescent="0.15">
      <c r="C208" s="29">
        <v>2006</v>
      </c>
      <c r="D208" s="29" t="s">
        <v>4</v>
      </c>
      <c r="E208" s="29">
        <v>94.5</v>
      </c>
      <c r="F208" s="29">
        <v>5.4</v>
      </c>
      <c r="G208" s="29">
        <f t="shared" si="6"/>
        <v>1.975431808509263</v>
      </c>
      <c r="H208" s="29">
        <f t="shared" si="7"/>
        <v>0.7323937598229685</v>
      </c>
    </row>
    <row r="209" spans="3:8" x14ac:dyDescent="0.15">
      <c r="C209" s="29">
        <v>2006</v>
      </c>
      <c r="D209" s="29" t="s">
        <v>4</v>
      </c>
      <c r="E209" s="29">
        <v>95.4</v>
      </c>
      <c r="F209" s="29">
        <v>6.5</v>
      </c>
      <c r="G209" s="29">
        <f t="shared" si="6"/>
        <v>1.9795483747040952</v>
      </c>
      <c r="H209" s="29">
        <f t="shared" si="7"/>
        <v>0.81291335664285558</v>
      </c>
    </row>
    <row r="210" spans="3:8" x14ac:dyDescent="0.15">
      <c r="C210" s="29">
        <v>2006</v>
      </c>
      <c r="D210" s="29" t="s">
        <v>4</v>
      </c>
      <c r="E210" s="29">
        <v>52.2</v>
      </c>
      <c r="F210" s="29">
        <v>0.8</v>
      </c>
      <c r="G210" s="29">
        <f t="shared" si="6"/>
        <v>1.7176705030022621</v>
      </c>
      <c r="H210" s="29">
        <f t="shared" si="7"/>
        <v>-9.6910013008056392E-2</v>
      </c>
    </row>
    <row r="211" spans="3:8" x14ac:dyDescent="0.15">
      <c r="C211" s="29">
        <v>2008</v>
      </c>
      <c r="D211" s="29" t="s">
        <v>4</v>
      </c>
      <c r="E211" s="29">
        <v>76.900000000000006</v>
      </c>
      <c r="F211" s="29">
        <v>4.5999999999999996</v>
      </c>
      <c r="G211" s="29">
        <f t="shared" si="6"/>
        <v>1.885926339801431</v>
      </c>
      <c r="H211" s="29">
        <f t="shared" si="7"/>
        <v>0.66275783168157409</v>
      </c>
    </row>
    <row r="212" spans="3:8" x14ac:dyDescent="0.15">
      <c r="C212" s="29">
        <v>2008</v>
      </c>
      <c r="D212" s="29" t="s">
        <v>4</v>
      </c>
      <c r="E212" s="29">
        <v>73.7</v>
      </c>
      <c r="F212" s="29">
        <v>4.4000000000000004</v>
      </c>
      <c r="G212" s="29">
        <f t="shared" si="6"/>
        <v>1.8674674878590516</v>
      </c>
      <c r="H212" s="29">
        <f t="shared" si="7"/>
        <v>0.64345267648618742</v>
      </c>
    </row>
    <row r="213" spans="3:8" x14ac:dyDescent="0.15">
      <c r="C213" s="29">
        <v>2008</v>
      </c>
      <c r="D213" s="29" t="s">
        <v>4</v>
      </c>
      <c r="E213" s="29">
        <v>78.2</v>
      </c>
      <c r="F213" s="29">
        <v>4</v>
      </c>
      <c r="G213" s="29">
        <f t="shared" si="6"/>
        <v>1.893206753059848</v>
      </c>
      <c r="H213" s="29">
        <f t="shared" si="7"/>
        <v>0.6020599913279624</v>
      </c>
    </row>
    <row r="214" spans="3:8" x14ac:dyDescent="0.15">
      <c r="C214" s="29">
        <v>2009</v>
      </c>
      <c r="D214" s="29" t="s">
        <v>4</v>
      </c>
      <c r="E214" s="29">
        <v>96.6</v>
      </c>
      <c r="F214" s="29">
        <v>10.5</v>
      </c>
      <c r="G214" s="29">
        <f t="shared" si="6"/>
        <v>1.9849771264154934</v>
      </c>
      <c r="H214" s="29">
        <f t="shared" si="7"/>
        <v>1.0211892990699381</v>
      </c>
    </row>
    <row r="215" spans="3:8" x14ac:dyDescent="0.15">
      <c r="C215" s="29">
        <v>2009</v>
      </c>
      <c r="D215" s="29" t="s">
        <v>4</v>
      </c>
      <c r="E215" s="29">
        <v>55</v>
      </c>
      <c r="F215" s="29">
        <v>1.4</v>
      </c>
      <c r="G215" s="29">
        <f t="shared" si="6"/>
        <v>1.7403626894942439</v>
      </c>
      <c r="H215" s="29">
        <f t="shared" si="7"/>
        <v>0.14612803567823801</v>
      </c>
    </row>
    <row r="216" spans="3:8" x14ac:dyDescent="0.15">
      <c r="C216" s="29">
        <v>2009</v>
      </c>
      <c r="D216" s="29" t="s">
        <v>4</v>
      </c>
      <c r="E216" s="29">
        <v>44.9</v>
      </c>
      <c r="F216" s="29">
        <v>0.7</v>
      </c>
      <c r="G216" s="29">
        <f t="shared" si="6"/>
        <v>1.6522463410033232</v>
      </c>
      <c r="H216" s="29">
        <f t="shared" si="7"/>
        <v>-0.15490195998574319</v>
      </c>
    </row>
    <row r="217" spans="3:8" x14ac:dyDescent="0.15">
      <c r="C217" s="29">
        <v>2009</v>
      </c>
      <c r="D217" s="29" t="s">
        <v>4</v>
      </c>
      <c r="E217" s="29">
        <v>56.4</v>
      </c>
      <c r="F217" s="29">
        <v>1.6</v>
      </c>
      <c r="G217" s="29">
        <f t="shared" si="6"/>
        <v>1.7512791039833422</v>
      </c>
      <c r="H217" s="29">
        <f t="shared" si="7"/>
        <v>0.20411998265592479</v>
      </c>
    </row>
    <row r="218" spans="3:8" x14ac:dyDescent="0.15">
      <c r="C218" s="29">
        <v>2009</v>
      </c>
      <c r="D218" s="29" t="s">
        <v>4</v>
      </c>
      <c r="E218" s="29">
        <v>56.1</v>
      </c>
      <c r="F218" s="29">
        <v>1.4</v>
      </c>
      <c r="G218" s="29">
        <f t="shared" si="6"/>
        <v>1.7489628612561614</v>
      </c>
      <c r="H218" s="29">
        <f t="shared" si="7"/>
        <v>0.14612803567823801</v>
      </c>
    </row>
    <row r="219" spans="3:8" x14ac:dyDescent="0.15">
      <c r="C219" s="29">
        <v>2009</v>
      </c>
      <c r="D219" s="29" t="s">
        <v>4</v>
      </c>
      <c r="E219" s="29">
        <v>49.6</v>
      </c>
      <c r="F219" s="29">
        <v>0.8</v>
      </c>
      <c r="G219" s="29">
        <f t="shared" si="6"/>
        <v>1.6954816764901974</v>
      </c>
      <c r="H219" s="29">
        <f t="shared" si="7"/>
        <v>-9.6910013008056392E-2</v>
      </c>
    </row>
    <row r="220" spans="3:8" x14ac:dyDescent="0.15">
      <c r="C220" s="29">
        <v>2009</v>
      </c>
      <c r="D220" s="29" t="s">
        <v>4</v>
      </c>
      <c r="E220" s="29">
        <v>57.5</v>
      </c>
      <c r="F220" s="29">
        <v>1.8</v>
      </c>
      <c r="G220" s="29">
        <f t="shared" si="6"/>
        <v>1.7596678446896306</v>
      </c>
      <c r="H220" s="29">
        <f t="shared" si="7"/>
        <v>0.25527250510330607</v>
      </c>
    </row>
    <row r="221" spans="3:8" x14ac:dyDescent="0.15">
      <c r="C221" s="29">
        <v>2009</v>
      </c>
      <c r="D221" s="29" t="s">
        <v>4</v>
      </c>
      <c r="E221" s="29">
        <v>60.6</v>
      </c>
      <c r="F221" s="29">
        <v>2.2000000000000002</v>
      </c>
      <c r="G221" s="29">
        <f t="shared" si="6"/>
        <v>1.7824726241662863</v>
      </c>
      <c r="H221" s="29">
        <f t="shared" si="7"/>
        <v>0.34242268082220628</v>
      </c>
    </row>
    <row r="222" spans="3:8" x14ac:dyDescent="0.15">
      <c r="C222" s="29">
        <v>2009</v>
      </c>
      <c r="D222" s="29" t="s">
        <v>4</v>
      </c>
      <c r="E222" s="29">
        <v>61</v>
      </c>
      <c r="F222" s="29">
        <v>2</v>
      </c>
      <c r="G222" s="29">
        <f t="shared" si="6"/>
        <v>1.7853298350107671</v>
      </c>
      <c r="H222" s="29">
        <f t="shared" si="7"/>
        <v>0.3010299956639812</v>
      </c>
    </row>
    <row r="223" spans="3:8" x14ac:dyDescent="0.15">
      <c r="C223" s="29">
        <v>2009</v>
      </c>
      <c r="D223" s="29" t="s">
        <v>4</v>
      </c>
      <c r="E223" s="29">
        <v>52.4</v>
      </c>
      <c r="F223" s="29">
        <v>1.3</v>
      </c>
      <c r="G223" s="29">
        <f t="shared" si="6"/>
        <v>1.7193312869837267</v>
      </c>
      <c r="H223" s="29">
        <f t="shared" si="7"/>
        <v>0.11394335230683679</v>
      </c>
    </row>
    <row r="224" spans="3:8" x14ac:dyDescent="0.15">
      <c r="C224" s="29">
        <v>2009</v>
      </c>
      <c r="D224" s="29" t="s">
        <v>4</v>
      </c>
      <c r="E224" s="29">
        <v>57.7</v>
      </c>
      <c r="F224" s="29">
        <v>2</v>
      </c>
      <c r="G224" s="29">
        <f t="shared" si="6"/>
        <v>1.7611758131557314</v>
      </c>
      <c r="H224" s="29">
        <f t="shared" si="7"/>
        <v>0.3010299956639812</v>
      </c>
    </row>
    <row r="225" spans="3:8" x14ac:dyDescent="0.15">
      <c r="C225" s="29">
        <v>2009</v>
      </c>
      <c r="D225" s="29" t="s">
        <v>4</v>
      </c>
      <c r="E225" s="29">
        <v>62.6</v>
      </c>
      <c r="F225" s="29">
        <v>2.5</v>
      </c>
      <c r="G225" s="29">
        <f t="shared" si="6"/>
        <v>1.7965743332104296</v>
      </c>
      <c r="H225" s="29">
        <f t="shared" si="7"/>
        <v>0.3979400086720376</v>
      </c>
    </row>
    <row r="226" spans="3:8" x14ac:dyDescent="0.15">
      <c r="C226" s="29">
        <v>2009</v>
      </c>
      <c r="D226" s="29" t="s">
        <v>4</v>
      </c>
      <c r="E226" s="29">
        <v>58.8</v>
      </c>
      <c r="F226" s="29">
        <v>1.8</v>
      </c>
      <c r="G226" s="29">
        <f t="shared" si="6"/>
        <v>1.7693773260761385</v>
      </c>
      <c r="H226" s="29">
        <f t="shared" si="7"/>
        <v>0.25527250510330607</v>
      </c>
    </row>
    <row r="227" spans="3:8" x14ac:dyDescent="0.15">
      <c r="C227" s="29">
        <v>2009</v>
      </c>
      <c r="D227" s="29" t="s">
        <v>4</v>
      </c>
      <c r="E227" s="29">
        <v>62.8</v>
      </c>
      <c r="F227" s="29">
        <v>2.2999999999999998</v>
      </c>
      <c r="G227" s="29">
        <f t="shared" si="6"/>
        <v>1.7979596437371961</v>
      </c>
      <c r="H227" s="29">
        <f t="shared" si="7"/>
        <v>0.36172783601759284</v>
      </c>
    </row>
    <row r="228" spans="3:8" x14ac:dyDescent="0.15">
      <c r="C228" s="29">
        <v>2009</v>
      </c>
      <c r="D228" s="29" t="s">
        <v>4</v>
      </c>
      <c r="E228" s="29">
        <v>66.3</v>
      </c>
      <c r="F228" s="29">
        <v>3.6</v>
      </c>
      <c r="G228" s="29">
        <f t="shared" si="6"/>
        <v>1.8215135284047732</v>
      </c>
      <c r="H228" s="29">
        <f t="shared" si="7"/>
        <v>0.55630250076728727</v>
      </c>
    </row>
    <row r="229" spans="3:8" x14ac:dyDescent="0.15">
      <c r="C229" s="29">
        <v>2009</v>
      </c>
      <c r="D229" s="29" t="s">
        <v>4</v>
      </c>
      <c r="E229" s="29">
        <v>70</v>
      </c>
      <c r="F229" s="29">
        <v>4</v>
      </c>
      <c r="G229" s="29">
        <f t="shared" si="6"/>
        <v>1.8450980400142569</v>
      </c>
      <c r="H229" s="29">
        <f t="shared" si="7"/>
        <v>0.6020599913279624</v>
      </c>
    </row>
    <row r="230" spans="3:8" x14ac:dyDescent="0.15">
      <c r="C230" s="29">
        <v>2009</v>
      </c>
      <c r="D230" s="29" t="s">
        <v>4</v>
      </c>
      <c r="E230" s="29">
        <v>59.1</v>
      </c>
      <c r="F230" s="29">
        <v>2</v>
      </c>
      <c r="G230" s="29">
        <f t="shared" si="6"/>
        <v>1.7715874808812553</v>
      </c>
      <c r="H230" s="29">
        <f t="shared" si="7"/>
        <v>0.3010299956639812</v>
      </c>
    </row>
    <row r="231" spans="3:8" x14ac:dyDescent="0.15">
      <c r="C231" s="29">
        <v>2009</v>
      </c>
      <c r="D231" s="29" t="s">
        <v>4</v>
      </c>
      <c r="E231" s="29">
        <v>56.7</v>
      </c>
      <c r="F231" s="29">
        <v>1.5</v>
      </c>
      <c r="G231" s="29">
        <f t="shared" si="6"/>
        <v>1.7535830588929067</v>
      </c>
      <c r="H231" s="29">
        <f t="shared" si="7"/>
        <v>0.17609125905568124</v>
      </c>
    </row>
    <row r="232" spans="3:8" x14ac:dyDescent="0.15">
      <c r="C232" s="29">
        <v>2009</v>
      </c>
      <c r="D232" s="29" t="s">
        <v>4</v>
      </c>
      <c r="E232" s="29">
        <v>65.2</v>
      </c>
      <c r="F232" s="29">
        <v>2.7</v>
      </c>
      <c r="G232" s="29">
        <f t="shared" si="6"/>
        <v>1.8142475957319202</v>
      </c>
      <c r="H232" s="29">
        <f t="shared" si="7"/>
        <v>0.43136376415898736</v>
      </c>
    </row>
    <row r="233" spans="3:8" x14ac:dyDescent="0.15">
      <c r="C233" s="29">
        <v>2009</v>
      </c>
      <c r="D233" s="29" t="s">
        <v>4</v>
      </c>
      <c r="E233" s="29">
        <v>50.8</v>
      </c>
      <c r="F233" s="29">
        <v>1.2</v>
      </c>
      <c r="G233" s="29">
        <f t="shared" si="6"/>
        <v>1.7058637122839193</v>
      </c>
      <c r="H233" s="29">
        <f t="shared" si="7"/>
        <v>7.9181246047624818E-2</v>
      </c>
    </row>
    <row r="234" spans="3:8" x14ac:dyDescent="0.15">
      <c r="C234" s="29">
        <v>2009</v>
      </c>
      <c r="D234" s="29" t="s">
        <v>4</v>
      </c>
      <c r="E234" s="29">
        <v>65</v>
      </c>
      <c r="F234" s="29">
        <v>2.9</v>
      </c>
      <c r="G234" s="29">
        <f t="shared" si="6"/>
        <v>1.8129133566428555</v>
      </c>
      <c r="H234" s="29">
        <f t="shared" si="7"/>
        <v>0.46239799789895608</v>
      </c>
    </row>
    <row r="235" spans="3:8" x14ac:dyDescent="0.15">
      <c r="C235" s="29">
        <v>2009</v>
      </c>
      <c r="D235" s="29" t="s">
        <v>4</v>
      </c>
      <c r="E235" s="29">
        <v>58.6</v>
      </c>
      <c r="F235" s="29">
        <v>1.9</v>
      </c>
      <c r="G235" s="29">
        <f t="shared" si="6"/>
        <v>1.7678976160180906</v>
      </c>
      <c r="H235" s="29">
        <f t="shared" si="7"/>
        <v>0.27875360095282892</v>
      </c>
    </row>
    <row r="236" spans="3:8" x14ac:dyDescent="0.15">
      <c r="C236" s="29">
        <v>2009</v>
      </c>
      <c r="D236" s="29" t="s">
        <v>4</v>
      </c>
      <c r="E236" s="29">
        <v>65.099999999999994</v>
      </c>
      <c r="F236" s="29">
        <v>2.6</v>
      </c>
      <c r="G236" s="29">
        <f t="shared" si="6"/>
        <v>1.8135809885681919</v>
      </c>
      <c r="H236" s="29">
        <f t="shared" si="7"/>
        <v>0.41497334797081797</v>
      </c>
    </row>
    <row r="237" spans="3:8" x14ac:dyDescent="0.15">
      <c r="C237" s="29">
        <v>2009</v>
      </c>
      <c r="D237" s="29" t="s">
        <v>4</v>
      </c>
      <c r="E237" s="29">
        <v>64.7</v>
      </c>
      <c r="F237" s="29">
        <v>2.7</v>
      </c>
      <c r="G237" s="29">
        <f t="shared" si="6"/>
        <v>1.8109042806687004</v>
      </c>
      <c r="H237" s="29">
        <f t="shared" si="7"/>
        <v>0.43136376415898736</v>
      </c>
    </row>
    <row r="238" spans="3:8" x14ac:dyDescent="0.15">
      <c r="C238" s="29">
        <v>2009</v>
      </c>
      <c r="D238" s="29" t="s">
        <v>4</v>
      </c>
      <c r="E238" s="29">
        <v>59.7</v>
      </c>
      <c r="F238" s="29">
        <v>2.2000000000000002</v>
      </c>
      <c r="G238" s="29">
        <f t="shared" si="6"/>
        <v>1.7759743311293692</v>
      </c>
      <c r="H238" s="29">
        <f t="shared" si="7"/>
        <v>0.34242268082220628</v>
      </c>
    </row>
    <row r="239" spans="3:8" x14ac:dyDescent="0.15">
      <c r="C239" s="29">
        <v>2009</v>
      </c>
      <c r="D239" s="29" t="s">
        <v>4</v>
      </c>
      <c r="E239" s="29">
        <v>104.1</v>
      </c>
      <c r="F239" s="29">
        <v>8.1999999999999993</v>
      </c>
      <c r="G239" s="29">
        <f t="shared" si="6"/>
        <v>2.0174507295105362</v>
      </c>
      <c r="H239" s="29">
        <f t="shared" si="7"/>
        <v>0.91381385238371671</v>
      </c>
    </row>
    <row r="240" spans="3:8" x14ac:dyDescent="0.15">
      <c r="C240" s="29">
        <v>2009</v>
      </c>
      <c r="D240" s="29" t="s">
        <v>4</v>
      </c>
      <c r="E240" s="29">
        <v>62.3</v>
      </c>
      <c r="F240" s="29">
        <v>2.7</v>
      </c>
      <c r="G240" s="29">
        <f t="shared" si="6"/>
        <v>1.7944880466591695</v>
      </c>
      <c r="H240" s="29">
        <f t="shared" si="7"/>
        <v>0.43136376415898736</v>
      </c>
    </row>
    <row r="241" spans="3:8" x14ac:dyDescent="0.15">
      <c r="C241" s="29">
        <v>2009</v>
      </c>
      <c r="D241" s="29" t="s">
        <v>4</v>
      </c>
      <c r="E241" s="29">
        <v>49.6</v>
      </c>
      <c r="F241" s="29">
        <v>1</v>
      </c>
      <c r="G241" s="29">
        <f t="shared" si="6"/>
        <v>1.6954816764901974</v>
      </c>
      <c r="H241" s="29">
        <f t="shared" si="7"/>
        <v>0</v>
      </c>
    </row>
    <row r="242" spans="3:8" x14ac:dyDescent="0.15">
      <c r="C242" s="29">
        <v>2009</v>
      </c>
      <c r="D242" s="29" t="s">
        <v>4</v>
      </c>
      <c r="E242" s="29">
        <v>73.599999999999994</v>
      </c>
      <c r="F242" s="29">
        <v>4.4000000000000004</v>
      </c>
      <c r="G242" s="29">
        <f t="shared" si="6"/>
        <v>1.8668778143374989</v>
      </c>
      <c r="H242" s="29">
        <f t="shared" si="7"/>
        <v>0.64345267648618742</v>
      </c>
    </row>
    <row r="243" spans="3:8" x14ac:dyDescent="0.15">
      <c r="C243" s="29">
        <v>2009</v>
      </c>
      <c r="D243" s="29" t="s">
        <v>4</v>
      </c>
      <c r="E243" s="29">
        <v>42.7</v>
      </c>
      <c r="F243" s="29">
        <v>0.8</v>
      </c>
      <c r="G243" s="29">
        <f t="shared" si="6"/>
        <v>1.6304278750250238</v>
      </c>
      <c r="H243" s="29">
        <f t="shared" si="7"/>
        <v>-9.6910013008056392E-2</v>
      </c>
    </row>
    <row r="244" spans="3:8" x14ac:dyDescent="0.15">
      <c r="C244" s="29">
        <v>2009</v>
      </c>
      <c r="D244" s="29" t="s">
        <v>4</v>
      </c>
      <c r="E244" s="29">
        <v>49.1</v>
      </c>
      <c r="F244" s="29">
        <v>1</v>
      </c>
      <c r="G244" s="29">
        <f t="shared" si="6"/>
        <v>1.6910814921229684</v>
      </c>
      <c r="H244" s="29">
        <f t="shared" si="7"/>
        <v>0</v>
      </c>
    </row>
    <row r="245" spans="3:8" x14ac:dyDescent="0.15">
      <c r="C245" s="29">
        <v>2009</v>
      </c>
      <c r="D245" s="29" t="s">
        <v>4</v>
      </c>
      <c r="E245" s="29">
        <v>64.3</v>
      </c>
      <c r="F245" s="29">
        <v>3</v>
      </c>
      <c r="G245" s="29">
        <f t="shared" si="6"/>
        <v>1.8082109729242219</v>
      </c>
      <c r="H245" s="29">
        <f t="shared" si="7"/>
        <v>0.47712125471966244</v>
      </c>
    </row>
    <row r="246" spans="3:8" x14ac:dyDescent="0.15">
      <c r="C246" s="29">
        <v>2009</v>
      </c>
      <c r="D246" s="29" t="s">
        <v>4</v>
      </c>
      <c r="E246" s="29">
        <v>60.1</v>
      </c>
      <c r="F246" s="29">
        <v>2</v>
      </c>
      <c r="G246" s="29">
        <f t="shared" si="6"/>
        <v>1.7788744720027396</v>
      </c>
      <c r="H246" s="29">
        <f t="shared" si="7"/>
        <v>0.3010299956639812</v>
      </c>
    </row>
    <row r="247" spans="3:8" x14ac:dyDescent="0.15">
      <c r="C247" s="29">
        <v>2009</v>
      </c>
      <c r="D247" s="29" t="s">
        <v>4</v>
      </c>
      <c r="E247" s="29">
        <v>63.6</v>
      </c>
      <c r="F247" s="29">
        <v>3.2</v>
      </c>
      <c r="G247" s="29">
        <f t="shared" si="6"/>
        <v>1.8034571156484138</v>
      </c>
      <c r="H247" s="29">
        <f t="shared" si="7"/>
        <v>0.50514997831990605</v>
      </c>
    </row>
    <row r="248" spans="3:8" x14ac:dyDescent="0.15">
      <c r="C248" s="29">
        <v>2009</v>
      </c>
      <c r="D248" s="29" t="s">
        <v>4</v>
      </c>
      <c r="E248" s="29">
        <v>71.900000000000006</v>
      </c>
      <c r="F248" s="29">
        <v>3.7</v>
      </c>
      <c r="G248" s="29">
        <f t="shared" si="6"/>
        <v>1.8567288903828827</v>
      </c>
      <c r="H248" s="29">
        <f t="shared" si="7"/>
        <v>0.56820172406699498</v>
      </c>
    </row>
    <row r="249" spans="3:8" x14ac:dyDescent="0.15">
      <c r="C249" s="29">
        <v>2009</v>
      </c>
      <c r="D249" s="29" t="s">
        <v>4</v>
      </c>
      <c r="E249" s="29">
        <v>59.6</v>
      </c>
      <c r="F249" s="29">
        <v>2.1</v>
      </c>
      <c r="G249" s="29">
        <f t="shared" si="6"/>
        <v>1.7752462597402365</v>
      </c>
      <c r="H249" s="29">
        <f t="shared" si="7"/>
        <v>0.3222192947339193</v>
      </c>
    </row>
    <row r="250" spans="3:8" x14ac:dyDescent="0.15">
      <c r="C250" s="29">
        <v>2009</v>
      </c>
      <c r="D250" s="29" t="s">
        <v>4</v>
      </c>
      <c r="E250" s="29">
        <v>62.5</v>
      </c>
      <c r="F250" s="29">
        <v>2.7</v>
      </c>
      <c r="G250" s="29">
        <f t="shared" si="6"/>
        <v>1.7958800173440752</v>
      </c>
      <c r="H250" s="29">
        <f t="shared" si="7"/>
        <v>0.43136376415898736</v>
      </c>
    </row>
    <row r="251" spans="3:8" x14ac:dyDescent="0.15">
      <c r="C251" s="29">
        <v>2009</v>
      </c>
      <c r="D251" s="29" t="s">
        <v>4</v>
      </c>
      <c r="E251" s="29">
        <v>51.8</v>
      </c>
      <c r="F251" s="29">
        <v>1.2</v>
      </c>
      <c r="G251" s="29">
        <f t="shared" si="6"/>
        <v>1.7143297597452329</v>
      </c>
      <c r="H251" s="29">
        <f t="shared" si="7"/>
        <v>7.9181246047624818E-2</v>
      </c>
    </row>
    <row r="252" spans="3:8" x14ac:dyDescent="0.15">
      <c r="C252" s="29">
        <v>2009</v>
      </c>
      <c r="D252" s="29" t="s">
        <v>4</v>
      </c>
      <c r="E252" s="29">
        <v>56.6</v>
      </c>
      <c r="F252" s="29">
        <v>1.6</v>
      </c>
      <c r="G252" s="29">
        <f t="shared" si="6"/>
        <v>1.7528164311882715</v>
      </c>
      <c r="H252" s="29">
        <f t="shared" si="7"/>
        <v>0.20411998265592479</v>
      </c>
    </row>
    <row r="253" spans="3:8" x14ac:dyDescent="0.15">
      <c r="C253" s="29">
        <v>2008</v>
      </c>
      <c r="D253" s="29" t="s">
        <v>4</v>
      </c>
      <c r="E253" s="29">
        <v>69.5</v>
      </c>
      <c r="F253" s="29">
        <v>2.9</v>
      </c>
      <c r="G253" s="29">
        <f t="shared" si="6"/>
        <v>1.8419848045901139</v>
      </c>
      <c r="H253" s="29">
        <f t="shared" si="7"/>
        <v>0.46239799789895608</v>
      </c>
    </row>
    <row r="254" spans="3:8" x14ac:dyDescent="0.15">
      <c r="C254" s="29">
        <v>2008</v>
      </c>
      <c r="D254" s="29" t="s">
        <v>4</v>
      </c>
      <c r="E254" s="29">
        <v>65.099999999999994</v>
      </c>
      <c r="F254" s="29">
        <v>2.2999999999999998</v>
      </c>
      <c r="G254" s="29">
        <f t="shared" si="6"/>
        <v>1.8135809885681919</v>
      </c>
      <c r="H254" s="29">
        <f t="shared" si="7"/>
        <v>0.36172783601759284</v>
      </c>
    </row>
    <row r="255" spans="3:8" x14ac:dyDescent="0.15">
      <c r="C255" s="29">
        <v>2008</v>
      </c>
      <c r="D255" s="29" t="s">
        <v>4</v>
      </c>
      <c r="E255" s="29">
        <v>66.3</v>
      </c>
      <c r="F255" s="29">
        <v>2.5</v>
      </c>
      <c r="G255" s="29">
        <f t="shared" si="6"/>
        <v>1.8215135284047732</v>
      </c>
      <c r="H255" s="29">
        <f t="shared" si="7"/>
        <v>0.3979400086720376</v>
      </c>
    </row>
    <row r="256" spans="3:8" x14ac:dyDescent="0.15">
      <c r="C256" s="29">
        <v>2008</v>
      </c>
      <c r="D256" s="29" t="s">
        <v>4</v>
      </c>
      <c r="E256" s="29">
        <v>68.099999999999994</v>
      </c>
      <c r="F256" s="29">
        <v>2.2999999999999998</v>
      </c>
      <c r="G256" s="29">
        <f t="shared" si="6"/>
        <v>1.8331471119127851</v>
      </c>
      <c r="H256" s="29">
        <f t="shared" si="7"/>
        <v>0.36172783601759284</v>
      </c>
    </row>
    <row r="257" spans="3:8" x14ac:dyDescent="0.15">
      <c r="C257" s="29">
        <v>2008</v>
      </c>
      <c r="D257" s="29" t="s">
        <v>4</v>
      </c>
      <c r="E257" s="29">
        <v>63.2</v>
      </c>
      <c r="F257" s="29">
        <v>2.6</v>
      </c>
      <c r="G257" s="29">
        <f t="shared" si="6"/>
        <v>1.8007170782823851</v>
      </c>
      <c r="H257" s="29">
        <f t="shared" si="7"/>
        <v>0.41497334797081797</v>
      </c>
    </row>
    <row r="258" spans="3:8" x14ac:dyDescent="0.15">
      <c r="C258" s="29">
        <v>2008</v>
      </c>
      <c r="D258" s="29" t="s">
        <v>4</v>
      </c>
      <c r="E258" s="29">
        <v>70.099999999999994</v>
      </c>
      <c r="F258" s="29">
        <v>3.2</v>
      </c>
      <c r="G258" s="29">
        <f t="shared" si="6"/>
        <v>1.8457180179666586</v>
      </c>
      <c r="H258" s="29">
        <f t="shared" si="7"/>
        <v>0.50514997831990605</v>
      </c>
    </row>
    <row r="259" spans="3:8" x14ac:dyDescent="0.15">
      <c r="C259" s="29">
        <v>2009</v>
      </c>
      <c r="D259" s="29" t="s">
        <v>4</v>
      </c>
      <c r="E259" s="29">
        <v>79.599999999999994</v>
      </c>
      <c r="F259" s="29">
        <v>5.4</v>
      </c>
      <c r="G259" s="29">
        <f t="shared" si="6"/>
        <v>1.9009130677376691</v>
      </c>
      <c r="H259" s="29">
        <f t="shared" si="7"/>
        <v>0.7323937598229685</v>
      </c>
    </row>
    <row r="260" spans="3:8" x14ac:dyDescent="0.15">
      <c r="C260" s="29">
        <v>2009</v>
      </c>
      <c r="D260" s="29" t="s">
        <v>4</v>
      </c>
      <c r="E260" s="29">
        <v>66.5</v>
      </c>
      <c r="F260" s="29">
        <v>3</v>
      </c>
      <c r="G260" s="29">
        <f t="shared" si="6"/>
        <v>1.8228216453031045</v>
      </c>
      <c r="H260" s="29">
        <f t="shared" si="7"/>
        <v>0.47712125471966244</v>
      </c>
    </row>
    <row r="261" spans="3:8" x14ac:dyDescent="0.15">
      <c r="C261" s="29">
        <v>2009</v>
      </c>
      <c r="D261" s="29" t="s">
        <v>4</v>
      </c>
      <c r="E261" s="29">
        <v>75.599999999999994</v>
      </c>
      <c r="F261" s="29">
        <v>4.9000000000000004</v>
      </c>
      <c r="G261" s="29">
        <f t="shared" si="6"/>
        <v>1.8785217955012066</v>
      </c>
      <c r="H261" s="29">
        <f t="shared" si="7"/>
        <v>0.69019608002851374</v>
      </c>
    </row>
    <row r="262" spans="3:8" x14ac:dyDescent="0.15">
      <c r="C262" s="29">
        <v>2009</v>
      </c>
      <c r="D262" s="29" t="s">
        <v>4</v>
      </c>
      <c r="E262" s="29">
        <v>74.400000000000006</v>
      </c>
      <c r="F262" s="29">
        <v>3.5</v>
      </c>
      <c r="G262" s="29">
        <f t="shared" ref="G262:G297" si="8">LOG(E262)</f>
        <v>1.8715729355458788</v>
      </c>
      <c r="H262" s="29">
        <f t="shared" ref="H262:H297" si="9">LOG(F262)</f>
        <v>0.54406804435027567</v>
      </c>
    </row>
    <row r="263" spans="3:8" x14ac:dyDescent="0.15">
      <c r="C263" s="29">
        <v>2009</v>
      </c>
      <c r="D263" s="29" t="s">
        <v>4</v>
      </c>
      <c r="E263" s="29">
        <v>76.599999999999994</v>
      </c>
      <c r="F263" s="29">
        <v>5.3</v>
      </c>
      <c r="G263" s="29">
        <f t="shared" si="8"/>
        <v>1.8842287696326039</v>
      </c>
      <c r="H263" s="29">
        <f t="shared" si="9"/>
        <v>0.72427586960078905</v>
      </c>
    </row>
    <row r="264" spans="3:8" x14ac:dyDescent="0.15">
      <c r="C264" s="29">
        <v>2009</v>
      </c>
      <c r="D264" s="29" t="s">
        <v>4</v>
      </c>
      <c r="E264" s="29">
        <v>74.099999999999994</v>
      </c>
      <c r="F264" s="29">
        <v>5</v>
      </c>
      <c r="G264" s="29">
        <f t="shared" si="8"/>
        <v>1.8698182079793282</v>
      </c>
      <c r="H264" s="29">
        <f t="shared" si="9"/>
        <v>0.69897000433601886</v>
      </c>
    </row>
    <row r="265" spans="3:8" x14ac:dyDescent="0.15">
      <c r="C265" s="29">
        <v>2009</v>
      </c>
      <c r="D265" s="29" t="s">
        <v>4</v>
      </c>
      <c r="E265" s="29">
        <v>77.2</v>
      </c>
      <c r="F265" s="29">
        <v>3.8</v>
      </c>
      <c r="G265" s="29">
        <f t="shared" si="8"/>
        <v>1.8876173003357362</v>
      </c>
      <c r="H265" s="29">
        <f t="shared" si="9"/>
        <v>0.57978359661681012</v>
      </c>
    </row>
    <row r="266" spans="3:8" x14ac:dyDescent="0.15">
      <c r="C266" s="29">
        <v>2009</v>
      </c>
      <c r="D266" s="29" t="s">
        <v>4</v>
      </c>
      <c r="E266" s="29">
        <v>69.2</v>
      </c>
      <c r="F266" s="29">
        <v>3.1</v>
      </c>
      <c r="G266" s="29">
        <f t="shared" si="8"/>
        <v>1.8401060944567578</v>
      </c>
      <c r="H266" s="29">
        <f t="shared" si="9"/>
        <v>0.49136169383427269</v>
      </c>
    </row>
    <row r="267" spans="3:8" x14ac:dyDescent="0.15">
      <c r="C267" s="29">
        <v>2009</v>
      </c>
      <c r="D267" s="29" t="s">
        <v>4</v>
      </c>
      <c r="E267" s="29">
        <v>74.7</v>
      </c>
      <c r="F267" s="29">
        <v>4.5999999999999996</v>
      </c>
      <c r="G267" s="29">
        <f t="shared" si="8"/>
        <v>1.8733206018153987</v>
      </c>
      <c r="H267" s="29">
        <f t="shared" si="9"/>
        <v>0.66275783168157409</v>
      </c>
    </row>
    <row r="268" spans="3:8" x14ac:dyDescent="0.15">
      <c r="C268" s="29">
        <v>2009</v>
      </c>
      <c r="D268" s="29" t="s">
        <v>4</v>
      </c>
      <c r="E268" s="29">
        <v>65.2</v>
      </c>
      <c r="F268" s="29">
        <v>2.6</v>
      </c>
      <c r="G268" s="29">
        <f t="shared" si="8"/>
        <v>1.8142475957319202</v>
      </c>
      <c r="H268" s="29">
        <f t="shared" si="9"/>
        <v>0.41497334797081797</v>
      </c>
    </row>
    <row r="269" spans="3:8" x14ac:dyDescent="0.15">
      <c r="C269" s="29">
        <v>2009</v>
      </c>
      <c r="D269" s="29" t="s">
        <v>4</v>
      </c>
      <c r="E269" s="29">
        <v>75.599999999999994</v>
      </c>
      <c r="F269" s="29">
        <v>3.9</v>
      </c>
      <c r="G269" s="29">
        <f t="shared" si="8"/>
        <v>1.8785217955012066</v>
      </c>
      <c r="H269" s="29">
        <f t="shared" si="9"/>
        <v>0.59106460702649921</v>
      </c>
    </row>
    <row r="270" spans="3:8" x14ac:dyDescent="0.15">
      <c r="C270" s="29">
        <v>2009</v>
      </c>
      <c r="D270" s="29" t="s">
        <v>4</v>
      </c>
      <c r="E270" s="29">
        <v>77.400000000000006</v>
      </c>
      <c r="F270" s="29">
        <v>4.8</v>
      </c>
      <c r="G270" s="29">
        <f t="shared" si="8"/>
        <v>1.8887409606828927</v>
      </c>
      <c r="H270" s="29">
        <f t="shared" si="9"/>
        <v>0.68124123737558717</v>
      </c>
    </row>
    <row r="271" spans="3:8" x14ac:dyDescent="0.15">
      <c r="C271" s="29">
        <v>2009</v>
      </c>
      <c r="D271" s="29" t="s">
        <v>4</v>
      </c>
      <c r="E271" s="29">
        <v>60.4</v>
      </c>
      <c r="F271" s="29">
        <v>5.4</v>
      </c>
      <c r="G271" s="29">
        <f t="shared" si="8"/>
        <v>1.7810369386211318</v>
      </c>
      <c r="H271" s="29">
        <f t="shared" si="9"/>
        <v>0.7323937598229685</v>
      </c>
    </row>
    <row r="272" spans="3:8" x14ac:dyDescent="0.15">
      <c r="C272" s="29">
        <v>2009</v>
      </c>
      <c r="D272" s="29" t="s">
        <v>4</v>
      </c>
      <c r="E272" s="29">
        <v>73.400000000000006</v>
      </c>
      <c r="F272" s="29">
        <v>4</v>
      </c>
      <c r="G272" s="29">
        <f t="shared" si="8"/>
        <v>1.8656960599160706</v>
      </c>
      <c r="H272" s="29">
        <f t="shared" si="9"/>
        <v>0.6020599913279624</v>
      </c>
    </row>
    <row r="273" spans="3:8" x14ac:dyDescent="0.15">
      <c r="C273" s="29">
        <v>2009</v>
      </c>
      <c r="D273" s="29" t="s">
        <v>4</v>
      </c>
      <c r="E273" s="29">
        <v>85.3</v>
      </c>
      <c r="F273" s="29">
        <v>5.5</v>
      </c>
      <c r="G273" s="29">
        <f t="shared" si="8"/>
        <v>1.930949031167523</v>
      </c>
      <c r="H273" s="29">
        <f t="shared" si="9"/>
        <v>0.74036268949424389</v>
      </c>
    </row>
    <row r="274" spans="3:8" x14ac:dyDescent="0.15">
      <c r="C274" s="29">
        <v>2009</v>
      </c>
      <c r="D274" s="29" t="s">
        <v>4</v>
      </c>
      <c r="E274" s="29">
        <v>82.1</v>
      </c>
      <c r="F274" s="29">
        <v>6.2</v>
      </c>
      <c r="G274" s="29">
        <f t="shared" si="8"/>
        <v>1.9143431571194407</v>
      </c>
      <c r="H274" s="29">
        <f t="shared" si="9"/>
        <v>0.79239168949825389</v>
      </c>
    </row>
    <row r="275" spans="3:8" x14ac:dyDescent="0.15">
      <c r="C275" s="29">
        <v>2009</v>
      </c>
      <c r="D275" s="29" t="s">
        <v>4</v>
      </c>
      <c r="E275" s="29">
        <v>86.2</v>
      </c>
      <c r="F275" s="29">
        <v>9</v>
      </c>
      <c r="G275" s="29">
        <f t="shared" si="8"/>
        <v>1.9355072658247128</v>
      </c>
      <c r="H275" s="29">
        <f t="shared" si="9"/>
        <v>0.95424250943932487</v>
      </c>
    </row>
    <row r="276" spans="3:8" x14ac:dyDescent="0.15">
      <c r="C276" s="29">
        <v>2009</v>
      </c>
      <c r="D276" s="29" t="s">
        <v>4</v>
      </c>
      <c r="E276" s="29">
        <v>82.5</v>
      </c>
      <c r="F276" s="29">
        <v>6</v>
      </c>
      <c r="G276" s="29">
        <f t="shared" si="8"/>
        <v>1.916453948549925</v>
      </c>
      <c r="H276" s="29">
        <f t="shared" si="9"/>
        <v>0.77815125038364363</v>
      </c>
    </row>
    <row r="277" spans="3:8" x14ac:dyDescent="0.15">
      <c r="C277" s="29">
        <v>2009</v>
      </c>
      <c r="D277" s="29" t="s">
        <v>4</v>
      </c>
      <c r="E277" s="29">
        <v>82.6</v>
      </c>
      <c r="F277" s="29">
        <v>7.9</v>
      </c>
      <c r="G277" s="29">
        <f t="shared" si="8"/>
        <v>1.9169800473203822</v>
      </c>
      <c r="H277" s="29">
        <f t="shared" si="9"/>
        <v>0.89762709129044149</v>
      </c>
    </row>
    <row r="278" spans="3:8" x14ac:dyDescent="0.15">
      <c r="C278" s="29">
        <v>2009</v>
      </c>
      <c r="D278" s="29" t="s">
        <v>4</v>
      </c>
      <c r="E278" s="29">
        <v>92.4</v>
      </c>
      <c r="F278" s="29">
        <v>7.8</v>
      </c>
      <c r="G278" s="29">
        <f t="shared" si="8"/>
        <v>1.9656719712201067</v>
      </c>
      <c r="H278" s="29">
        <f t="shared" si="9"/>
        <v>0.89209460269048035</v>
      </c>
    </row>
    <row r="279" spans="3:8" x14ac:dyDescent="0.15">
      <c r="C279" s="29">
        <v>2009</v>
      </c>
      <c r="D279" s="29" t="s">
        <v>4</v>
      </c>
      <c r="E279" s="29">
        <v>92</v>
      </c>
      <c r="F279" s="29">
        <v>7.9</v>
      </c>
      <c r="G279" s="29">
        <f t="shared" si="8"/>
        <v>1.9637878273455553</v>
      </c>
      <c r="H279" s="29">
        <f t="shared" si="9"/>
        <v>0.89762709129044149</v>
      </c>
    </row>
    <row r="280" spans="3:8" x14ac:dyDescent="0.15">
      <c r="C280" s="29">
        <v>2009</v>
      </c>
      <c r="D280" s="29" t="s">
        <v>4</v>
      </c>
      <c r="E280" s="29">
        <v>75.599999999999994</v>
      </c>
      <c r="F280" s="29">
        <v>4</v>
      </c>
      <c r="G280" s="29">
        <f t="shared" si="8"/>
        <v>1.8785217955012066</v>
      </c>
      <c r="H280" s="29">
        <f t="shared" si="9"/>
        <v>0.6020599913279624</v>
      </c>
    </row>
    <row r="281" spans="3:8" x14ac:dyDescent="0.15">
      <c r="C281" s="29">
        <v>2010</v>
      </c>
      <c r="D281" s="29" t="s">
        <v>4</v>
      </c>
      <c r="E281" s="29">
        <v>151</v>
      </c>
      <c r="F281" s="29">
        <v>25.8</v>
      </c>
      <c r="G281" s="29">
        <f t="shared" si="8"/>
        <v>2.1789769472931693</v>
      </c>
      <c r="H281" s="29">
        <f t="shared" si="9"/>
        <v>1.4116197059632303</v>
      </c>
    </row>
    <row r="282" spans="3:8" x14ac:dyDescent="0.15">
      <c r="C282" s="29">
        <v>2010</v>
      </c>
      <c r="D282" s="29" t="s">
        <v>4</v>
      </c>
      <c r="E282" s="29">
        <v>49.9</v>
      </c>
      <c r="F282" s="29">
        <v>1.3</v>
      </c>
      <c r="G282" s="29">
        <f t="shared" si="8"/>
        <v>1.69810054562339</v>
      </c>
      <c r="H282" s="29">
        <f t="shared" si="9"/>
        <v>0.11394335230683679</v>
      </c>
    </row>
    <row r="283" spans="3:8" x14ac:dyDescent="0.15">
      <c r="C283" s="29">
        <v>2010</v>
      </c>
      <c r="D283" s="29" t="s">
        <v>4</v>
      </c>
      <c r="E283" s="29">
        <v>153.4</v>
      </c>
      <c r="F283" s="29">
        <v>19.899999999999999</v>
      </c>
      <c r="G283" s="29">
        <f t="shared" si="8"/>
        <v>2.185825359612962</v>
      </c>
      <c r="H283" s="29">
        <f t="shared" si="9"/>
        <v>1.2988530764097066</v>
      </c>
    </row>
    <row r="284" spans="3:8" x14ac:dyDescent="0.15">
      <c r="C284" s="29">
        <v>2010</v>
      </c>
      <c r="D284" s="29" t="s">
        <v>4</v>
      </c>
      <c r="E284" s="29">
        <v>52.5</v>
      </c>
      <c r="F284" s="29">
        <v>1.2</v>
      </c>
      <c r="G284" s="29">
        <f t="shared" si="8"/>
        <v>1.7201593034059568</v>
      </c>
      <c r="H284" s="29">
        <f t="shared" si="9"/>
        <v>7.9181246047624818E-2</v>
      </c>
    </row>
    <row r="285" spans="3:8" x14ac:dyDescent="0.15">
      <c r="C285" s="29">
        <v>2013</v>
      </c>
      <c r="D285" s="29" t="s">
        <v>4</v>
      </c>
      <c r="E285" s="29">
        <v>86.7</v>
      </c>
      <c r="F285" s="29">
        <v>3.3</v>
      </c>
      <c r="G285" s="29">
        <f t="shared" si="8"/>
        <v>1.9380190974762104</v>
      </c>
      <c r="H285" s="29">
        <f t="shared" si="9"/>
        <v>0.51851393987788741</v>
      </c>
    </row>
    <row r="286" spans="3:8" x14ac:dyDescent="0.15">
      <c r="C286" s="29">
        <v>2013</v>
      </c>
      <c r="D286" s="29" t="s">
        <v>4</v>
      </c>
      <c r="E286" s="29">
        <v>74.5</v>
      </c>
      <c r="F286" s="29">
        <v>3.3</v>
      </c>
      <c r="G286" s="29">
        <f t="shared" si="8"/>
        <v>1.8721562727482928</v>
      </c>
      <c r="H286" s="29">
        <f t="shared" si="9"/>
        <v>0.51851393987788741</v>
      </c>
    </row>
    <row r="287" spans="3:8" x14ac:dyDescent="0.15">
      <c r="C287" s="29">
        <v>2013</v>
      </c>
      <c r="D287" s="29" t="s">
        <v>4</v>
      </c>
      <c r="E287" s="29">
        <v>81.599999999999994</v>
      </c>
      <c r="F287" s="29">
        <v>2.2000000000000002</v>
      </c>
      <c r="G287" s="29">
        <f t="shared" si="8"/>
        <v>1.9116901587538611</v>
      </c>
      <c r="H287" s="29">
        <f t="shared" si="9"/>
        <v>0.34242268082220628</v>
      </c>
    </row>
    <row r="288" spans="3:8" x14ac:dyDescent="0.15">
      <c r="C288" s="29">
        <v>2013</v>
      </c>
      <c r="D288" s="29" t="s">
        <v>4</v>
      </c>
      <c r="E288" s="29">
        <v>67.2</v>
      </c>
      <c r="F288" s="29">
        <v>1.8</v>
      </c>
      <c r="G288" s="29">
        <f t="shared" si="8"/>
        <v>1.8273692730538253</v>
      </c>
      <c r="H288" s="29">
        <f t="shared" si="9"/>
        <v>0.25527250510330607</v>
      </c>
    </row>
    <row r="289" spans="3:8" x14ac:dyDescent="0.15">
      <c r="C289" s="29">
        <v>2013</v>
      </c>
      <c r="D289" s="29" t="s">
        <v>4</v>
      </c>
      <c r="E289" s="29">
        <v>79.2</v>
      </c>
      <c r="F289" s="29">
        <v>2.5</v>
      </c>
      <c r="G289" s="29">
        <f t="shared" si="8"/>
        <v>1.8987251815894934</v>
      </c>
      <c r="H289" s="29">
        <f t="shared" si="9"/>
        <v>0.3979400086720376</v>
      </c>
    </row>
    <row r="290" spans="3:8" x14ac:dyDescent="0.15">
      <c r="C290" s="29">
        <v>2013</v>
      </c>
      <c r="D290" s="29" t="s">
        <v>4</v>
      </c>
      <c r="E290" s="29">
        <v>90.6</v>
      </c>
      <c r="F290" s="29">
        <v>4.0999999999999996</v>
      </c>
      <c r="G290" s="29">
        <f t="shared" si="8"/>
        <v>1.9571281976768131</v>
      </c>
      <c r="H290" s="29">
        <f t="shared" si="9"/>
        <v>0.61278385671973545</v>
      </c>
    </row>
    <row r="291" spans="3:8" x14ac:dyDescent="0.15">
      <c r="C291" s="29">
        <v>2013</v>
      </c>
      <c r="D291" s="29" t="s">
        <v>4</v>
      </c>
      <c r="E291" s="29">
        <v>95.8</v>
      </c>
      <c r="F291" s="29">
        <v>4.2</v>
      </c>
      <c r="G291" s="29">
        <f t="shared" si="8"/>
        <v>1.9813655090785445</v>
      </c>
      <c r="H291" s="29">
        <f t="shared" si="9"/>
        <v>0.62324929039790045</v>
      </c>
    </row>
    <row r="292" spans="3:8" x14ac:dyDescent="0.15">
      <c r="C292" s="29">
        <v>2013</v>
      </c>
      <c r="D292" s="29" t="s">
        <v>4</v>
      </c>
      <c r="E292" s="29">
        <v>177</v>
      </c>
      <c r="F292" s="29">
        <v>39.5</v>
      </c>
      <c r="G292" s="29">
        <f t="shared" si="8"/>
        <v>2.2479732663618068</v>
      </c>
      <c r="H292" s="29">
        <f t="shared" si="9"/>
        <v>1.5965970956264601</v>
      </c>
    </row>
    <row r="293" spans="3:8" x14ac:dyDescent="0.15">
      <c r="C293" s="29">
        <v>2013</v>
      </c>
      <c r="D293" s="29" t="s">
        <v>4</v>
      </c>
      <c r="E293" s="29">
        <v>258</v>
      </c>
      <c r="F293" s="29">
        <v>142.19999999999999</v>
      </c>
      <c r="G293" s="29">
        <f t="shared" si="8"/>
        <v>2.4116197059632301</v>
      </c>
      <c r="H293" s="29">
        <f t="shared" si="9"/>
        <v>2.1528995963937474</v>
      </c>
    </row>
    <row r="294" spans="3:8" x14ac:dyDescent="0.15">
      <c r="C294" s="29">
        <v>2013</v>
      </c>
      <c r="D294" s="29" t="s">
        <v>4</v>
      </c>
      <c r="E294" s="29">
        <v>115.2</v>
      </c>
      <c r="F294" s="29">
        <v>9.8000000000000007</v>
      </c>
      <c r="G294" s="29">
        <f t="shared" si="8"/>
        <v>2.0614524790871931</v>
      </c>
      <c r="H294" s="29">
        <f t="shared" si="9"/>
        <v>0.99122607569249488</v>
      </c>
    </row>
    <row r="295" spans="3:8" x14ac:dyDescent="0.15">
      <c r="C295" s="29">
        <v>2013</v>
      </c>
      <c r="D295" s="29" t="s">
        <v>4</v>
      </c>
      <c r="E295" s="29">
        <v>169</v>
      </c>
      <c r="F295" s="29">
        <v>32.4</v>
      </c>
      <c r="G295" s="29">
        <f t="shared" si="8"/>
        <v>2.2278867046136734</v>
      </c>
      <c r="H295" s="29">
        <f t="shared" si="9"/>
        <v>1.510545010206612</v>
      </c>
    </row>
    <row r="296" spans="3:8" x14ac:dyDescent="0.15">
      <c r="C296" s="29">
        <v>2013</v>
      </c>
      <c r="D296" s="29" t="s">
        <v>4</v>
      </c>
      <c r="E296" s="29">
        <v>281</v>
      </c>
      <c r="F296" s="29">
        <v>178.2</v>
      </c>
      <c r="G296" s="29">
        <f t="shared" si="8"/>
        <v>2.4487063199050798</v>
      </c>
      <c r="H296" s="29">
        <f t="shared" si="9"/>
        <v>2.2509076997008561</v>
      </c>
    </row>
    <row r="297" spans="3:8" x14ac:dyDescent="0.15">
      <c r="C297" s="29">
        <v>2013</v>
      </c>
      <c r="D297" s="29" t="s">
        <v>4</v>
      </c>
      <c r="E297" s="29">
        <v>121.6</v>
      </c>
      <c r="F297" s="29">
        <v>12.7</v>
      </c>
      <c r="G297" s="29">
        <f t="shared" si="8"/>
        <v>2.0849335749367159</v>
      </c>
      <c r="H297" s="29">
        <f t="shared" si="9"/>
        <v>1.1038037209559568</v>
      </c>
    </row>
    <row r="298" spans="3:8" x14ac:dyDescent="0.15">
      <c r="C298" s="29">
        <v>2013</v>
      </c>
      <c r="D298" s="29" t="s">
        <v>4</v>
      </c>
      <c r="E298" s="29">
        <v>151</v>
      </c>
      <c r="F298" s="29">
        <v>24.2</v>
      </c>
      <c r="G298" s="29">
        <f t="shared" ref="G298" si="10">LOG(E298)</f>
        <v>2.1789769472931693</v>
      </c>
      <c r="H298" s="29">
        <f t="shared" ref="H298" si="11">LOG(F298)</f>
        <v>1.3838153659804313</v>
      </c>
    </row>
    <row r="299" spans="3:8" x14ac:dyDescent="0.15">
      <c r="C299" s="29">
        <v>2012</v>
      </c>
      <c r="D299" s="29" t="s">
        <v>4</v>
      </c>
      <c r="E299" s="29">
        <v>105</v>
      </c>
      <c r="F299" s="29">
        <v>8.1</v>
      </c>
      <c r="G299" s="29">
        <f t="shared" ref="G299:G314" si="12">LOG(E299)</f>
        <v>2.0211892990699383</v>
      </c>
      <c r="H299" s="29">
        <f t="shared" ref="H299:H314" si="13">LOG(F299)</f>
        <v>0.90848501887864974</v>
      </c>
    </row>
    <row r="300" spans="3:8" x14ac:dyDescent="0.15">
      <c r="C300" s="29">
        <v>2012</v>
      </c>
      <c r="D300" s="29" t="s">
        <v>4</v>
      </c>
      <c r="E300" s="29">
        <v>122</v>
      </c>
      <c r="F300" s="29">
        <v>14.4</v>
      </c>
      <c r="G300" s="29">
        <f t="shared" si="12"/>
        <v>2.0863598306747484</v>
      </c>
      <c r="H300" s="29">
        <f t="shared" si="13"/>
        <v>1.1583624920952498</v>
      </c>
    </row>
    <row r="301" spans="3:8" x14ac:dyDescent="0.15">
      <c r="C301" s="29">
        <v>2012</v>
      </c>
      <c r="D301" s="29" t="s">
        <v>4</v>
      </c>
      <c r="E301" s="29">
        <v>121</v>
      </c>
      <c r="F301" s="29">
        <v>6.9</v>
      </c>
      <c r="G301" s="29">
        <f t="shared" si="12"/>
        <v>2.0827853703164503</v>
      </c>
      <c r="H301" s="29">
        <f t="shared" si="13"/>
        <v>0.83884909073725533</v>
      </c>
    </row>
    <row r="302" spans="3:8" x14ac:dyDescent="0.15">
      <c r="C302" s="29">
        <v>2012</v>
      </c>
      <c r="D302" s="29" t="s">
        <v>4</v>
      </c>
      <c r="E302" s="29">
        <v>108</v>
      </c>
      <c r="F302" s="29">
        <v>5.9</v>
      </c>
      <c r="G302" s="29">
        <f t="shared" si="12"/>
        <v>2.0334237554869499</v>
      </c>
      <c r="H302" s="29">
        <f t="shared" si="13"/>
        <v>0.77085201164214423</v>
      </c>
    </row>
    <row r="303" spans="3:8" x14ac:dyDescent="0.15">
      <c r="C303" s="29">
        <v>2012</v>
      </c>
      <c r="D303" s="29" t="s">
        <v>4</v>
      </c>
      <c r="E303" s="29">
        <v>98</v>
      </c>
      <c r="F303" s="29">
        <v>6</v>
      </c>
      <c r="G303" s="29">
        <f t="shared" si="12"/>
        <v>1.9912260756924949</v>
      </c>
      <c r="H303" s="29">
        <f t="shared" si="13"/>
        <v>0.77815125038364363</v>
      </c>
    </row>
    <row r="304" spans="3:8" x14ac:dyDescent="0.15">
      <c r="C304" s="29">
        <v>2012</v>
      </c>
      <c r="D304" s="29" t="s">
        <v>4</v>
      </c>
      <c r="E304" s="29">
        <v>97</v>
      </c>
      <c r="F304" s="29">
        <v>5.7</v>
      </c>
      <c r="G304" s="29">
        <f t="shared" si="12"/>
        <v>1.9867717342662448</v>
      </c>
      <c r="H304" s="29">
        <f t="shared" si="13"/>
        <v>0.75587485567249146</v>
      </c>
    </row>
    <row r="305" spans="3:8" x14ac:dyDescent="0.15">
      <c r="C305" s="29">
        <v>2012</v>
      </c>
      <c r="D305" s="29" t="s">
        <v>4</v>
      </c>
      <c r="E305" s="29">
        <v>101</v>
      </c>
      <c r="F305" s="29">
        <v>6.6</v>
      </c>
      <c r="G305" s="29">
        <f t="shared" si="12"/>
        <v>2.0043213737826426</v>
      </c>
      <c r="H305" s="29">
        <f t="shared" si="13"/>
        <v>0.81954393554186866</v>
      </c>
    </row>
    <row r="306" spans="3:8" x14ac:dyDescent="0.15">
      <c r="C306" s="29">
        <v>2012</v>
      </c>
      <c r="D306" s="29" t="s">
        <v>4</v>
      </c>
      <c r="E306" s="29">
        <v>138</v>
      </c>
      <c r="F306" s="29">
        <v>14.7</v>
      </c>
      <c r="G306" s="29">
        <f t="shared" si="12"/>
        <v>2.1398790864012365</v>
      </c>
      <c r="H306" s="29">
        <f t="shared" si="13"/>
        <v>1.167317334748176</v>
      </c>
    </row>
    <row r="307" spans="3:8" x14ac:dyDescent="0.15">
      <c r="C307" s="29">
        <v>2012</v>
      </c>
      <c r="D307" s="29" t="s">
        <v>4</v>
      </c>
      <c r="E307" s="29">
        <v>148</v>
      </c>
      <c r="F307" s="29">
        <v>15.1</v>
      </c>
      <c r="G307" s="29">
        <f t="shared" si="12"/>
        <v>2.1702617153949575</v>
      </c>
      <c r="H307" s="29">
        <f t="shared" si="13"/>
        <v>1.1789769472931695</v>
      </c>
    </row>
    <row r="308" spans="3:8" x14ac:dyDescent="0.15">
      <c r="C308" s="29">
        <v>2012</v>
      </c>
      <c r="D308" s="29" t="s">
        <v>4</v>
      </c>
      <c r="E308" s="29">
        <v>117</v>
      </c>
      <c r="F308" s="29">
        <v>10</v>
      </c>
      <c r="G308" s="29">
        <f t="shared" si="12"/>
        <v>2.0681858617461617</v>
      </c>
      <c r="H308" s="29">
        <f t="shared" si="13"/>
        <v>1</v>
      </c>
    </row>
    <row r="309" spans="3:8" x14ac:dyDescent="0.15">
      <c r="C309" s="29">
        <v>2012</v>
      </c>
      <c r="D309" s="29" t="s">
        <v>4</v>
      </c>
      <c r="E309" s="29">
        <v>117</v>
      </c>
      <c r="F309" s="29">
        <v>10.5</v>
      </c>
      <c r="G309" s="29">
        <f t="shared" si="12"/>
        <v>2.0681858617461617</v>
      </c>
      <c r="H309" s="29">
        <f t="shared" si="13"/>
        <v>1.0211892990699381</v>
      </c>
    </row>
    <row r="310" spans="3:8" x14ac:dyDescent="0.15">
      <c r="C310" s="29">
        <v>2014</v>
      </c>
      <c r="D310" s="29" t="s">
        <v>4</v>
      </c>
      <c r="E310" s="29">
        <v>51</v>
      </c>
      <c r="F310" s="29">
        <v>0.6</v>
      </c>
      <c r="G310" s="29">
        <f t="shared" si="12"/>
        <v>1.7075701760979363</v>
      </c>
      <c r="H310" s="29">
        <f t="shared" si="13"/>
        <v>-0.22184874961635639</v>
      </c>
    </row>
    <row r="311" spans="3:8" x14ac:dyDescent="0.15">
      <c r="C311" s="29">
        <v>2014</v>
      </c>
      <c r="D311" s="29" t="s">
        <v>4</v>
      </c>
      <c r="E311" s="29">
        <v>50.1</v>
      </c>
      <c r="F311" s="29">
        <v>0.5</v>
      </c>
      <c r="G311" s="29">
        <f t="shared" si="12"/>
        <v>1.6998377258672457</v>
      </c>
      <c r="H311" s="29">
        <f t="shared" si="13"/>
        <v>-0.3010299956639812</v>
      </c>
    </row>
    <row r="312" spans="3:8" x14ac:dyDescent="0.15">
      <c r="C312" s="29">
        <v>2014</v>
      </c>
      <c r="D312" s="29" t="s">
        <v>4</v>
      </c>
      <c r="E312" s="29">
        <v>63</v>
      </c>
      <c r="F312" s="29">
        <v>1.2</v>
      </c>
      <c r="G312" s="29">
        <f t="shared" si="12"/>
        <v>1.7993405494535817</v>
      </c>
      <c r="H312" s="29">
        <f t="shared" si="13"/>
        <v>7.9181246047624818E-2</v>
      </c>
    </row>
    <row r="313" spans="3:8" x14ac:dyDescent="0.15">
      <c r="C313" s="29">
        <v>2014</v>
      </c>
      <c r="D313" s="29" t="s">
        <v>4</v>
      </c>
      <c r="E313" s="29">
        <v>75.400000000000006</v>
      </c>
      <c r="F313" s="29">
        <v>2.8</v>
      </c>
      <c r="G313" s="29">
        <f t="shared" si="12"/>
        <v>1.8773713458697741</v>
      </c>
      <c r="H313" s="29">
        <f t="shared" si="13"/>
        <v>0.44715803134221921</v>
      </c>
    </row>
    <row r="314" spans="3:8" x14ac:dyDescent="0.15">
      <c r="C314" s="29">
        <v>2015</v>
      </c>
      <c r="D314" s="29" t="s">
        <v>4</v>
      </c>
      <c r="E314" s="29">
        <v>148.30000000000001</v>
      </c>
      <c r="F314" s="29">
        <v>23</v>
      </c>
      <c r="G314" s="29">
        <f t="shared" si="12"/>
        <v>2.1711411510283822</v>
      </c>
      <c r="H314" s="29">
        <f t="shared" si="13"/>
        <v>1.3617278360175928</v>
      </c>
    </row>
    <row r="315" spans="3:8" x14ac:dyDescent="0.15">
      <c r="C315" s="29">
        <v>2015</v>
      </c>
      <c r="D315" s="29" t="s">
        <v>4</v>
      </c>
      <c r="E315" s="29">
        <v>102.4</v>
      </c>
      <c r="F315" s="29">
        <v>7</v>
      </c>
      <c r="G315" s="29">
        <f t="shared" ref="G315:G316" si="14">LOG(E315)</f>
        <v>2.0102999566398121</v>
      </c>
      <c r="H315" s="29">
        <f t="shared" ref="H315:H316" si="15">LOG(F315)</f>
        <v>0.84509804001425681</v>
      </c>
    </row>
    <row r="316" spans="3:8" x14ac:dyDescent="0.15">
      <c r="C316" s="29">
        <v>2015</v>
      </c>
      <c r="D316" s="29" t="s">
        <v>4</v>
      </c>
      <c r="E316" s="29">
        <v>99.4</v>
      </c>
      <c r="F316" s="29">
        <v>6</v>
      </c>
      <c r="G316" s="29">
        <f t="shared" si="14"/>
        <v>1.9973863843973134</v>
      </c>
      <c r="H316" s="29">
        <f t="shared" si="15"/>
        <v>0.77815125038364363</v>
      </c>
    </row>
    <row r="317" spans="3:8" x14ac:dyDescent="0.15">
      <c r="C317" s="29">
        <v>2016</v>
      </c>
      <c r="D317" s="29" t="s">
        <v>4</v>
      </c>
      <c r="E317" s="29">
        <v>150.1</v>
      </c>
      <c r="F317" s="29">
        <v>24.2</v>
      </c>
      <c r="G317" s="29">
        <f t="shared" ref="G317:G322" si="16">LOG(E317)</f>
        <v>2.1763806922432702</v>
      </c>
      <c r="H317" s="29">
        <f t="shared" ref="H317:H322" si="17">LOG(F317)</f>
        <v>1.3838153659804313</v>
      </c>
    </row>
    <row r="318" spans="3:8" x14ac:dyDescent="0.15">
      <c r="C318" s="29">
        <v>2016</v>
      </c>
      <c r="D318" s="29" t="s">
        <v>4</v>
      </c>
      <c r="E318" s="29">
        <v>159.5</v>
      </c>
      <c r="F318" s="29">
        <v>27.8</v>
      </c>
      <c r="G318" s="29">
        <f t="shared" si="16"/>
        <v>2.2027606873931997</v>
      </c>
      <c r="H318" s="29">
        <f t="shared" si="17"/>
        <v>1.4440447959180762</v>
      </c>
    </row>
    <row r="319" spans="3:8" x14ac:dyDescent="0.15">
      <c r="C319" s="29">
        <v>2016</v>
      </c>
      <c r="D319" s="29" t="s">
        <v>4</v>
      </c>
      <c r="E319" s="29">
        <v>88.8</v>
      </c>
      <c r="F319" s="29">
        <v>4.5999999999999996</v>
      </c>
      <c r="G319" s="29">
        <f t="shared" si="16"/>
        <v>1.9484129657786009</v>
      </c>
      <c r="H319" s="29">
        <f t="shared" si="17"/>
        <v>0.66275783168157409</v>
      </c>
    </row>
    <row r="320" spans="3:8" x14ac:dyDescent="0.15">
      <c r="C320" s="29">
        <v>2016</v>
      </c>
      <c r="D320" s="29" t="s">
        <v>4</v>
      </c>
      <c r="E320" s="29">
        <v>181.5</v>
      </c>
      <c r="F320" s="29">
        <v>48</v>
      </c>
      <c r="G320" s="29">
        <f t="shared" si="16"/>
        <v>2.2588766293721312</v>
      </c>
      <c r="H320" s="29">
        <f t="shared" si="17"/>
        <v>1.6812412373755872</v>
      </c>
    </row>
    <row r="321" spans="3:8" x14ac:dyDescent="0.15">
      <c r="C321" s="29">
        <v>2016</v>
      </c>
      <c r="D321" s="29" t="s">
        <v>4</v>
      </c>
      <c r="E321" s="29">
        <v>98.9</v>
      </c>
      <c r="F321" s="29">
        <v>6.8</v>
      </c>
      <c r="G321" s="29">
        <f t="shared" si="16"/>
        <v>1.9951962915971795</v>
      </c>
      <c r="H321" s="29">
        <f t="shared" si="17"/>
        <v>0.83250891270623628</v>
      </c>
    </row>
    <row r="322" spans="3:8" x14ac:dyDescent="0.15">
      <c r="C322" s="29">
        <v>2016</v>
      </c>
      <c r="D322" s="29" t="s">
        <v>4</v>
      </c>
      <c r="E322" s="29">
        <v>185</v>
      </c>
      <c r="F322" s="29">
        <v>39.5</v>
      </c>
      <c r="G322" s="29">
        <f t="shared" si="16"/>
        <v>2.2671717284030137</v>
      </c>
      <c r="H322" s="29">
        <f t="shared" si="17"/>
        <v>1.5965970956264601</v>
      </c>
    </row>
    <row r="323" spans="3:8" x14ac:dyDescent="0.15">
      <c r="C323" s="29">
        <v>2018</v>
      </c>
      <c r="D323" s="29" t="s">
        <v>4</v>
      </c>
      <c r="E323" s="29">
        <v>167</v>
      </c>
      <c r="F323" s="29">
        <v>28.2</v>
      </c>
      <c r="G323" s="29">
        <f t="shared" ref="G323:G336" si="18">LOG(E323)</f>
        <v>2.2227164711475833</v>
      </c>
      <c r="H323" s="29">
        <f t="shared" ref="H323:H336" si="19">LOG(F323)</f>
        <v>1.4502491083193612</v>
      </c>
    </row>
    <row r="324" spans="3:8" x14ac:dyDescent="0.15">
      <c r="C324" s="29">
        <v>2018</v>
      </c>
      <c r="D324" s="29" t="s">
        <v>4</v>
      </c>
      <c r="E324" s="29">
        <v>166</v>
      </c>
      <c r="F324" s="29">
        <v>28.5</v>
      </c>
      <c r="G324" s="29">
        <f t="shared" si="18"/>
        <v>2.220108088040055</v>
      </c>
      <c r="H324" s="29">
        <f t="shared" si="19"/>
        <v>1.4548448600085102</v>
      </c>
    </row>
    <row r="325" spans="3:8" x14ac:dyDescent="0.15">
      <c r="C325" s="29">
        <v>2018</v>
      </c>
      <c r="D325" s="29" t="s">
        <v>4</v>
      </c>
      <c r="E325" s="29">
        <v>79.400000000000006</v>
      </c>
      <c r="F325" s="29">
        <v>3.6</v>
      </c>
      <c r="G325" s="29">
        <f t="shared" si="18"/>
        <v>1.8998205024270962</v>
      </c>
      <c r="H325" s="29">
        <f t="shared" si="19"/>
        <v>0.55630250076728727</v>
      </c>
    </row>
    <row r="326" spans="3:8" x14ac:dyDescent="0.15">
      <c r="C326" s="29">
        <v>2018</v>
      </c>
      <c r="D326" s="29" t="s">
        <v>4</v>
      </c>
      <c r="E326" s="29">
        <v>85.9</v>
      </c>
      <c r="F326" s="29">
        <v>3.8</v>
      </c>
      <c r="G326" s="29">
        <f t="shared" si="18"/>
        <v>1.9339931638312424</v>
      </c>
      <c r="H326" s="29">
        <f t="shared" si="19"/>
        <v>0.57978359661681012</v>
      </c>
    </row>
    <row r="327" spans="3:8" x14ac:dyDescent="0.15">
      <c r="C327" s="29">
        <v>2018</v>
      </c>
      <c r="D327" s="29" t="s">
        <v>4</v>
      </c>
      <c r="E327" s="29">
        <v>175</v>
      </c>
      <c r="F327" s="29">
        <v>31.6</v>
      </c>
      <c r="G327" s="29">
        <f t="shared" si="18"/>
        <v>2.2430380486862944</v>
      </c>
      <c r="H327" s="29">
        <f t="shared" si="19"/>
        <v>1.4996870826184039</v>
      </c>
    </row>
    <row r="328" spans="3:8" x14ac:dyDescent="0.15">
      <c r="C328" s="29">
        <v>2018</v>
      </c>
      <c r="D328" s="29" t="s">
        <v>4</v>
      </c>
      <c r="E328" s="29">
        <v>169</v>
      </c>
      <c r="F328" s="29">
        <v>25.2</v>
      </c>
      <c r="G328" s="29">
        <f t="shared" si="18"/>
        <v>2.2278867046136734</v>
      </c>
      <c r="H328" s="29">
        <f t="shared" si="19"/>
        <v>1.4014005407815442</v>
      </c>
    </row>
    <row r="329" spans="3:8" x14ac:dyDescent="0.15">
      <c r="C329" s="29">
        <v>2018</v>
      </c>
      <c r="D329" s="29" t="s">
        <v>4</v>
      </c>
      <c r="E329" s="29">
        <v>152</v>
      </c>
      <c r="F329" s="29">
        <v>22.3</v>
      </c>
      <c r="G329" s="29">
        <f t="shared" si="18"/>
        <v>2.1818435879447726</v>
      </c>
      <c r="H329" s="29">
        <f t="shared" si="19"/>
        <v>1.3483048630481607</v>
      </c>
    </row>
    <row r="330" spans="3:8" x14ac:dyDescent="0.15">
      <c r="C330" s="29">
        <v>2018</v>
      </c>
      <c r="D330" s="29" t="s">
        <v>4</v>
      </c>
      <c r="E330" s="29">
        <v>99.4</v>
      </c>
      <c r="F330" s="29">
        <v>4.9000000000000004</v>
      </c>
      <c r="G330" s="29">
        <f t="shared" si="18"/>
        <v>1.9973863843973134</v>
      </c>
      <c r="H330" s="29">
        <f t="shared" si="19"/>
        <v>0.69019608002851374</v>
      </c>
    </row>
    <row r="331" spans="3:8" x14ac:dyDescent="0.15">
      <c r="C331" s="29">
        <v>2018</v>
      </c>
      <c r="D331" s="29" t="s">
        <v>4</v>
      </c>
      <c r="E331" s="29">
        <v>90.9</v>
      </c>
      <c r="F331" s="29">
        <v>4.5</v>
      </c>
      <c r="G331" s="29">
        <f t="shared" si="18"/>
        <v>1.9585638832219674</v>
      </c>
      <c r="H331" s="29">
        <f t="shared" si="19"/>
        <v>0.65321251377534373</v>
      </c>
    </row>
    <row r="332" spans="3:8" x14ac:dyDescent="0.15">
      <c r="C332" s="29">
        <v>2018</v>
      </c>
      <c r="D332" s="29" t="s">
        <v>4</v>
      </c>
      <c r="E332" s="29">
        <v>88.8</v>
      </c>
      <c r="F332" s="29">
        <v>3.9</v>
      </c>
      <c r="G332" s="29">
        <f t="shared" si="18"/>
        <v>1.9484129657786009</v>
      </c>
      <c r="H332" s="29">
        <f t="shared" si="19"/>
        <v>0.59106460702649921</v>
      </c>
    </row>
    <row r="333" spans="3:8" x14ac:dyDescent="0.15">
      <c r="C333" s="29">
        <v>2018</v>
      </c>
      <c r="D333" s="29" t="s">
        <v>4</v>
      </c>
      <c r="E333" s="29">
        <v>95.4</v>
      </c>
      <c r="F333" s="29">
        <v>5.8</v>
      </c>
      <c r="G333" s="29">
        <f t="shared" si="18"/>
        <v>1.9795483747040952</v>
      </c>
      <c r="H333" s="29">
        <f t="shared" si="19"/>
        <v>0.76342799356293722</v>
      </c>
    </row>
    <row r="334" spans="3:8" x14ac:dyDescent="0.15">
      <c r="C334" s="29">
        <v>2018</v>
      </c>
      <c r="D334" s="29" t="s">
        <v>4</v>
      </c>
      <c r="E334" s="29">
        <v>176</v>
      </c>
      <c r="F334" s="29">
        <v>35.4</v>
      </c>
      <c r="G334" s="29">
        <f t="shared" si="18"/>
        <v>2.2455126678141499</v>
      </c>
      <c r="H334" s="29">
        <f t="shared" si="19"/>
        <v>1.5490032620257879</v>
      </c>
    </row>
    <row r="335" spans="3:8" x14ac:dyDescent="0.15">
      <c r="C335" s="29">
        <v>2018</v>
      </c>
      <c r="D335" s="29" t="s">
        <v>4</v>
      </c>
      <c r="E335" s="29">
        <v>135.9</v>
      </c>
      <c r="F335" s="29">
        <v>14.6</v>
      </c>
      <c r="G335" s="29">
        <f t="shared" si="18"/>
        <v>2.1332194567324945</v>
      </c>
      <c r="H335" s="29">
        <f t="shared" si="19"/>
        <v>1.1643528557844371</v>
      </c>
    </row>
    <row r="336" spans="3:8" x14ac:dyDescent="0.15">
      <c r="C336" s="29">
        <v>2018</v>
      </c>
      <c r="D336" s="29" t="s">
        <v>4</v>
      </c>
      <c r="E336" s="29">
        <v>57.9</v>
      </c>
      <c r="F336" s="29">
        <v>1</v>
      </c>
      <c r="G336" s="29">
        <f t="shared" si="18"/>
        <v>1.7626785637274363</v>
      </c>
      <c r="H336" s="29">
        <f t="shared" si="19"/>
        <v>0</v>
      </c>
    </row>
    <row r="337" spans="3:8" x14ac:dyDescent="0.15">
      <c r="C337" s="32">
        <v>2019</v>
      </c>
      <c r="D337" s="33" t="s">
        <v>4</v>
      </c>
      <c r="E337" s="34">
        <v>77.5</v>
      </c>
      <c r="F337" s="35">
        <v>2.4</v>
      </c>
      <c r="G337" s="32">
        <f t="shared" ref="G337:G338" si="20">LOG(E337)</f>
        <v>1.8893017025063104</v>
      </c>
      <c r="H337" s="32">
        <f t="shared" ref="H337:H338" si="21">LOG(F337)</f>
        <v>0.38021124171160603</v>
      </c>
    </row>
    <row r="338" spans="3:8" x14ac:dyDescent="0.15">
      <c r="C338" s="32">
        <v>2019</v>
      </c>
      <c r="D338" s="33" t="s">
        <v>4</v>
      </c>
      <c r="E338" s="36">
        <v>68.5</v>
      </c>
      <c r="F338" s="36">
        <v>2</v>
      </c>
      <c r="G338" s="32">
        <f t="shared" si="20"/>
        <v>1.8356905714924256</v>
      </c>
      <c r="H338" s="32">
        <f t="shared" si="21"/>
        <v>0.3010299956639812</v>
      </c>
    </row>
    <row r="339" spans="3:8" x14ac:dyDescent="0.15">
      <c r="C339" s="20">
        <v>2020</v>
      </c>
      <c r="D339" s="7" t="s">
        <v>4</v>
      </c>
      <c r="E339" s="8">
        <v>127.2</v>
      </c>
      <c r="F339" s="23">
        <v>7.9</v>
      </c>
      <c r="G339" s="32">
        <f t="shared" ref="G339:G347" si="22">LOG(E339)</f>
        <v>2.1044871113123951</v>
      </c>
      <c r="H339" s="32">
        <f t="shared" ref="H339:H347" si="23">LOG(F339)</f>
        <v>0.89762709129044149</v>
      </c>
    </row>
    <row r="340" spans="3:8" x14ac:dyDescent="0.15">
      <c r="C340" s="20">
        <v>2020</v>
      </c>
      <c r="D340" s="7" t="s">
        <v>4</v>
      </c>
      <c r="E340" s="8">
        <v>129.6</v>
      </c>
      <c r="F340" s="23">
        <v>10.5</v>
      </c>
      <c r="G340" s="32">
        <f t="shared" si="22"/>
        <v>2.1126050015345745</v>
      </c>
      <c r="H340" s="32">
        <f t="shared" si="23"/>
        <v>1.0211892990699381</v>
      </c>
    </row>
    <row r="341" spans="3:8" x14ac:dyDescent="0.15">
      <c r="C341" s="20">
        <v>2020</v>
      </c>
      <c r="D341" s="7" t="s">
        <v>4</v>
      </c>
      <c r="E341" s="8">
        <v>94.9</v>
      </c>
      <c r="F341" s="8">
        <v>6.3</v>
      </c>
      <c r="G341" s="32">
        <f t="shared" si="22"/>
        <v>1.9772662124272926</v>
      </c>
      <c r="H341" s="32">
        <f t="shared" si="23"/>
        <v>0.79934054945358168</v>
      </c>
    </row>
    <row r="342" spans="3:8" x14ac:dyDescent="0.15">
      <c r="C342" s="20">
        <v>2020</v>
      </c>
      <c r="D342" s="7" t="s">
        <v>4</v>
      </c>
      <c r="E342" s="8">
        <v>88.7</v>
      </c>
      <c r="F342" s="8">
        <v>5.0999999999999996</v>
      </c>
      <c r="G342" s="32">
        <f t="shared" si="22"/>
        <v>1.9479236198317265</v>
      </c>
      <c r="H342" s="32">
        <f t="shared" si="23"/>
        <v>0.70757017609793638</v>
      </c>
    </row>
    <row r="343" spans="3:8" x14ac:dyDescent="0.15">
      <c r="C343" s="20">
        <v>2020</v>
      </c>
      <c r="D343" s="7" t="s">
        <v>4</v>
      </c>
      <c r="E343" s="8">
        <v>99</v>
      </c>
      <c r="F343" s="8">
        <v>6.1</v>
      </c>
      <c r="G343" s="32">
        <f t="shared" si="22"/>
        <v>1.9956351945975499</v>
      </c>
      <c r="H343" s="32">
        <f t="shared" si="23"/>
        <v>0.78532983501076703</v>
      </c>
    </row>
    <row r="344" spans="3:8" x14ac:dyDescent="0.15">
      <c r="C344" s="20">
        <v>2020</v>
      </c>
      <c r="D344" s="7" t="s">
        <v>4</v>
      </c>
      <c r="E344" s="8">
        <v>99.9</v>
      </c>
      <c r="F344" s="8">
        <v>5</v>
      </c>
      <c r="G344" s="32">
        <f t="shared" si="22"/>
        <v>1.9995654882259823</v>
      </c>
      <c r="H344" s="32">
        <f t="shared" si="23"/>
        <v>0.69897000433601886</v>
      </c>
    </row>
    <row r="345" spans="3:8" x14ac:dyDescent="0.15">
      <c r="C345" s="20">
        <v>2020</v>
      </c>
      <c r="D345" s="7" t="s">
        <v>4</v>
      </c>
      <c r="E345" s="8">
        <v>144.9</v>
      </c>
      <c r="F345" s="24">
        <v>7.3</v>
      </c>
      <c r="G345" s="32">
        <f t="shared" si="22"/>
        <v>2.1610683854711747</v>
      </c>
      <c r="H345" s="32">
        <f t="shared" si="23"/>
        <v>0.86332286012045589</v>
      </c>
    </row>
    <row r="346" spans="3:8" x14ac:dyDescent="0.15">
      <c r="C346" s="20">
        <v>2020</v>
      </c>
      <c r="D346" s="7" t="s">
        <v>4</v>
      </c>
      <c r="E346" s="8">
        <v>118.3</v>
      </c>
      <c r="F346" s="8">
        <v>6.4</v>
      </c>
      <c r="G346" s="32">
        <f t="shared" si="22"/>
        <v>2.0729847446279304</v>
      </c>
      <c r="H346" s="32">
        <f t="shared" si="23"/>
        <v>0.80617997398388719</v>
      </c>
    </row>
    <row r="347" spans="3:8" s="20" customFormat="1" x14ac:dyDescent="0.15">
      <c r="C347" s="25">
        <v>2021</v>
      </c>
      <c r="D347" s="26" t="s">
        <v>4</v>
      </c>
      <c r="E347" s="27">
        <v>102.6</v>
      </c>
      <c r="F347" s="27">
        <v>11</v>
      </c>
      <c r="G347" s="37">
        <f t="shared" si="22"/>
        <v>2.0111473607757975</v>
      </c>
      <c r="H347" s="37">
        <f t="shared" si="23"/>
        <v>1.0413926851582251</v>
      </c>
    </row>
    <row r="348" spans="3:8" s="20" customFormat="1" x14ac:dyDescent="0.15">
      <c r="C348" s="20">
        <v>2022</v>
      </c>
      <c r="D348" s="7" t="s">
        <v>4</v>
      </c>
      <c r="E348" s="8">
        <v>67</v>
      </c>
      <c r="F348" s="8">
        <v>1.6</v>
      </c>
      <c r="G348" s="37">
        <f t="shared" ref="G348:G357" si="24">LOG(E348)</f>
        <v>1.8260748027008264</v>
      </c>
      <c r="H348" s="37">
        <f t="shared" ref="H348:H357" si="25">LOG(F348)</f>
        <v>0.20411998265592479</v>
      </c>
    </row>
    <row r="349" spans="3:8" s="20" customFormat="1" x14ac:dyDescent="0.15">
      <c r="C349" s="20">
        <v>2022</v>
      </c>
      <c r="D349" s="26" t="s">
        <v>4</v>
      </c>
      <c r="E349" s="8">
        <v>85.3</v>
      </c>
      <c r="F349" s="23">
        <v>3.9</v>
      </c>
      <c r="G349" s="37">
        <f t="shared" si="24"/>
        <v>1.930949031167523</v>
      </c>
      <c r="H349" s="37">
        <f t="shared" si="25"/>
        <v>0.59106460702649921</v>
      </c>
    </row>
    <row r="350" spans="3:8" s="20" customFormat="1" x14ac:dyDescent="0.15">
      <c r="C350" s="20">
        <v>2022</v>
      </c>
      <c r="D350" s="7" t="s">
        <v>4</v>
      </c>
      <c r="E350" s="8">
        <v>126.1</v>
      </c>
      <c r="F350" s="8">
        <v>12.6</v>
      </c>
      <c r="G350" s="37">
        <f t="shared" si="24"/>
        <v>2.1007150865730817</v>
      </c>
      <c r="H350" s="37">
        <f t="shared" si="25"/>
        <v>1.1003705451175629</v>
      </c>
    </row>
    <row r="351" spans="3:8" s="20" customFormat="1" x14ac:dyDescent="0.15">
      <c r="C351" s="20">
        <v>2022</v>
      </c>
      <c r="D351" s="26" t="s">
        <v>4</v>
      </c>
      <c r="E351" s="8">
        <v>96.9</v>
      </c>
      <c r="F351" s="8">
        <v>5.3</v>
      </c>
      <c r="G351" s="37">
        <f t="shared" si="24"/>
        <v>1.9863237770507653</v>
      </c>
      <c r="H351" s="37">
        <f t="shared" si="25"/>
        <v>0.72427586960078905</v>
      </c>
    </row>
    <row r="352" spans="3:8" s="20" customFormat="1" x14ac:dyDescent="0.15">
      <c r="C352" s="20">
        <v>2022</v>
      </c>
      <c r="D352" s="7" t="s">
        <v>4</v>
      </c>
      <c r="E352" s="8">
        <v>87.8</v>
      </c>
      <c r="F352" s="8">
        <v>3.6</v>
      </c>
      <c r="G352" s="37">
        <f t="shared" si="24"/>
        <v>1.9434945159061026</v>
      </c>
      <c r="H352" s="37">
        <f t="shared" si="25"/>
        <v>0.55630250076728727</v>
      </c>
    </row>
    <row r="353" spans="3:8" s="20" customFormat="1" x14ac:dyDescent="0.15">
      <c r="C353" s="20">
        <v>2022</v>
      </c>
      <c r="D353" s="26" t="s">
        <v>4</v>
      </c>
      <c r="E353" s="8">
        <v>91</v>
      </c>
      <c r="F353" s="8">
        <v>4.5</v>
      </c>
      <c r="G353" s="37">
        <f t="shared" si="24"/>
        <v>1.9590413923210936</v>
      </c>
      <c r="H353" s="37">
        <f t="shared" si="25"/>
        <v>0.65321251377534373</v>
      </c>
    </row>
    <row r="354" spans="3:8" s="20" customFormat="1" x14ac:dyDescent="0.15">
      <c r="C354" s="20">
        <v>2022</v>
      </c>
      <c r="D354" s="7" t="s">
        <v>4</v>
      </c>
      <c r="E354" s="8">
        <v>96.8</v>
      </c>
      <c r="F354" s="8">
        <v>5.8</v>
      </c>
      <c r="G354" s="37">
        <f t="shared" si="24"/>
        <v>1.9858753573083936</v>
      </c>
      <c r="H354" s="37">
        <f t="shared" si="25"/>
        <v>0.76342799356293722</v>
      </c>
    </row>
    <row r="355" spans="3:8" s="20" customFormat="1" x14ac:dyDescent="0.15">
      <c r="C355" s="20">
        <v>2022</v>
      </c>
      <c r="D355" s="26" t="s">
        <v>4</v>
      </c>
      <c r="E355" s="8">
        <v>84</v>
      </c>
      <c r="F355" s="8">
        <v>3.6</v>
      </c>
      <c r="G355" s="37">
        <f t="shared" si="24"/>
        <v>1.9242792860618816</v>
      </c>
      <c r="H355" s="37">
        <f t="shared" si="25"/>
        <v>0.55630250076728727</v>
      </c>
    </row>
    <row r="356" spans="3:8" s="20" customFormat="1" x14ac:dyDescent="0.15">
      <c r="C356" s="20">
        <v>2022</v>
      </c>
      <c r="D356" s="7" t="s">
        <v>4</v>
      </c>
      <c r="E356" s="8">
        <v>81.599999999999994</v>
      </c>
      <c r="F356" s="8">
        <v>3.3</v>
      </c>
      <c r="G356" s="37">
        <f t="shared" si="24"/>
        <v>1.9116901587538611</v>
      </c>
      <c r="H356" s="37">
        <f t="shared" si="25"/>
        <v>0.51851393987788741</v>
      </c>
    </row>
    <row r="357" spans="3:8" s="20" customFormat="1" x14ac:dyDescent="0.15">
      <c r="C357" s="20">
        <v>2022</v>
      </c>
      <c r="D357" s="26" t="s">
        <v>4</v>
      </c>
      <c r="E357" s="8">
        <v>98.5</v>
      </c>
      <c r="F357" s="8">
        <v>7.3</v>
      </c>
      <c r="G357" s="37">
        <f t="shared" si="24"/>
        <v>1.9934362304976116</v>
      </c>
      <c r="H357" s="37">
        <f t="shared" si="25"/>
        <v>0.86332286012045589</v>
      </c>
    </row>
    <row r="358" spans="3:8" s="20" customFormat="1" x14ac:dyDescent="0.15"/>
    <row r="359" spans="3:8" s="20" customFormat="1" x14ac:dyDescent="0.15"/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N828"/>
  <sheetViews>
    <sheetView workbookViewId="0">
      <pane ySplit="4" topLeftCell="A5" activePane="bottomLeft" state="frozen"/>
      <selection pane="bottomLeft" activeCell="R46" sqref="R46"/>
    </sheetView>
  </sheetViews>
  <sheetFormatPr baseColWidth="10" defaultColWidth="8.83203125" defaultRowHeight="13" x14ac:dyDescent="0.15"/>
  <cols>
    <col min="4" max="4" width="6.6640625" bestFit="1" customWidth="1"/>
    <col min="5" max="8" width="9.1640625"/>
    <col min="10" max="10" width="21.5" bestFit="1" customWidth="1"/>
    <col min="11" max="11" width="18.83203125" bestFit="1" customWidth="1"/>
    <col min="13" max="13" width="11.33203125" bestFit="1" customWidth="1"/>
    <col min="14" max="14" width="12.1640625" bestFit="1" customWidth="1"/>
  </cols>
  <sheetData>
    <row r="2" spans="3:14" x14ac:dyDescent="0.15">
      <c r="M2" t="s">
        <v>984</v>
      </c>
    </row>
    <row r="3" spans="3:14" x14ac:dyDescent="0.15">
      <c r="J3" t="s">
        <v>987</v>
      </c>
      <c r="K3" t="s">
        <v>983</v>
      </c>
    </row>
    <row r="4" spans="3:14" x14ac:dyDescent="0.15">
      <c r="C4" t="s">
        <v>1053</v>
      </c>
      <c r="D4" t="s">
        <v>976</v>
      </c>
      <c r="E4" t="s">
        <v>977</v>
      </c>
      <c r="F4" t="s">
        <v>979</v>
      </c>
      <c r="G4" t="s">
        <v>980</v>
      </c>
      <c r="H4" t="s">
        <v>981</v>
      </c>
      <c r="J4" t="s">
        <v>985</v>
      </c>
      <c r="K4" t="s">
        <v>986</v>
      </c>
      <c r="M4" t="s">
        <v>982</v>
      </c>
      <c r="N4" t="s">
        <v>983</v>
      </c>
    </row>
    <row r="5" spans="3:14" x14ac:dyDescent="0.15">
      <c r="C5">
        <v>1995</v>
      </c>
      <c r="D5" t="s">
        <v>4</v>
      </c>
      <c r="E5">
        <v>65.900000000000006</v>
      </c>
      <c r="F5">
        <v>1.65</v>
      </c>
      <c r="G5">
        <f>LOG(E5)</f>
        <v>1.8188854145940099</v>
      </c>
      <c r="H5">
        <f>LOG(F5)</f>
        <v>0.21748394421390627</v>
      </c>
      <c r="J5">
        <f>INTERCEPT(H$5:H$1048576,G$5:G$1048576)</f>
        <v>-5.5030286758929536</v>
      </c>
      <c r="K5">
        <f>SLOPE(H$5:H$1048576,G$5:G$1048576)</f>
        <v>3.1602107533556518</v>
      </c>
      <c r="M5">
        <f>10^J5</f>
        <v>3.1403013370670078E-6</v>
      </c>
      <c r="N5">
        <f>K5</f>
        <v>3.1602107533556518</v>
      </c>
    </row>
    <row r="6" spans="3:14" x14ac:dyDescent="0.15">
      <c r="C6">
        <v>1995</v>
      </c>
      <c r="D6" t="s">
        <v>4</v>
      </c>
      <c r="E6">
        <v>60.5</v>
      </c>
      <c r="F6">
        <v>1</v>
      </c>
      <c r="G6">
        <f t="shared" ref="G6:H69" si="0">LOG(E6)</f>
        <v>1.7817553746524688</v>
      </c>
      <c r="H6">
        <f t="shared" si="0"/>
        <v>0</v>
      </c>
    </row>
    <row r="7" spans="3:14" x14ac:dyDescent="0.15">
      <c r="C7">
        <v>1995</v>
      </c>
      <c r="D7" t="s">
        <v>4</v>
      </c>
      <c r="E7">
        <v>63.35</v>
      </c>
      <c r="F7">
        <v>1.5</v>
      </c>
      <c r="G7">
        <f t="shared" si="0"/>
        <v>1.8017466192194602</v>
      </c>
      <c r="H7">
        <f t="shared" si="0"/>
        <v>0.17609125905568124</v>
      </c>
    </row>
    <row r="8" spans="3:14" x14ac:dyDescent="0.15">
      <c r="C8">
        <v>1995</v>
      </c>
      <c r="D8" t="s">
        <v>4</v>
      </c>
      <c r="E8">
        <v>81</v>
      </c>
      <c r="F8">
        <v>3</v>
      </c>
      <c r="G8">
        <f t="shared" si="0"/>
        <v>1.9084850188786497</v>
      </c>
      <c r="H8">
        <f t="shared" si="0"/>
        <v>0.47712125471966244</v>
      </c>
    </row>
    <row r="9" spans="3:14" x14ac:dyDescent="0.15">
      <c r="C9">
        <v>1995</v>
      </c>
      <c r="D9" t="s">
        <v>4</v>
      </c>
      <c r="E9">
        <v>74.099999999999994</v>
      </c>
      <c r="F9">
        <v>2</v>
      </c>
      <c r="G9">
        <f t="shared" si="0"/>
        <v>1.8698182079793282</v>
      </c>
      <c r="H9">
        <f t="shared" si="0"/>
        <v>0.3010299956639812</v>
      </c>
    </row>
    <row r="10" spans="3:14" x14ac:dyDescent="0.15">
      <c r="C10">
        <v>1995</v>
      </c>
      <c r="D10" t="s">
        <v>4</v>
      </c>
      <c r="E10">
        <v>68.400000000000006</v>
      </c>
      <c r="F10">
        <v>1.7</v>
      </c>
      <c r="G10">
        <f t="shared" si="0"/>
        <v>1.8350561017201164</v>
      </c>
      <c r="H10">
        <f t="shared" si="0"/>
        <v>0.23044892137827391</v>
      </c>
    </row>
    <row r="11" spans="3:14" x14ac:dyDescent="0.15">
      <c r="C11">
        <v>1995</v>
      </c>
      <c r="D11" t="s">
        <v>4</v>
      </c>
      <c r="E11">
        <v>74.45</v>
      </c>
      <c r="F11">
        <v>2.8</v>
      </c>
      <c r="G11">
        <f t="shared" si="0"/>
        <v>1.8718647020881949</v>
      </c>
      <c r="H11">
        <f t="shared" si="0"/>
        <v>0.44715803134221921</v>
      </c>
    </row>
    <row r="12" spans="3:14" x14ac:dyDescent="0.15">
      <c r="C12">
        <v>1995</v>
      </c>
      <c r="D12" t="s">
        <v>4</v>
      </c>
      <c r="E12">
        <v>66.5</v>
      </c>
      <c r="F12">
        <v>1.6</v>
      </c>
      <c r="G12">
        <f t="shared" si="0"/>
        <v>1.8228216453031045</v>
      </c>
      <c r="H12">
        <f t="shared" si="0"/>
        <v>0.20411998265592479</v>
      </c>
    </row>
    <row r="13" spans="3:14" x14ac:dyDescent="0.15">
      <c r="C13">
        <v>1995</v>
      </c>
      <c r="D13" t="s">
        <v>4</v>
      </c>
      <c r="E13">
        <v>79.75</v>
      </c>
      <c r="F13">
        <v>2.8</v>
      </c>
      <c r="G13">
        <f t="shared" si="0"/>
        <v>1.9017306917292187</v>
      </c>
      <c r="H13">
        <f t="shared" si="0"/>
        <v>0.44715803134221921</v>
      </c>
    </row>
    <row r="14" spans="3:14" x14ac:dyDescent="0.15">
      <c r="C14">
        <v>1995</v>
      </c>
      <c r="D14" t="s">
        <v>4</v>
      </c>
      <c r="E14">
        <v>76</v>
      </c>
      <c r="F14">
        <v>2</v>
      </c>
      <c r="G14">
        <f t="shared" si="0"/>
        <v>1.8808135922807914</v>
      </c>
      <c r="H14">
        <f t="shared" si="0"/>
        <v>0.3010299956639812</v>
      </c>
    </row>
    <row r="15" spans="3:14" x14ac:dyDescent="0.15">
      <c r="C15">
        <v>1995</v>
      </c>
      <c r="D15" t="s">
        <v>4</v>
      </c>
      <c r="E15">
        <v>74.400000000000006</v>
      </c>
      <c r="F15">
        <v>2.6</v>
      </c>
      <c r="G15">
        <f t="shared" si="0"/>
        <v>1.8715729355458788</v>
      </c>
      <c r="H15">
        <f t="shared" si="0"/>
        <v>0.41497334797081797</v>
      </c>
    </row>
    <row r="16" spans="3:14" x14ac:dyDescent="0.15">
      <c r="C16">
        <v>1995</v>
      </c>
      <c r="D16" t="s">
        <v>4</v>
      </c>
      <c r="E16">
        <v>76</v>
      </c>
      <c r="F16">
        <v>2.2000000000000002</v>
      </c>
      <c r="G16">
        <f t="shared" si="0"/>
        <v>1.8808135922807914</v>
      </c>
      <c r="H16">
        <f t="shared" si="0"/>
        <v>0.34242268082220628</v>
      </c>
    </row>
    <row r="17" spans="3:8" x14ac:dyDescent="0.15">
      <c r="C17">
        <v>1995</v>
      </c>
      <c r="D17" t="s">
        <v>4</v>
      </c>
      <c r="E17">
        <v>74</v>
      </c>
      <c r="F17">
        <v>2.1</v>
      </c>
      <c r="G17">
        <f t="shared" si="0"/>
        <v>1.8692317197309762</v>
      </c>
      <c r="H17">
        <f t="shared" si="0"/>
        <v>0.3222192947339193</v>
      </c>
    </row>
    <row r="18" spans="3:8" x14ac:dyDescent="0.15">
      <c r="C18">
        <v>1995</v>
      </c>
      <c r="D18" t="s">
        <v>4</v>
      </c>
      <c r="E18">
        <v>67.349999999999994</v>
      </c>
      <c r="F18">
        <v>1.7</v>
      </c>
      <c r="G18">
        <f t="shared" si="0"/>
        <v>1.8283376000590044</v>
      </c>
      <c r="H18">
        <f t="shared" si="0"/>
        <v>0.23044892137827391</v>
      </c>
    </row>
    <row r="19" spans="3:8" x14ac:dyDescent="0.15">
      <c r="C19">
        <v>1995</v>
      </c>
      <c r="D19" t="s">
        <v>4</v>
      </c>
      <c r="E19">
        <v>78.45</v>
      </c>
      <c r="F19">
        <v>3.4</v>
      </c>
      <c r="G19">
        <f t="shared" si="0"/>
        <v>1.8945929479229555</v>
      </c>
      <c r="H19">
        <f t="shared" si="0"/>
        <v>0.53147891704225514</v>
      </c>
    </row>
    <row r="20" spans="3:8" x14ac:dyDescent="0.15">
      <c r="C20">
        <v>1995</v>
      </c>
      <c r="D20" t="s">
        <v>4</v>
      </c>
      <c r="E20">
        <v>74.599999999999994</v>
      </c>
      <c r="F20">
        <v>3</v>
      </c>
      <c r="G20">
        <f t="shared" si="0"/>
        <v>1.8727388274726688</v>
      </c>
      <c r="H20">
        <f t="shared" si="0"/>
        <v>0.47712125471966244</v>
      </c>
    </row>
    <row r="21" spans="3:8" x14ac:dyDescent="0.15">
      <c r="C21">
        <v>1995</v>
      </c>
      <c r="D21" t="s">
        <v>4</v>
      </c>
      <c r="E21">
        <v>58.65</v>
      </c>
      <c r="F21">
        <v>1.5</v>
      </c>
      <c r="G21">
        <f t="shared" si="0"/>
        <v>1.7682680164515481</v>
      </c>
      <c r="H21">
        <f t="shared" si="0"/>
        <v>0.17609125905568124</v>
      </c>
    </row>
    <row r="22" spans="3:8" x14ac:dyDescent="0.15">
      <c r="C22">
        <v>1995</v>
      </c>
      <c r="D22" t="s">
        <v>4</v>
      </c>
      <c r="E22">
        <v>80.95</v>
      </c>
      <c r="F22">
        <v>4</v>
      </c>
      <c r="G22">
        <f t="shared" si="0"/>
        <v>1.9082168530893926</v>
      </c>
      <c r="H22">
        <f t="shared" si="0"/>
        <v>0.6020599913279624</v>
      </c>
    </row>
    <row r="23" spans="3:8" x14ac:dyDescent="0.15">
      <c r="C23">
        <v>1995</v>
      </c>
      <c r="D23" t="s">
        <v>4</v>
      </c>
      <c r="E23">
        <v>76.099999999999994</v>
      </c>
      <c r="F23">
        <v>2.2000000000000002</v>
      </c>
      <c r="G23">
        <f t="shared" si="0"/>
        <v>1.8813846567705728</v>
      </c>
      <c r="H23">
        <f t="shared" si="0"/>
        <v>0.34242268082220628</v>
      </c>
    </row>
    <row r="24" spans="3:8" x14ac:dyDescent="0.15">
      <c r="C24">
        <v>1995</v>
      </c>
      <c r="D24" t="s">
        <v>4</v>
      </c>
      <c r="E24">
        <v>69.8</v>
      </c>
      <c r="F24">
        <v>2</v>
      </c>
      <c r="G24">
        <f t="shared" si="0"/>
        <v>1.8438554226231612</v>
      </c>
      <c r="H24">
        <f t="shared" si="0"/>
        <v>0.3010299956639812</v>
      </c>
    </row>
    <row r="25" spans="3:8" x14ac:dyDescent="0.15">
      <c r="C25">
        <v>1995</v>
      </c>
      <c r="D25" t="s">
        <v>4</v>
      </c>
      <c r="E25">
        <v>76.150000000000006</v>
      </c>
      <c r="F25">
        <v>2.2000000000000002</v>
      </c>
      <c r="G25">
        <f t="shared" si="0"/>
        <v>1.8816699076720613</v>
      </c>
      <c r="H25">
        <f t="shared" si="0"/>
        <v>0.34242268082220628</v>
      </c>
    </row>
    <row r="26" spans="3:8" x14ac:dyDescent="0.15">
      <c r="C26">
        <v>1995</v>
      </c>
      <c r="D26" t="s">
        <v>4</v>
      </c>
      <c r="E26">
        <v>80.400000000000006</v>
      </c>
      <c r="F26">
        <v>2.8</v>
      </c>
      <c r="G26">
        <f t="shared" si="0"/>
        <v>1.9052560487484513</v>
      </c>
      <c r="H26">
        <f t="shared" si="0"/>
        <v>0.44715803134221921</v>
      </c>
    </row>
    <row r="27" spans="3:8" x14ac:dyDescent="0.15">
      <c r="C27">
        <v>1995</v>
      </c>
      <c r="D27" t="s">
        <v>4</v>
      </c>
      <c r="E27">
        <v>79</v>
      </c>
      <c r="F27">
        <v>2.2000000000000002</v>
      </c>
      <c r="G27">
        <f t="shared" si="0"/>
        <v>1.8976270912904414</v>
      </c>
      <c r="H27">
        <f t="shared" si="0"/>
        <v>0.34242268082220628</v>
      </c>
    </row>
    <row r="28" spans="3:8" x14ac:dyDescent="0.15">
      <c r="C28">
        <v>1995</v>
      </c>
      <c r="D28" t="s">
        <v>4</v>
      </c>
      <c r="E28">
        <v>79.099999999999994</v>
      </c>
      <c r="F28">
        <v>2.5</v>
      </c>
      <c r="G28">
        <f t="shared" si="0"/>
        <v>1.8981764834976764</v>
      </c>
      <c r="H28">
        <f t="shared" si="0"/>
        <v>0.3979400086720376</v>
      </c>
    </row>
    <row r="29" spans="3:8" x14ac:dyDescent="0.15">
      <c r="C29">
        <v>1995</v>
      </c>
      <c r="D29" t="s">
        <v>4</v>
      </c>
      <c r="E29">
        <v>57.65</v>
      </c>
      <c r="F29">
        <v>0.7</v>
      </c>
      <c r="G29">
        <f t="shared" si="0"/>
        <v>1.7607993116307179</v>
      </c>
      <c r="H29">
        <f t="shared" si="0"/>
        <v>-0.15490195998574319</v>
      </c>
    </row>
    <row r="30" spans="3:8" x14ac:dyDescent="0.15">
      <c r="C30">
        <v>1995</v>
      </c>
      <c r="D30" t="s">
        <v>4</v>
      </c>
      <c r="E30">
        <v>78.25</v>
      </c>
      <c r="F30">
        <v>2.2000000000000002</v>
      </c>
      <c r="G30">
        <f t="shared" si="0"/>
        <v>1.893484346218486</v>
      </c>
      <c r="H30">
        <f t="shared" si="0"/>
        <v>0.34242268082220628</v>
      </c>
    </row>
    <row r="31" spans="3:8" x14ac:dyDescent="0.15">
      <c r="C31">
        <v>1995</v>
      </c>
      <c r="D31" t="s">
        <v>4</v>
      </c>
      <c r="E31">
        <v>58.9</v>
      </c>
      <c r="F31">
        <v>0.8</v>
      </c>
      <c r="G31">
        <f t="shared" si="0"/>
        <v>1.7701152947871017</v>
      </c>
      <c r="H31">
        <f t="shared" si="0"/>
        <v>-9.6910013008056392E-2</v>
      </c>
    </row>
    <row r="32" spans="3:8" x14ac:dyDescent="0.15">
      <c r="C32">
        <v>1995</v>
      </c>
      <c r="D32" t="s">
        <v>4</v>
      </c>
      <c r="E32">
        <v>71.5</v>
      </c>
      <c r="F32">
        <v>1.6</v>
      </c>
      <c r="G32">
        <f t="shared" si="0"/>
        <v>1.8543060418010806</v>
      </c>
      <c r="H32">
        <f t="shared" si="0"/>
        <v>0.20411998265592479</v>
      </c>
    </row>
    <row r="33" spans="3:8" x14ac:dyDescent="0.15">
      <c r="C33">
        <v>1995</v>
      </c>
      <c r="D33" t="s">
        <v>4</v>
      </c>
      <c r="E33">
        <v>65.349999999999994</v>
      </c>
      <c r="F33">
        <v>1</v>
      </c>
      <c r="G33">
        <f t="shared" si="0"/>
        <v>1.8152455919165631</v>
      </c>
      <c r="H33">
        <f t="shared" si="0"/>
        <v>0</v>
      </c>
    </row>
    <row r="34" spans="3:8" x14ac:dyDescent="0.15">
      <c r="C34">
        <v>1995</v>
      </c>
      <c r="D34" t="s">
        <v>4</v>
      </c>
      <c r="E34">
        <v>75.900000000000006</v>
      </c>
      <c r="F34">
        <v>1.9</v>
      </c>
      <c r="G34">
        <f t="shared" si="0"/>
        <v>1.8802417758954804</v>
      </c>
      <c r="H34">
        <f t="shared" si="0"/>
        <v>0.27875360095282892</v>
      </c>
    </row>
    <row r="35" spans="3:8" x14ac:dyDescent="0.15">
      <c r="C35">
        <v>1995</v>
      </c>
      <c r="D35" t="s">
        <v>4</v>
      </c>
      <c r="E35">
        <v>75.45</v>
      </c>
      <c r="F35">
        <v>2.4</v>
      </c>
      <c r="G35">
        <f t="shared" si="0"/>
        <v>1.8776592441116087</v>
      </c>
      <c r="H35">
        <f t="shared" si="0"/>
        <v>0.38021124171160603</v>
      </c>
    </row>
    <row r="36" spans="3:8" x14ac:dyDescent="0.15">
      <c r="C36">
        <v>1995</v>
      </c>
      <c r="D36" t="s">
        <v>4</v>
      </c>
      <c r="E36">
        <v>88.85</v>
      </c>
      <c r="F36">
        <v>3.8</v>
      </c>
      <c r="G36">
        <f t="shared" si="0"/>
        <v>1.9486574321413204</v>
      </c>
      <c r="H36">
        <f t="shared" si="0"/>
        <v>0.57978359661681012</v>
      </c>
    </row>
    <row r="37" spans="3:8" x14ac:dyDescent="0.15">
      <c r="C37">
        <v>1995</v>
      </c>
      <c r="D37" t="s">
        <v>4</v>
      </c>
      <c r="E37">
        <v>68.75</v>
      </c>
      <c r="F37">
        <v>1.2</v>
      </c>
      <c r="G37">
        <f t="shared" si="0"/>
        <v>1.8372727025023003</v>
      </c>
      <c r="H37">
        <f t="shared" si="0"/>
        <v>7.9181246047624818E-2</v>
      </c>
    </row>
    <row r="38" spans="3:8" x14ac:dyDescent="0.15">
      <c r="C38">
        <v>1995</v>
      </c>
      <c r="D38" t="s">
        <v>4</v>
      </c>
      <c r="E38">
        <v>77</v>
      </c>
      <c r="F38">
        <v>3.3</v>
      </c>
      <c r="G38">
        <f t="shared" si="0"/>
        <v>1.8864907251724818</v>
      </c>
      <c r="H38">
        <f t="shared" si="0"/>
        <v>0.51851393987788741</v>
      </c>
    </row>
    <row r="39" spans="3:8" x14ac:dyDescent="0.15">
      <c r="C39">
        <v>1995</v>
      </c>
      <c r="D39" t="s">
        <v>4</v>
      </c>
      <c r="E39">
        <v>80.349999999999994</v>
      </c>
      <c r="F39">
        <v>4.8</v>
      </c>
      <c r="G39">
        <f t="shared" si="0"/>
        <v>1.9049858810993634</v>
      </c>
      <c r="H39">
        <f t="shared" si="0"/>
        <v>0.68124123737558717</v>
      </c>
    </row>
    <row r="40" spans="3:8" x14ac:dyDescent="0.15">
      <c r="C40">
        <v>1995</v>
      </c>
      <c r="D40" t="s">
        <v>4</v>
      </c>
      <c r="E40">
        <v>76.349999999999994</v>
      </c>
      <c r="F40">
        <v>2.5</v>
      </c>
      <c r="G40">
        <f t="shared" si="0"/>
        <v>1.8828090413924399</v>
      </c>
      <c r="H40">
        <f t="shared" si="0"/>
        <v>0.3979400086720376</v>
      </c>
    </row>
    <row r="41" spans="3:8" x14ac:dyDescent="0.15">
      <c r="C41">
        <v>1995</v>
      </c>
      <c r="D41" t="s">
        <v>4</v>
      </c>
      <c r="E41">
        <v>73.5</v>
      </c>
      <c r="F41">
        <v>2.7</v>
      </c>
      <c r="G41">
        <f t="shared" si="0"/>
        <v>1.866287339084195</v>
      </c>
      <c r="H41">
        <f t="shared" si="0"/>
        <v>0.43136376415898736</v>
      </c>
    </row>
    <row r="42" spans="3:8" x14ac:dyDescent="0.15">
      <c r="C42">
        <v>1995</v>
      </c>
      <c r="D42" t="s">
        <v>4</v>
      </c>
      <c r="E42">
        <v>75</v>
      </c>
      <c r="F42">
        <v>2.2999999999999998</v>
      </c>
      <c r="G42">
        <f t="shared" si="0"/>
        <v>1.8750612633917001</v>
      </c>
      <c r="H42">
        <f t="shared" si="0"/>
        <v>0.36172783601759284</v>
      </c>
    </row>
    <row r="43" spans="3:8" x14ac:dyDescent="0.15">
      <c r="C43">
        <v>1995</v>
      </c>
      <c r="D43" t="s">
        <v>4</v>
      </c>
      <c r="E43">
        <v>90.45</v>
      </c>
      <c r="F43">
        <v>4.2</v>
      </c>
      <c r="G43">
        <f t="shared" si="0"/>
        <v>1.9564085711958326</v>
      </c>
      <c r="H43">
        <f t="shared" si="0"/>
        <v>0.62324929039790045</v>
      </c>
    </row>
    <row r="44" spans="3:8" x14ac:dyDescent="0.15">
      <c r="C44">
        <v>1995</v>
      </c>
      <c r="D44" t="s">
        <v>4</v>
      </c>
      <c r="E44">
        <v>82.25</v>
      </c>
      <c r="F44">
        <v>3.2</v>
      </c>
      <c r="G44">
        <f t="shared" si="0"/>
        <v>1.9151359066220119</v>
      </c>
      <c r="H44">
        <f t="shared" si="0"/>
        <v>0.50514997831990605</v>
      </c>
    </row>
    <row r="45" spans="3:8" x14ac:dyDescent="0.15">
      <c r="C45">
        <v>1995</v>
      </c>
      <c r="D45" t="s">
        <v>4</v>
      </c>
      <c r="E45">
        <v>84.8</v>
      </c>
      <c r="F45">
        <v>3.7</v>
      </c>
      <c r="G45">
        <f t="shared" si="0"/>
        <v>1.9283958522567137</v>
      </c>
      <c r="H45">
        <f t="shared" si="0"/>
        <v>0.56820172406699498</v>
      </c>
    </row>
    <row r="46" spans="3:8" x14ac:dyDescent="0.15">
      <c r="C46">
        <v>1995</v>
      </c>
      <c r="D46" t="s">
        <v>4</v>
      </c>
      <c r="E46">
        <v>84.55</v>
      </c>
      <c r="F46">
        <v>4</v>
      </c>
      <c r="G46">
        <f t="shared" si="0"/>
        <v>1.9271136119337606</v>
      </c>
      <c r="H46">
        <f t="shared" si="0"/>
        <v>0.6020599913279624</v>
      </c>
    </row>
    <row r="47" spans="3:8" x14ac:dyDescent="0.15">
      <c r="C47">
        <v>1995</v>
      </c>
      <c r="D47" t="s">
        <v>4</v>
      </c>
      <c r="E47">
        <v>82.6</v>
      </c>
      <c r="F47">
        <v>3.5</v>
      </c>
      <c r="G47">
        <f t="shared" si="0"/>
        <v>1.9169800473203822</v>
      </c>
      <c r="H47">
        <f t="shared" si="0"/>
        <v>0.54406804435027567</v>
      </c>
    </row>
    <row r="48" spans="3:8" x14ac:dyDescent="0.15">
      <c r="C48">
        <v>1995</v>
      </c>
      <c r="D48" t="s">
        <v>4</v>
      </c>
      <c r="E48">
        <v>81</v>
      </c>
      <c r="F48">
        <v>3.4</v>
      </c>
      <c r="G48">
        <f t="shared" si="0"/>
        <v>1.9084850188786497</v>
      </c>
      <c r="H48">
        <f t="shared" si="0"/>
        <v>0.53147891704225514</v>
      </c>
    </row>
    <row r="49" spans="3:8" x14ac:dyDescent="0.15">
      <c r="C49">
        <v>1995</v>
      </c>
      <c r="D49" t="s">
        <v>4</v>
      </c>
      <c r="E49">
        <v>73.25</v>
      </c>
      <c r="F49">
        <v>2.4</v>
      </c>
      <c r="G49">
        <f t="shared" si="0"/>
        <v>1.8648076290261471</v>
      </c>
      <c r="H49">
        <f t="shared" si="0"/>
        <v>0.38021124171160603</v>
      </c>
    </row>
    <row r="50" spans="3:8" x14ac:dyDescent="0.15">
      <c r="C50">
        <v>1995</v>
      </c>
      <c r="D50" t="s">
        <v>4</v>
      </c>
      <c r="E50">
        <v>88.45</v>
      </c>
      <c r="F50">
        <v>5.6</v>
      </c>
      <c r="G50">
        <f t="shared" si="0"/>
        <v>1.946697837245742</v>
      </c>
      <c r="H50">
        <f t="shared" si="0"/>
        <v>0.74818802700620035</v>
      </c>
    </row>
    <row r="51" spans="3:8" x14ac:dyDescent="0.15">
      <c r="C51">
        <v>1995</v>
      </c>
      <c r="D51" t="s">
        <v>4</v>
      </c>
      <c r="E51">
        <v>91.6</v>
      </c>
      <c r="F51">
        <v>5</v>
      </c>
      <c r="G51">
        <f t="shared" si="0"/>
        <v>1.9618954736678504</v>
      </c>
      <c r="H51">
        <f t="shared" si="0"/>
        <v>0.69897000433601886</v>
      </c>
    </row>
    <row r="52" spans="3:8" x14ac:dyDescent="0.15">
      <c r="C52">
        <v>1995</v>
      </c>
      <c r="D52" t="s">
        <v>4</v>
      </c>
      <c r="E52">
        <v>90.4</v>
      </c>
      <c r="F52">
        <v>5</v>
      </c>
      <c r="G52">
        <f t="shared" si="0"/>
        <v>1.9561684304753633</v>
      </c>
      <c r="H52">
        <f t="shared" si="0"/>
        <v>0.69897000433601886</v>
      </c>
    </row>
    <row r="53" spans="3:8" x14ac:dyDescent="0.15">
      <c r="C53">
        <v>1995</v>
      </c>
      <c r="D53" t="s">
        <v>4</v>
      </c>
      <c r="E53">
        <v>89.35</v>
      </c>
      <c r="F53">
        <v>4.3</v>
      </c>
      <c r="G53">
        <f t="shared" si="0"/>
        <v>1.9510945568416631</v>
      </c>
      <c r="H53">
        <f t="shared" si="0"/>
        <v>0.63346845557958653</v>
      </c>
    </row>
    <row r="54" spans="3:8" x14ac:dyDescent="0.15">
      <c r="C54">
        <v>1995</v>
      </c>
      <c r="D54" t="s">
        <v>4</v>
      </c>
      <c r="E54">
        <v>88.45</v>
      </c>
      <c r="F54">
        <v>4.8</v>
      </c>
      <c r="G54">
        <f t="shared" si="0"/>
        <v>1.946697837245742</v>
      </c>
      <c r="H54">
        <f t="shared" si="0"/>
        <v>0.68124123737558717</v>
      </c>
    </row>
    <row r="55" spans="3:8" x14ac:dyDescent="0.15">
      <c r="C55">
        <v>1995</v>
      </c>
      <c r="D55" t="s">
        <v>4</v>
      </c>
      <c r="E55">
        <v>89.35</v>
      </c>
      <c r="F55">
        <v>5.3</v>
      </c>
      <c r="G55">
        <f t="shared" si="0"/>
        <v>1.9510945568416631</v>
      </c>
      <c r="H55">
        <f t="shared" si="0"/>
        <v>0.72427586960078905</v>
      </c>
    </row>
    <row r="56" spans="3:8" x14ac:dyDescent="0.15">
      <c r="C56">
        <v>1995</v>
      </c>
      <c r="D56" t="s">
        <v>4</v>
      </c>
      <c r="E56">
        <v>87.8</v>
      </c>
      <c r="F56">
        <v>4.5999999999999996</v>
      </c>
      <c r="G56">
        <f t="shared" si="0"/>
        <v>1.9434945159061026</v>
      </c>
      <c r="H56">
        <f t="shared" si="0"/>
        <v>0.66275783168157409</v>
      </c>
    </row>
    <row r="57" spans="3:8" x14ac:dyDescent="0.15">
      <c r="C57">
        <v>1995</v>
      </c>
      <c r="D57" t="s">
        <v>4</v>
      </c>
      <c r="E57">
        <v>84.55</v>
      </c>
      <c r="F57">
        <v>3.8</v>
      </c>
      <c r="G57">
        <f t="shared" si="0"/>
        <v>1.9271136119337606</v>
      </c>
      <c r="H57">
        <f t="shared" si="0"/>
        <v>0.57978359661681012</v>
      </c>
    </row>
    <row r="58" spans="3:8" x14ac:dyDescent="0.15">
      <c r="C58">
        <v>1995</v>
      </c>
      <c r="D58" t="s">
        <v>4</v>
      </c>
      <c r="E58">
        <v>94.6</v>
      </c>
      <c r="F58">
        <v>7</v>
      </c>
      <c r="G58">
        <f t="shared" si="0"/>
        <v>1.9758911364017928</v>
      </c>
      <c r="H58">
        <f t="shared" si="0"/>
        <v>0.84509804001425681</v>
      </c>
    </row>
    <row r="59" spans="3:8" x14ac:dyDescent="0.15">
      <c r="C59">
        <v>1995</v>
      </c>
      <c r="D59" t="s">
        <v>4</v>
      </c>
      <c r="E59">
        <v>89.05</v>
      </c>
      <c r="F59">
        <v>4.5</v>
      </c>
      <c r="G59">
        <f t="shared" si="0"/>
        <v>1.9496339237992624</v>
      </c>
      <c r="H59">
        <f t="shared" si="0"/>
        <v>0.65321251377534373</v>
      </c>
    </row>
    <row r="60" spans="3:8" x14ac:dyDescent="0.15">
      <c r="C60">
        <v>1995</v>
      </c>
      <c r="D60" t="s">
        <v>4</v>
      </c>
      <c r="E60">
        <v>61.85</v>
      </c>
      <c r="F60">
        <v>1.4</v>
      </c>
      <c r="G60">
        <f t="shared" si="0"/>
        <v>1.7913397039651395</v>
      </c>
      <c r="H60">
        <f t="shared" si="0"/>
        <v>0.14612803567823801</v>
      </c>
    </row>
    <row r="61" spans="3:8" x14ac:dyDescent="0.15">
      <c r="C61">
        <v>1995</v>
      </c>
      <c r="D61" t="s">
        <v>4</v>
      </c>
      <c r="E61">
        <v>78.2</v>
      </c>
      <c r="F61">
        <v>3.4</v>
      </c>
      <c r="G61">
        <f t="shared" si="0"/>
        <v>1.893206753059848</v>
      </c>
      <c r="H61">
        <f t="shared" si="0"/>
        <v>0.53147891704225514</v>
      </c>
    </row>
    <row r="62" spans="3:8" x14ac:dyDescent="0.15">
      <c r="C62">
        <v>1995</v>
      </c>
      <c r="D62" t="s">
        <v>4</v>
      </c>
      <c r="E62">
        <v>86.8</v>
      </c>
      <c r="F62">
        <v>5.8</v>
      </c>
      <c r="G62">
        <f t="shared" si="0"/>
        <v>1.9385197251764918</v>
      </c>
      <c r="H62">
        <f t="shared" si="0"/>
        <v>0.76342799356293722</v>
      </c>
    </row>
    <row r="63" spans="3:8" x14ac:dyDescent="0.15">
      <c r="C63">
        <v>1995</v>
      </c>
      <c r="D63" t="s">
        <v>4</v>
      </c>
      <c r="E63">
        <v>87.6</v>
      </c>
      <c r="F63">
        <v>4.5999999999999996</v>
      </c>
      <c r="G63">
        <f t="shared" si="0"/>
        <v>1.9425041061680808</v>
      </c>
      <c r="H63">
        <f t="shared" si="0"/>
        <v>0.66275783168157409</v>
      </c>
    </row>
    <row r="64" spans="3:8" x14ac:dyDescent="0.15">
      <c r="C64">
        <v>1995</v>
      </c>
      <c r="D64" t="s">
        <v>4</v>
      </c>
      <c r="E64">
        <v>97.35</v>
      </c>
      <c r="F64">
        <v>7</v>
      </c>
      <c r="G64">
        <f t="shared" si="0"/>
        <v>1.9883359558560505</v>
      </c>
      <c r="H64">
        <f t="shared" si="0"/>
        <v>0.84509804001425681</v>
      </c>
    </row>
    <row r="65" spans="3:8" x14ac:dyDescent="0.15">
      <c r="C65">
        <v>1995</v>
      </c>
      <c r="D65" t="s">
        <v>4</v>
      </c>
      <c r="E65">
        <v>82.1</v>
      </c>
      <c r="F65">
        <v>3.2</v>
      </c>
      <c r="G65">
        <f t="shared" si="0"/>
        <v>1.9143431571194407</v>
      </c>
      <c r="H65">
        <f t="shared" si="0"/>
        <v>0.50514997831990605</v>
      </c>
    </row>
    <row r="66" spans="3:8" x14ac:dyDescent="0.15">
      <c r="C66">
        <v>1995</v>
      </c>
      <c r="D66" t="s">
        <v>4</v>
      </c>
      <c r="E66">
        <v>88.2</v>
      </c>
      <c r="F66">
        <v>4.4000000000000004</v>
      </c>
      <c r="G66">
        <f t="shared" si="0"/>
        <v>1.9454685851318196</v>
      </c>
      <c r="H66">
        <f t="shared" si="0"/>
        <v>0.64345267648618742</v>
      </c>
    </row>
    <row r="67" spans="3:8" x14ac:dyDescent="0.15">
      <c r="C67">
        <v>1995</v>
      </c>
      <c r="D67" t="s">
        <v>4</v>
      </c>
      <c r="E67">
        <v>86.7</v>
      </c>
      <c r="F67">
        <v>5</v>
      </c>
      <c r="G67">
        <f t="shared" si="0"/>
        <v>1.9380190974762104</v>
      </c>
      <c r="H67">
        <f t="shared" si="0"/>
        <v>0.69897000433601886</v>
      </c>
    </row>
    <row r="68" spans="3:8" x14ac:dyDescent="0.15">
      <c r="C68">
        <v>1995</v>
      </c>
      <c r="D68" t="s">
        <v>4</v>
      </c>
      <c r="E68">
        <v>101.25</v>
      </c>
      <c r="F68">
        <v>7</v>
      </c>
      <c r="G68">
        <f t="shared" si="0"/>
        <v>2.0053950318867062</v>
      </c>
      <c r="H68">
        <f t="shared" si="0"/>
        <v>0.84509804001425681</v>
      </c>
    </row>
    <row r="69" spans="3:8" x14ac:dyDescent="0.15">
      <c r="C69">
        <v>1995</v>
      </c>
      <c r="D69" t="s">
        <v>4</v>
      </c>
      <c r="E69">
        <v>96.35</v>
      </c>
      <c r="F69">
        <v>6.1</v>
      </c>
      <c r="G69">
        <f t="shared" si="0"/>
        <v>1.9838517189914717</v>
      </c>
      <c r="H69">
        <f t="shared" si="0"/>
        <v>0.78532983501076703</v>
      </c>
    </row>
    <row r="70" spans="3:8" x14ac:dyDescent="0.15">
      <c r="C70">
        <v>1995</v>
      </c>
      <c r="D70" t="s">
        <v>4</v>
      </c>
      <c r="E70">
        <v>94.3</v>
      </c>
      <c r="F70">
        <v>6</v>
      </c>
      <c r="G70">
        <f t="shared" ref="G70:H133" si="1">LOG(E70)</f>
        <v>1.9745116927373283</v>
      </c>
      <c r="H70">
        <f t="shared" si="1"/>
        <v>0.77815125038364363</v>
      </c>
    </row>
    <row r="71" spans="3:8" x14ac:dyDescent="0.15">
      <c r="C71">
        <v>1995</v>
      </c>
      <c r="D71" t="s">
        <v>4</v>
      </c>
      <c r="E71">
        <v>93</v>
      </c>
      <c r="F71">
        <v>6</v>
      </c>
      <c r="G71">
        <f t="shared" si="1"/>
        <v>1.968482948553935</v>
      </c>
      <c r="H71">
        <f t="shared" si="1"/>
        <v>0.77815125038364363</v>
      </c>
    </row>
    <row r="72" spans="3:8" x14ac:dyDescent="0.15">
      <c r="C72">
        <v>1995</v>
      </c>
      <c r="D72" t="s">
        <v>4</v>
      </c>
      <c r="E72">
        <v>90.5</v>
      </c>
      <c r="F72">
        <v>5.2</v>
      </c>
      <c r="G72">
        <f t="shared" si="1"/>
        <v>1.9566485792052033</v>
      </c>
      <c r="H72">
        <f t="shared" si="1"/>
        <v>0.71600334363479923</v>
      </c>
    </row>
    <row r="73" spans="3:8" x14ac:dyDescent="0.15">
      <c r="C73">
        <v>1995</v>
      </c>
      <c r="D73" t="s">
        <v>4</v>
      </c>
      <c r="E73">
        <v>92.3</v>
      </c>
      <c r="F73">
        <v>5.6</v>
      </c>
      <c r="G73">
        <f t="shared" si="1"/>
        <v>1.965201701025912</v>
      </c>
      <c r="H73">
        <f t="shared" si="1"/>
        <v>0.74818802700620035</v>
      </c>
    </row>
    <row r="74" spans="3:8" x14ac:dyDescent="0.15">
      <c r="C74">
        <v>1995</v>
      </c>
      <c r="D74" t="s">
        <v>4</v>
      </c>
      <c r="E74">
        <v>90.85</v>
      </c>
      <c r="F74">
        <v>4.5999999999999996</v>
      </c>
      <c r="G74">
        <f t="shared" si="1"/>
        <v>1.9583249316440532</v>
      </c>
      <c r="H74">
        <f t="shared" si="1"/>
        <v>0.66275783168157409</v>
      </c>
    </row>
    <row r="75" spans="3:8" x14ac:dyDescent="0.15">
      <c r="C75">
        <v>1995</v>
      </c>
      <c r="D75" t="s">
        <v>4</v>
      </c>
      <c r="E75">
        <v>103.6</v>
      </c>
      <c r="F75">
        <v>7.5</v>
      </c>
      <c r="G75">
        <f t="shared" si="1"/>
        <v>2.0153597554092144</v>
      </c>
      <c r="H75">
        <f t="shared" si="1"/>
        <v>0.87506126339170009</v>
      </c>
    </row>
    <row r="76" spans="3:8" x14ac:dyDescent="0.15">
      <c r="C76">
        <v>1995</v>
      </c>
      <c r="D76" t="s">
        <v>4</v>
      </c>
      <c r="E76">
        <v>97.55</v>
      </c>
      <c r="F76">
        <v>6.25</v>
      </c>
      <c r="G76">
        <f t="shared" si="1"/>
        <v>1.9892272737305368</v>
      </c>
      <c r="H76">
        <f t="shared" si="1"/>
        <v>0.79588001734407521</v>
      </c>
    </row>
    <row r="77" spans="3:8" x14ac:dyDescent="0.15">
      <c r="C77">
        <v>1995</v>
      </c>
      <c r="D77" t="s">
        <v>4</v>
      </c>
      <c r="E77">
        <v>84.4</v>
      </c>
      <c r="F77">
        <v>4</v>
      </c>
      <c r="G77">
        <f t="shared" si="1"/>
        <v>1.9263424466256551</v>
      </c>
      <c r="H77">
        <f t="shared" si="1"/>
        <v>0.6020599913279624</v>
      </c>
    </row>
    <row r="78" spans="3:8" x14ac:dyDescent="0.15">
      <c r="C78">
        <v>1995</v>
      </c>
      <c r="D78" t="s">
        <v>4</v>
      </c>
      <c r="E78">
        <v>104</v>
      </c>
      <c r="F78">
        <v>10</v>
      </c>
      <c r="G78">
        <f t="shared" si="1"/>
        <v>2.0170333392987803</v>
      </c>
      <c r="H78">
        <f t="shared" si="1"/>
        <v>1</v>
      </c>
    </row>
    <row r="79" spans="3:8" x14ac:dyDescent="0.15">
      <c r="C79">
        <v>1996</v>
      </c>
      <c r="D79" t="s">
        <v>4</v>
      </c>
      <c r="E79">
        <v>68.650000000000006</v>
      </c>
      <c r="F79">
        <v>1.7</v>
      </c>
      <c r="G79">
        <f t="shared" si="1"/>
        <v>1.836640541572774</v>
      </c>
      <c r="H79">
        <f t="shared" si="1"/>
        <v>0.23044892137827391</v>
      </c>
    </row>
    <row r="80" spans="3:8" x14ac:dyDescent="0.15">
      <c r="C80">
        <v>1996</v>
      </c>
      <c r="D80" t="s">
        <v>4</v>
      </c>
      <c r="E80">
        <v>69.3</v>
      </c>
      <c r="F80">
        <v>2.1</v>
      </c>
      <c r="G80">
        <f t="shared" si="1"/>
        <v>1.8407332346118068</v>
      </c>
      <c r="H80">
        <f t="shared" si="1"/>
        <v>0.3222192947339193</v>
      </c>
    </row>
    <row r="81" spans="3:8" x14ac:dyDescent="0.15">
      <c r="C81">
        <v>1996</v>
      </c>
      <c r="D81" t="s">
        <v>4</v>
      </c>
      <c r="E81">
        <v>81.55</v>
      </c>
      <c r="F81">
        <v>3.4</v>
      </c>
      <c r="G81">
        <f t="shared" si="1"/>
        <v>1.9114239653762946</v>
      </c>
      <c r="H81">
        <f t="shared" si="1"/>
        <v>0.53147891704225514</v>
      </c>
    </row>
    <row r="82" spans="3:8" x14ac:dyDescent="0.15">
      <c r="C82">
        <v>1996</v>
      </c>
      <c r="D82" t="s">
        <v>4</v>
      </c>
      <c r="E82">
        <v>74.400000000000006</v>
      </c>
      <c r="F82">
        <v>2.1</v>
      </c>
      <c r="G82">
        <f t="shared" si="1"/>
        <v>1.8715729355458788</v>
      </c>
      <c r="H82">
        <f t="shared" si="1"/>
        <v>0.3222192947339193</v>
      </c>
    </row>
    <row r="83" spans="3:8" x14ac:dyDescent="0.15">
      <c r="C83">
        <v>1996</v>
      </c>
      <c r="D83" t="s">
        <v>4</v>
      </c>
      <c r="E83">
        <v>73.900000000000006</v>
      </c>
      <c r="F83">
        <v>1.7</v>
      </c>
      <c r="G83">
        <f t="shared" si="1"/>
        <v>1.8686444383948257</v>
      </c>
      <c r="H83">
        <f t="shared" si="1"/>
        <v>0.23044892137827391</v>
      </c>
    </row>
    <row r="84" spans="3:8" x14ac:dyDescent="0.15">
      <c r="C84">
        <v>1996</v>
      </c>
      <c r="D84" t="s">
        <v>4</v>
      </c>
      <c r="E84">
        <v>172</v>
      </c>
      <c r="F84">
        <v>35.200000000000003</v>
      </c>
      <c r="G84">
        <f t="shared" si="1"/>
        <v>2.2355284469075487</v>
      </c>
      <c r="H84">
        <f t="shared" si="1"/>
        <v>1.546542663478131</v>
      </c>
    </row>
    <row r="85" spans="3:8" x14ac:dyDescent="0.15">
      <c r="C85">
        <v>1996</v>
      </c>
      <c r="D85" t="s">
        <v>4</v>
      </c>
      <c r="E85">
        <v>152</v>
      </c>
      <c r="F85">
        <v>18.7</v>
      </c>
      <c r="G85">
        <f t="shared" si="1"/>
        <v>2.1818435879447726</v>
      </c>
      <c r="H85">
        <f t="shared" si="1"/>
        <v>1.271841606536499</v>
      </c>
    </row>
    <row r="86" spans="3:8" x14ac:dyDescent="0.15">
      <c r="C86">
        <v>1996</v>
      </c>
      <c r="D86" t="s">
        <v>4</v>
      </c>
      <c r="E86">
        <v>77.5</v>
      </c>
      <c r="F86">
        <v>2.4</v>
      </c>
      <c r="G86">
        <f t="shared" si="1"/>
        <v>1.8893017025063104</v>
      </c>
      <c r="H86">
        <f t="shared" si="1"/>
        <v>0.38021124171160603</v>
      </c>
    </row>
    <row r="87" spans="3:8" x14ac:dyDescent="0.15">
      <c r="C87">
        <v>1996</v>
      </c>
      <c r="D87" t="s">
        <v>4</v>
      </c>
      <c r="E87">
        <v>79.900000000000006</v>
      </c>
      <c r="F87">
        <v>3.1</v>
      </c>
      <c r="G87">
        <f t="shared" si="1"/>
        <v>1.9025467793139914</v>
      </c>
      <c r="H87">
        <f t="shared" si="1"/>
        <v>0.49136169383427269</v>
      </c>
    </row>
    <row r="88" spans="3:8" x14ac:dyDescent="0.15">
      <c r="C88">
        <v>1996</v>
      </c>
      <c r="D88" t="s">
        <v>4</v>
      </c>
      <c r="E88">
        <v>74.2</v>
      </c>
      <c r="F88">
        <v>2.5</v>
      </c>
      <c r="G88">
        <f t="shared" si="1"/>
        <v>1.8704039052790271</v>
      </c>
      <c r="H88">
        <f t="shared" si="1"/>
        <v>0.3979400086720376</v>
      </c>
    </row>
    <row r="89" spans="3:8" x14ac:dyDescent="0.15">
      <c r="C89">
        <v>1996</v>
      </c>
      <c r="D89" t="s">
        <v>4</v>
      </c>
      <c r="E89">
        <v>72.2</v>
      </c>
      <c r="F89">
        <v>2.8</v>
      </c>
      <c r="G89">
        <f t="shared" si="1"/>
        <v>1.8585371975696392</v>
      </c>
      <c r="H89">
        <f t="shared" si="1"/>
        <v>0.44715803134221921</v>
      </c>
    </row>
    <row r="90" spans="3:8" x14ac:dyDescent="0.15">
      <c r="C90">
        <v>1996</v>
      </c>
      <c r="D90" t="s">
        <v>4</v>
      </c>
      <c r="E90">
        <v>79.849999999999994</v>
      </c>
      <c r="F90">
        <v>3.2</v>
      </c>
      <c r="G90">
        <f t="shared" si="1"/>
        <v>1.9022749204745018</v>
      </c>
      <c r="H90">
        <f t="shared" si="1"/>
        <v>0.50514997831990605</v>
      </c>
    </row>
    <row r="91" spans="3:8" x14ac:dyDescent="0.15">
      <c r="C91">
        <v>1996</v>
      </c>
      <c r="D91" t="s">
        <v>4</v>
      </c>
      <c r="E91">
        <v>82.65</v>
      </c>
      <c r="F91">
        <v>3.8</v>
      </c>
      <c r="G91">
        <f t="shared" si="1"/>
        <v>1.9172428579074663</v>
      </c>
      <c r="H91">
        <f t="shared" si="1"/>
        <v>0.57978359661681012</v>
      </c>
    </row>
    <row r="92" spans="3:8" x14ac:dyDescent="0.15">
      <c r="C92">
        <v>1996</v>
      </c>
      <c r="D92" t="s">
        <v>4</v>
      </c>
      <c r="E92">
        <v>82.1</v>
      </c>
      <c r="F92">
        <v>3.6</v>
      </c>
      <c r="G92">
        <f t="shared" si="1"/>
        <v>1.9143431571194407</v>
      </c>
      <c r="H92">
        <f t="shared" si="1"/>
        <v>0.55630250076728727</v>
      </c>
    </row>
    <row r="93" spans="3:8" x14ac:dyDescent="0.15">
      <c r="C93">
        <v>1996</v>
      </c>
      <c r="D93" t="s">
        <v>4</v>
      </c>
      <c r="E93">
        <v>83.3</v>
      </c>
      <c r="F93">
        <v>3.9</v>
      </c>
      <c r="G93">
        <f t="shared" si="1"/>
        <v>1.9206450014067875</v>
      </c>
      <c r="H93">
        <f t="shared" si="1"/>
        <v>0.59106460702649921</v>
      </c>
    </row>
    <row r="94" spans="3:8" x14ac:dyDescent="0.15">
      <c r="C94">
        <v>1996</v>
      </c>
      <c r="D94" t="s">
        <v>4</v>
      </c>
      <c r="E94">
        <v>169.5</v>
      </c>
      <c r="F94">
        <v>31.6</v>
      </c>
      <c r="G94">
        <f t="shared" si="1"/>
        <v>2.2291697025391009</v>
      </c>
      <c r="H94">
        <f t="shared" si="1"/>
        <v>1.4996870826184039</v>
      </c>
    </row>
    <row r="95" spans="3:8" x14ac:dyDescent="0.15">
      <c r="C95">
        <v>1996</v>
      </c>
      <c r="D95" t="s">
        <v>4</v>
      </c>
      <c r="E95">
        <v>76</v>
      </c>
      <c r="F95">
        <v>2.6</v>
      </c>
      <c r="G95">
        <f t="shared" si="1"/>
        <v>1.8808135922807914</v>
      </c>
      <c r="H95">
        <f t="shared" si="1"/>
        <v>0.41497334797081797</v>
      </c>
    </row>
    <row r="96" spans="3:8" x14ac:dyDescent="0.15">
      <c r="C96">
        <v>1996</v>
      </c>
      <c r="D96" t="s">
        <v>4</v>
      </c>
      <c r="E96">
        <v>78.8</v>
      </c>
      <c r="F96">
        <v>2.4</v>
      </c>
      <c r="G96">
        <f t="shared" si="1"/>
        <v>1.8965262174895554</v>
      </c>
      <c r="H96">
        <f t="shared" si="1"/>
        <v>0.38021124171160603</v>
      </c>
    </row>
    <row r="97" spans="3:8" x14ac:dyDescent="0.15">
      <c r="C97">
        <v>1996</v>
      </c>
      <c r="D97" t="s">
        <v>4</v>
      </c>
      <c r="E97">
        <v>76.8</v>
      </c>
      <c r="F97">
        <v>2.7</v>
      </c>
      <c r="G97">
        <f t="shared" si="1"/>
        <v>1.885361220031512</v>
      </c>
      <c r="H97">
        <f t="shared" si="1"/>
        <v>0.43136376415898736</v>
      </c>
    </row>
    <row r="98" spans="3:8" x14ac:dyDescent="0.15">
      <c r="C98">
        <v>1996</v>
      </c>
      <c r="D98" t="s">
        <v>4</v>
      </c>
      <c r="E98">
        <v>75.599999999999994</v>
      </c>
      <c r="F98">
        <v>2.7</v>
      </c>
      <c r="G98">
        <f t="shared" si="1"/>
        <v>1.8785217955012066</v>
      </c>
      <c r="H98">
        <f t="shared" si="1"/>
        <v>0.43136376415898736</v>
      </c>
    </row>
    <row r="99" spans="3:8" x14ac:dyDescent="0.15">
      <c r="C99">
        <v>1996</v>
      </c>
      <c r="D99" t="s">
        <v>4</v>
      </c>
      <c r="E99">
        <v>82.2</v>
      </c>
      <c r="F99">
        <v>3.5</v>
      </c>
      <c r="G99">
        <f t="shared" si="1"/>
        <v>1.9148718175400503</v>
      </c>
      <c r="H99">
        <f t="shared" si="1"/>
        <v>0.54406804435027567</v>
      </c>
    </row>
    <row r="100" spans="3:8" x14ac:dyDescent="0.15">
      <c r="C100">
        <v>1996</v>
      </c>
      <c r="D100" t="s">
        <v>4</v>
      </c>
      <c r="E100">
        <v>81.25</v>
      </c>
      <c r="F100">
        <v>3.1</v>
      </c>
      <c r="G100">
        <f t="shared" si="1"/>
        <v>1.9098233696509119</v>
      </c>
      <c r="H100">
        <f t="shared" si="1"/>
        <v>0.49136169383427269</v>
      </c>
    </row>
    <row r="101" spans="3:8" x14ac:dyDescent="0.15">
      <c r="C101">
        <v>1996</v>
      </c>
      <c r="D101" t="s">
        <v>4</v>
      </c>
      <c r="E101">
        <v>86.25</v>
      </c>
      <c r="F101">
        <v>3.5</v>
      </c>
      <c r="G101">
        <f t="shared" si="1"/>
        <v>1.9357591037453117</v>
      </c>
      <c r="H101">
        <f t="shared" si="1"/>
        <v>0.54406804435027567</v>
      </c>
    </row>
    <row r="102" spans="3:8" x14ac:dyDescent="0.15">
      <c r="C102">
        <v>1996</v>
      </c>
      <c r="D102" t="s">
        <v>4</v>
      </c>
      <c r="E102">
        <v>81.5</v>
      </c>
      <c r="F102">
        <v>3.1</v>
      </c>
      <c r="G102">
        <f t="shared" si="1"/>
        <v>1.9111576087399766</v>
      </c>
      <c r="H102">
        <f t="shared" si="1"/>
        <v>0.49136169383427269</v>
      </c>
    </row>
    <row r="103" spans="3:8" x14ac:dyDescent="0.15">
      <c r="C103">
        <v>1996</v>
      </c>
      <c r="D103" t="s">
        <v>4</v>
      </c>
      <c r="E103">
        <v>91</v>
      </c>
      <c r="F103">
        <v>4.7</v>
      </c>
      <c r="G103">
        <f t="shared" si="1"/>
        <v>1.9590413923210936</v>
      </c>
      <c r="H103">
        <f t="shared" si="1"/>
        <v>0.67209785793571752</v>
      </c>
    </row>
    <row r="104" spans="3:8" x14ac:dyDescent="0.15">
      <c r="C104">
        <v>1996</v>
      </c>
      <c r="D104" t="s">
        <v>4</v>
      </c>
      <c r="E104">
        <v>89</v>
      </c>
      <c r="F104">
        <v>3.7</v>
      </c>
      <c r="G104">
        <f t="shared" si="1"/>
        <v>1.9493900066449128</v>
      </c>
      <c r="H104">
        <f t="shared" si="1"/>
        <v>0.56820172406699498</v>
      </c>
    </row>
    <row r="105" spans="3:8" x14ac:dyDescent="0.15">
      <c r="C105">
        <v>1996</v>
      </c>
      <c r="D105" t="s">
        <v>4</v>
      </c>
      <c r="E105">
        <v>84.25</v>
      </c>
      <c r="F105">
        <v>3.5</v>
      </c>
      <c r="G105">
        <f t="shared" si="1"/>
        <v>1.9255699095433763</v>
      </c>
      <c r="H105">
        <f t="shared" si="1"/>
        <v>0.54406804435027567</v>
      </c>
    </row>
    <row r="106" spans="3:8" x14ac:dyDescent="0.15">
      <c r="C106">
        <v>1996</v>
      </c>
      <c r="D106" t="s">
        <v>4</v>
      </c>
      <c r="E106">
        <v>86.6</v>
      </c>
      <c r="F106">
        <v>3.8</v>
      </c>
      <c r="G106">
        <f t="shared" si="1"/>
        <v>1.9375178920173466</v>
      </c>
      <c r="H106">
        <f t="shared" si="1"/>
        <v>0.57978359661681012</v>
      </c>
    </row>
    <row r="107" spans="3:8" x14ac:dyDescent="0.15">
      <c r="C107">
        <v>1996</v>
      </c>
      <c r="D107" t="s">
        <v>4</v>
      </c>
      <c r="E107">
        <v>84.9</v>
      </c>
      <c r="F107">
        <v>4</v>
      </c>
      <c r="G107">
        <f t="shared" si="1"/>
        <v>1.9289076902439528</v>
      </c>
      <c r="H107">
        <f t="shared" si="1"/>
        <v>0.6020599913279624</v>
      </c>
    </row>
    <row r="108" spans="3:8" x14ac:dyDescent="0.15">
      <c r="C108">
        <v>1996</v>
      </c>
      <c r="D108" t="s">
        <v>4</v>
      </c>
      <c r="E108">
        <v>83.45</v>
      </c>
      <c r="F108">
        <v>3.6</v>
      </c>
      <c r="G108">
        <f t="shared" si="1"/>
        <v>1.9214263410152654</v>
      </c>
      <c r="H108">
        <f t="shared" si="1"/>
        <v>0.55630250076728727</v>
      </c>
    </row>
    <row r="109" spans="3:8" x14ac:dyDescent="0.15">
      <c r="C109">
        <v>1996</v>
      </c>
      <c r="D109" t="s">
        <v>4</v>
      </c>
      <c r="E109">
        <v>71.5</v>
      </c>
      <c r="F109">
        <v>2</v>
      </c>
      <c r="G109">
        <f t="shared" si="1"/>
        <v>1.8543060418010806</v>
      </c>
      <c r="H109">
        <f t="shared" si="1"/>
        <v>0.3010299956639812</v>
      </c>
    </row>
    <row r="110" spans="3:8" x14ac:dyDescent="0.15">
      <c r="C110">
        <v>1996</v>
      </c>
      <c r="D110" t="s">
        <v>4</v>
      </c>
      <c r="E110">
        <v>82.65</v>
      </c>
      <c r="F110">
        <v>3.3</v>
      </c>
      <c r="G110">
        <f t="shared" si="1"/>
        <v>1.9172428579074663</v>
      </c>
      <c r="H110">
        <f t="shared" si="1"/>
        <v>0.51851393987788741</v>
      </c>
    </row>
    <row r="111" spans="3:8" x14ac:dyDescent="0.15">
      <c r="C111">
        <v>1996</v>
      </c>
      <c r="D111" t="s">
        <v>4</v>
      </c>
      <c r="E111">
        <v>65.099999999999994</v>
      </c>
      <c r="F111">
        <v>1.7</v>
      </c>
      <c r="G111">
        <f t="shared" si="1"/>
        <v>1.8135809885681919</v>
      </c>
      <c r="H111">
        <f t="shared" si="1"/>
        <v>0.23044892137827391</v>
      </c>
    </row>
    <row r="112" spans="3:8" x14ac:dyDescent="0.15">
      <c r="C112">
        <v>1996</v>
      </c>
      <c r="D112" t="s">
        <v>4</v>
      </c>
      <c r="E112">
        <v>86.1</v>
      </c>
      <c r="F112">
        <v>4.9000000000000004</v>
      </c>
      <c r="G112">
        <f t="shared" si="1"/>
        <v>1.9350031514536548</v>
      </c>
      <c r="H112">
        <f t="shared" si="1"/>
        <v>0.69019608002851374</v>
      </c>
    </row>
    <row r="113" spans="3:8" x14ac:dyDescent="0.15">
      <c r="C113">
        <v>1996</v>
      </c>
      <c r="D113" t="s">
        <v>4</v>
      </c>
      <c r="E113">
        <v>88.55</v>
      </c>
      <c r="F113">
        <v>4.4000000000000004</v>
      </c>
      <c r="G113">
        <f t="shared" si="1"/>
        <v>1.9471885655260937</v>
      </c>
      <c r="H113">
        <f t="shared" si="1"/>
        <v>0.64345267648618742</v>
      </c>
    </row>
    <row r="114" spans="3:8" x14ac:dyDescent="0.15">
      <c r="C114">
        <v>1996</v>
      </c>
      <c r="D114" t="s">
        <v>4</v>
      </c>
      <c r="E114">
        <v>79.8</v>
      </c>
      <c r="F114">
        <v>3.6</v>
      </c>
      <c r="G114">
        <f t="shared" si="1"/>
        <v>1.9020028913507294</v>
      </c>
      <c r="H114">
        <f t="shared" si="1"/>
        <v>0.55630250076728727</v>
      </c>
    </row>
    <row r="115" spans="3:8" x14ac:dyDescent="0.15">
      <c r="C115">
        <v>1996</v>
      </c>
      <c r="D115" t="s">
        <v>4</v>
      </c>
      <c r="E115">
        <v>77</v>
      </c>
      <c r="F115">
        <v>3.2</v>
      </c>
      <c r="G115">
        <f t="shared" si="1"/>
        <v>1.8864907251724818</v>
      </c>
      <c r="H115">
        <f t="shared" si="1"/>
        <v>0.50514997831990605</v>
      </c>
    </row>
    <row r="116" spans="3:8" x14ac:dyDescent="0.15">
      <c r="C116">
        <v>1996</v>
      </c>
      <c r="D116" t="s">
        <v>4</v>
      </c>
      <c r="E116">
        <v>81.3</v>
      </c>
      <c r="F116">
        <v>3.7</v>
      </c>
      <c r="G116">
        <f t="shared" si="1"/>
        <v>1.9100905455940682</v>
      </c>
      <c r="H116">
        <f t="shared" si="1"/>
        <v>0.56820172406699498</v>
      </c>
    </row>
    <row r="117" spans="3:8" x14ac:dyDescent="0.15">
      <c r="C117">
        <v>1996</v>
      </c>
      <c r="D117" t="s">
        <v>4</v>
      </c>
      <c r="E117">
        <v>165</v>
      </c>
      <c r="F117">
        <v>24.9</v>
      </c>
      <c r="G117">
        <f t="shared" si="1"/>
        <v>2.2174839442139063</v>
      </c>
      <c r="H117">
        <f t="shared" si="1"/>
        <v>1.3961993470957363</v>
      </c>
    </row>
    <row r="118" spans="3:8" x14ac:dyDescent="0.15">
      <c r="C118">
        <v>1996</v>
      </c>
      <c r="D118" t="s">
        <v>4</v>
      </c>
      <c r="E118">
        <v>80.5</v>
      </c>
      <c r="F118">
        <v>3.4</v>
      </c>
      <c r="G118">
        <f t="shared" si="1"/>
        <v>1.9057958803678685</v>
      </c>
      <c r="H118">
        <f t="shared" si="1"/>
        <v>0.53147891704225514</v>
      </c>
    </row>
    <row r="119" spans="3:8" x14ac:dyDescent="0.15">
      <c r="C119">
        <v>1996</v>
      </c>
      <c r="D119" t="s">
        <v>4</v>
      </c>
      <c r="E119">
        <v>93.9</v>
      </c>
      <c r="F119">
        <v>5</v>
      </c>
      <c r="G119">
        <f t="shared" si="1"/>
        <v>1.9726655922661109</v>
      </c>
      <c r="H119">
        <f t="shared" si="1"/>
        <v>0.69897000433601886</v>
      </c>
    </row>
    <row r="120" spans="3:8" x14ac:dyDescent="0.15">
      <c r="C120">
        <v>1996</v>
      </c>
      <c r="D120" t="s">
        <v>4</v>
      </c>
      <c r="E120">
        <v>77</v>
      </c>
      <c r="F120">
        <v>2.9</v>
      </c>
      <c r="G120">
        <f t="shared" si="1"/>
        <v>1.8864907251724818</v>
      </c>
      <c r="H120">
        <f t="shared" si="1"/>
        <v>0.46239799789895608</v>
      </c>
    </row>
    <row r="121" spans="3:8" x14ac:dyDescent="0.15">
      <c r="C121">
        <v>1996</v>
      </c>
      <c r="D121" t="s">
        <v>4</v>
      </c>
      <c r="E121">
        <v>81.400000000000006</v>
      </c>
      <c r="F121">
        <v>3.1</v>
      </c>
      <c r="G121">
        <f t="shared" si="1"/>
        <v>1.9106244048892012</v>
      </c>
      <c r="H121">
        <f t="shared" si="1"/>
        <v>0.49136169383427269</v>
      </c>
    </row>
    <row r="122" spans="3:8" x14ac:dyDescent="0.15">
      <c r="C122">
        <v>1996</v>
      </c>
      <c r="D122" t="s">
        <v>4</v>
      </c>
      <c r="E122">
        <v>76.45</v>
      </c>
      <c r="F122">
        <v>2.8</v>
      </c>
      <c r="G122">
        <f t="shared" si="1"/>
        <v>1.8833774897483389</v>
      </c>
      <c r="H122">
        <f t="shared" si="1"/>
        <v>0.44715803134221921</v>
      </c>
    </row>
    <row r="123" spans="3:8" x14ac:dyDescent="0.15">
      <c r="C123">
        <v>1996</v>
      </c>
      <c r="D123" t="s">
        <v>4</v>
      </c>
      <c r="E123">
        <v>86.4</v>
      </c>
      <c r="F123">
        <v>3.9</v>
      </c>
      <c r="G123">
        <f t="shared" si="1"/>
        <v>1.9365137424788934</v>
      </c>
      <c r="H123">
        <f t="shared" si="1"/>
        <v>0.59106460702649921</v>
      </c>
    </row>
    <row r="124" spans="3:8" x14ac:dyDescent="0.15">
      <c r="C124">
        <v>1996</v>
      </c>
      <c r="D124" t="s">
        <v>4</v>
      </c>
      <c r="E124">
        <v>71.599999999999994</v>
      </c>
      <c r="F124">
        <v>2.1</v>
      </c>
      <c r="G124">
        <f t="shared" si="1"/>
        <v>1.8549130223078556</v>
      </c>
      <c r="H124">
        <f t="shared" si="1"/>
        <v>0.3222192947339193</v>
      </c>
    </row>
    <row r="125" spans="3:8" x14ac:dyDescent="0.15">
      <c r="C125">
        <v>1996</v>
      </c>
      <c r="D125" t="s">
        <v>4</v>
      </c>
      <c r="E125">
        <v>78</v>
      </c>
      <c r="F125">
        <v>2.5</v>
      </c>
      <c r="G125">
        <f t="shared" si="1"/>
        <v>1.8920946026904804</v>
      </c>
      <c r="H125">
        <f t="shared" si="1"/>
        <v>0.3979400086720376</v>
      </c>
    </row>
    <row r="126" spans="3:8" x14ac:dyDescent="0.15">
      <c r="C126">
        <v>1996</v>
      </c>
      <c r="D126" t="s">
        <v>4</v>
      </c>
      <c r="E126">
        <v>70.400000000000006</v>
      </c>
      <c r="F126">
        <v>1.8</v>
      </c>
      <c r="G126">
        <f t="shared" si="1"/>
        <v>1.8475726591421122</v>
      </c>
      <c r="H126">
        <f t="shared" si="1"/>
        <v>0.25527250510330607</v>
      </c>
    </row>
    <row r="127" spans="3:8" x14ac:dyDescent="0.15">
      <c r="C127">
        <v>1996</v>
      </c>
      <c r="D127" t="s">
        <v>4</v>
      </c>
      <c r="E127">
        <v>82.9</v>
      </c>
      <c r="F127">
        <v>3.7</v>
      </c>
      <c r="G127">
        <f t="shared" si="1"/>
        <v>1.9185545305502736</v>
      </c>
      <c r="H127">
        <f t="shared" si="1"/>
        <v>0.56820172406699498</v>
      </c>
    </row>
    <row r="128" spans="3:8" x14ac:dyDescent="0.15">
      <c r="C128">
        <v>1996</v>
      </c>
      <c r="D128" t="s">
        <v>4</v>
      </c>
      <c r="E128">
        <v>73</v>
      </c>
      <c r="F128">
        <v>4.3</v>
      </c>
      <c r="G128">
        <f t="shared" si="1"/>
        <v>1.8633228601204559</v>
      </c>
      <c r="H128">
        <f t="shared" si="1"/>
        <v>0.63346845557958653</v>
      </c>
    </row>
    <row r="129" spans="3:8" x14ac:dyDescent="0.15">
      <c r="C129">
        <v>1996</v>
      </c>
      <c r="D129" t="s">
        <v>4</v>
      </c>
      <c r="E129">
        <v>82.7</v>
      </c>
      <c r="F129">
        <v>6.2</v>
      </c>
      <c r="G129">
        <f t="shared" si="1"/>
        <v>1.9175055095525466</v>
      </c>
      <c r="H129">
        <f t="shared" si="1"/>
        <v>0.79239168949825389</v>
      </c>
    </row>
    <row r="130" spans="3:8" x14ac:dyDescent="0.15">
      <c r="C130">
        <v>1996</v>
      </c>
      <c r="D130" t="s">
        <v>4</v>
      </c>
      <c r="E130">
        <v>83</v>
      </c>
      <c r="F130">
        <v>2.8</v>
      </c>
      <c r="G130">
        <f t="shared" si="1"/>
        <v>1.919078092376074</v>
      </c>
      <c r="H130">
        <f t="shared" si="1"/>
        <v>0.44715803134221921</v>
      </c>
    </row>
    <row r="131" spans="3:8" x14ac:dyDescent="0.15">
      <c r="C131">
        <v>1996</v>
      </c>
      <c r="D131" t="s">
        <v>4</v>
      </c>
      <c r="E131">
        <v>79.55</v>
      </c>
      <c r="F131">
        <v>2.7</v>
      </c>
      <c r="G131">
        <f t="shared" si="1"/>
        <v>1.9006401839826004</v>
      </c>
      <c r="H131">
        <f t="shared" si="1"/>
        <v>0.43136376415898736</v>
      </c>
    </row>
    <row r="132" spans="3:8" x14ac:dyDescent="0.15">
      <c r="C132">
        <v>1996</v>
      </c>
      <c r="D132" t="s">
        <v>4</v>
      </c>
      <c r="E132">
        <v>93.3</v>
      </c>
      <c r="F132">
        <v>4.7</v>
      </c>
      <c r="G132">
        <f t="shared" si="1"/>
        <v>1.9698816437464999</v>
      </c>
      <c r="H132">
        <f t="shared" si="1"/>
        <v>0.67209785793571752</v>
      </c>
    </row>
    <row r="133" spans="3:8" x14ac:dyDescent="0.15">
      <c r="C133">
        <v>1996</v>
      </c>
      <c r="D133" t="s">
        <v>4</v>
      </c>
      <c r="E133">
        <v>98.25</v>
      </c>
      <c r="F133">
        <v>6.6</v>
      </c>
      <c r="G133">
        <f t="shared" si="1"/>
        <v>1.9923325590474643</v>
      </c>
      <c r="H133">
        <f t="shared" si="1"/>
        <v>0.81954393554186866</v>
      </c>
    </row>
    <row r="134" spans="3:8" x14ac:dyDescent="0.15">
      <c r="C134">
        <v>1996</v>
      </c>
      <c r="D134" t="s">
        <v>4</v>
      </c>
      <c r="E134">
        <v>82.45</v>
      </c>
      <c r="F134">
        <v>3.2</v>
      </c>
      <c r="G134">
        <f t="shared" ref="G134:H197" si="2">LOG(E134)</f>
        <v>1.9161906599805376</v>
      </c>
      <c r="H134">
        <f t="shared" si="2"/>
        <v>0.50514997831990605</v>
      </c>
    </row>
    <row r="135" spans="3:8" x14ac:dyDescent="0.15">
      <c r="C135">
        <v>1996</v>
      </c>
      <c r="D135" t="s">
        <v>4</v>
      </c>
      <c r="E135">
        <v>79.349999999999994</v>
      </c>
      <c r="F135">
        <v>2.9</v>
      </c>
      <c r="G135">
        <f t="shared" si="2"/>
        <v>1.899546931090867</v>
      </c>
      <c r="H135">
        <f t="shared" si="2"/>
        <v>0.46239799789895608</v>
      </c>
    </row>
    <row r="136" spans="3:8" x14ac:dyDescent="0.15">
      <c r="C136">
        <v>1998</v>
      </c>
      <c r="D136" t="s">
        <v>4</v>
      </c>
      <c r="E136">
        <v>93.9</v>
      </c>
      <c r="F136">
        <v>5.5</v>
      </c>
      <c r="G136">
        <f t="shared" si="2"/>
        <v>1.9726655922661109</v>
      </c>
      <c r="H136">
        <f t="shared" si="2"/>
        <v>0.74036268949424389</v>
      </c>
    </row>
    <row r="137" spans="3:8" x14ac:dyDescent="0.15">
      <c r="C137">
        <v>1998</v>
      </c>
      <c r="D137" t="s">
        <v>4</v>
      </c>
      <c r="E137">
        <v>67.099999999999994</v>
      </c>
      <c r="F137">
        <v>1.5</v>
      </c>
      <c r="G137">
        <f t="shared" si="2"/>
        <v>1.8267225201689921</v>
      </c>
      <c r="H137">
        <f t="shared" si="2"/>
        <v>0.17609125905568124</v>
      </c>
    </row>
    <row r="138" spans="3:8" x14ac:dyDescent="0.15">
      <c r="C138">
        <v>1998</v>
      </c>
      <c r="D138" t="s">
        <v>4</v>
      </c>
      <c r="E138">
        <v>64.8</v>
      </c>
      <c r="F138">
        <v>2.6</v>
      </c>
      <c r="G138">
        <f t="shared" si="2"/>
        <v>1.8115750058705933</v>
      </c>
      <c r="H138">
        <f t="shared" si="2"/>
        <v>0.41497334797081797</v>
      </c>
    </row>
    <row r="139" spans="3:8" x14ac:dyDescent="0.15">
      <c r="C139">
        <v>1998</v>
      </c>
      <c r="D139" t="s">
        <v>4</v>
      </c>
      <c r="E139">
        <v>66.099999999999994</v>
      </c>
      <c r="F139">
        <v>1.6</v>
      </c>
      <c r="G139">
        <f t="shared" si="2"/>
        <v>1.8202014594856402</v>
      </c>
      <c r="H139">
        <f t="shared" si="2"/>
        <v>0.20411998265592479</v>
      </c>
    </row>
    <row r="140" spans="3:8" x14ac:dyDescent="0.15">
      <c r="C140">
        <v>1998</v>
      </c>
      <c r="D140" t="s">
        <v>4</v>
      </c>
      <c r="E140">
        <v>75.400000000000006</v>
      </c>
      <c r="F140">
        <v>2.1</v>
      </c>
      <c r="G140">
        <f t="shared" si="2"/>
        <v>1.8773713458697741</v>
      </c>
      <c r="H140">
        <f t="shared" si="2"/>
        <v>0.3222192947339193</v>
      </c>
    </row>
    <row r="141" spans="3:8" x14ac:dyDescent="0.15">
      <c r="C141">
        <v>1998</v>
      </c>
      <c r="D141" t="s">
        <v>4</v>
      </c>
      <c r="E141">
        <v>94.9</v>
      </c>
      <c r="F141">
        <v>5.3</v>
      </c>
      <c r="G141">
        <f t="shared" si="2"/>
        <v>1.9772662124272926</v>
      </c>
      <c r="H141">
        <f t="shared" si="2"/>
        <v>0.72427586960078905</v>
      </c>
    </row>
    <row r="142" spans="3:8" x14ac:dyDescent="0.15">
      <c r="C142">
        <v>1998</v>
      </c>
      <c r="D142" t="s">
        <v>4</v>
      </c>
      <c r="E142">
        <v>123.1</v>
      </c>
      <c r="F142">
        <v>11.8</v>
      </c>
      <c r="G142">
        <f t="shared" si="2"/>
        <v>2.0902580529313162</v>
      </c>
      <c r="H142">
        <f t="shared" si="2"/>
        <v>1.0718820073061255</v>
      </c>
    </row>
    <row r="143" spans="3:8" x14ac:dyDescent="0.15">
      <c r="C143">
        <v>1998</v>
      </c>
      <c r="D143" t="s">
        <v>4</v>
      </c>
      <c r="E143">
        <v>80.3</v>
      </c>
      <c r="F143">
        <v>2.5</v>
      </c>
      <c r="G143">
        <f t="shared" si="2"/>
        <v>1.904715545278681</v>
      </c>
      <c r="H143">
        <f t="shared" si="2"/>
        <v>0.3979400086720376</v>
      </c>
    </row>
    <row r="144" spans="3:8" x14ac:dyDescent="0.15">
      <c r="C144">
        <v>1998</v>
      </c>
      <c r="D144" t="s">
        <v>4</v>
      </c>
      <c r="E144">
        <v>78.599999999999994</v>
      </c>
      <c r="F144">
        <v>3.2</v>
      </c>
      <c r="G144">
        <f t="shared" si="2"/>
        <v>1.8954225460394079</v>
      </c>
      <c r="H144">
        <f t="shared" si="2"/>
        <v>0.50514997831990605</v>
      </c>
    </row>
    <row r="145" spans="3:8" x14ac:dyDescent="0.15">
      <c r="C145">
        <v>2001</v>
      </c>
      <c r="D145" t="s">
        <v>4</v>
      </c>
      <c r="E145">
        <v>130.80000000000001</v>
      </c>
      <c r="F145">
        <v>15.4</v>
      </c>
      <c r="G145">
        <f t="shared" si="2"/>
        <v>2.1166077439882485</v>
      </c>
      <c r="H145">
        <f t="shared" si="2"/>
        <v>1.1875207208364631</v>
      </c>
    </row>
    <row r="146" spans="3:8" x14ac:dyDescent="0.15">
      <c r="C146">
        <v>2001</v>
      </c>
      <c r="D146" t="s">
        <v>4</v>
      </c>
      <c r="E146">
        <v>60.9</v>
      </c>
      <c r="F146">
        <v>0.8</v>
      </c>
      <c r="G146">
        <f t="shared" si="2"/>
        <v>1.7846172926328754</v>
      </c>
      <c r="H146">
        <f t="shared" si="2"/>
        <v>-9.6910013008056392E-2</v>
      </c>
    </row>
    <row r="147" spans="3:8" x14ac:dyDescent="0.15">
      <c r="C147">
        <v>2001</v>
      </c>
      <c r="D147" t="s">
        <v>4</v>
      </c>
      <c r="E147">
        <v>67.2</v>
      </c>
      <c r="F147">
        <v>1.8</v>
      </c>
      <c r="G147">
        <f t="shared" si="2"/>
        <v>1.8273692730538253</v>
      </c>
      <c r="H147">
        <f t="shared" si="2"/>
        <v>0.25527250510330607</v>
      </c>
    </row>
    <row r="148" spans="3:8" x14ac:dyDescent="0.15">
      <c r="C148">
        <v>2001</v>
      </c>
      <c r="D148" t="s">
        <v>4</v>
      </c>
      <c r="E148">
        <v>74.5</v>
      </c>
      <c r="F148">
        <v>3</v>
      </c>
      <c r="G148">
        <f t="shared" si="2"/>
        <v>1.8721562727482928</v>
      </c>
      <c r="H148">
        <f t="shared" si="2"/>
        <v>0.47712125471966244</v>
      </c>
    </row>
    <row r="149" spans="3:8" x14ac:dyDescent="0.15">
      <c r="C149">
        <v>2001</v>
      </c>
      <c r="D149" t="s">
        <v>4</v>
      </c>
      <c r="E149">
        <v>93.1</v>
      </c>
      <c r="F149">
        <v>6.3</v>
      </c>
      <c r="G149">
        <f t="shared" si="2"/>
        <v>1.9689496809813425</v>
      </c>
      <c r="H149">
        <f t="shared" si="2"/>
        <v>0.79934054945358168</v>
      </c>
    </row>
    <row r="150" spans="3:8" x14ac:dyDescent="0.15">
      <c r="C150">
        <v>2003</v>
      </c>
      <c r="D150" t="s">
        <v>4</v>
      </c>
      <c r="E150">
        <v>151.9</v>
      </c>
      <c r="F150">
        <v>21.4</v>
      </c>
      <c r="G150">
        <f t="shared" si="2"/>
        <v>2.1815577738627865</v>
      </c>
      <c r="H150">
        <f t="shared" si="2"/>
        <v>1.3304137733491908</v>
      </c>
    </row>
    <row r="151" spans="3:8" x14ac:dyDescent="0.15">
      <c r="C151">
        <v>2003</v>
      </c>
      <c r="D151" t="s">
        <v>4</v>
      </c>
      <c r="E151">
        <v>130</v>
      </c>
      <c r="F151">
        <v>14</v>
      </c>
      <c r="G151">
        <f t="shared" si="2"/>
        <v>2.1139433523068369</v>
      </c>
      <c r="H151">
        <f t="shared" si="2"/>
        <v>1.146128035678238</v>
      </c>
    </row>
    <row r="152" spans="3:8" x14ac:dyDescent="0.15">
      <c r="C152">
        <v>2003</v>
      </c>
      <c r="D152" t="s">
        <v>4</v>
      </c>
      <c r="E152">
        <v>58.1</v>
      </c>
      <c r="F152">
        <v>1.3</v>
      </c>
      <c r="G152">
        <f t="shared" si="2"/>
        <v>1.7641761323903307</v>
      </c>
      <c r="H152">
        <f t="shared" si="2"/>
        <v>0.11394335230683679</v>
      </c>
    </row>
    <row r="153" spans="3:8" x14ac:dyDescent="0.15">
      <c r="C153">
        <v>2003</v>
      </c>
      <c r="D153" t="s">
        <v>4</v>
      </c>
      <c r="E153">
        <v>69.900000000000006</v>
      </c>
      <c r="F153">
        <v>1.8</v>
      </c>
      <c r="G153">
        <f t="shared" si="2"/>
        <v>1.8444771757456815</v>
      </c>
      <c r="H153">
        <f t="shared" si="2"/>
        <v>0.25527250510330607</v>
      </c>
    </row>
    <row r="154" spans="3:8" x14ac:dyDescent="0.15">
      <c r="C154">
        <v>2003</v>
      </c>
      <c r="D154" t="s">
        <v>4</v>
      </c>
      <c r="E154">
        <v>66.3</v>
      </c>
      <c r="F154">
        <v>2.1</v>
      </c>
      <c r="G154">
        <f t="shared" si="2"/>
        <v>1.8215135284047732</v>
      </c>
      <c r="H154">
        <f t="shared" si="2"/>
        <v>0.3222192947339193</v>
      </c>
    </row>
    <row r="155" spans="3:8" x14ac:dyDescent="0.15">
      <c r="C155">
        <v>2003</v>
      </c>
      <c r="D155" t="s">
        <v>4</v>
      </c>
      <c r="E155">
        <v>70.5</v>
      </c>
      <c r="F155">
        <v>1.6</v>
      </c>
      <c r="G155">
        <f t="shared" si="2"/>
        <v>1.8481891169913987</v>
      </c>
      <c r="H155">
        <f t="shared" si="2"/>
        <v>0.20411998265592479</v>
      </c>
    </row>
    <row r="156" spans="3:8" x14ac:dyDescent="0.15">
      <c r="C156">
        <v>2003</v>
      </c>
      <c r="D156" t="s">
        <v>4</v>
      </c>
      <c r="E156">
        <v>70.2</v>
      </c>
      <c r="F156">
        <v>2</v>
      </c>
      <c r="G156">
        <f t="shared" si="2"/>
        <v>1.8463371121298053</v>
      </c>
      <c r="H156">
        <f t="shared" si="2"/>
        <v>0.3010299956639812</v>
      </c>
    </row>
    <row r="157" spans="3:8" x14ac:dyDescent="0.15">
      <c r="C157">
        <v>2003</v>
      </c>
      <c r="D157" t="s">
        <v>4</v>
      </c>
      <c r="E157">
        <v>69.8</v>
      </c>
      <c r="F157">
        <v>2</v>
      </c>
      <c r="G157">
        <f t="shared" si="2"/>
        <v>1.8438554226231612</v>
      </c>
      <c r="H157">
        <f t="shared" si="2"/>
        <v>0.3010299956639812</v>
      </c>
    </row>
    <row r="158" spans="3:8" x14ac:dyDescent="0.15">
      <c r="C158">
        <v>2003</v>
      </c>
      <c r="D158" t="s">
        <v>4</v>
      </c>
      <c r="E158">
        <v>80.5</v>
      </c>
      <c r="F158">
        <v>3.4</v>
      </c>
      <c r="G158">
        <f t="shared" si="2"/>
        <v>1.9057958803678685</v>
      </c>
      <c r="H158">
        <f t="shared" si="2"/>
        <v>0.53147891704225514</v>
      </c>
    </row>
    <row r="159" spans="3:8" x14ac:dyDescent="0.15">
      <c r="C159">
        <v>2003</v>
      </c>
      <c r="D159" t="s">
        <v>4</v>
      </c>
      <c r="E159">
        <v>78.2</v>
      </c>
      <c r="F159">
        <v>3.6</v>
      </c>
      <c r="G159">
        <f t="shared" si="2"/>
        <v>1.893206753059848</v>
      </c>
      <c r="H159">
        <f t="shared" si="2"/>
        <v>0.55630250076728727</v>
      </c>
    </row>
    <row r="160" spans="3:8" x14ac:dyDescent="0.15">
      <c r="C160">
        <v>2003</v>
      </c>
      <c r="D160" t="s">
        <v>4</v>
      </c>
      <c r="E160">
        <v>57.5</v>
      </c>
      <c r="F160">
        <v>0.9</v>
      </c>
      <c r="G160">
        <f t="shared" si="2"/>
        <v>1.7596678446896306</v>
      </c>
      <c r="H160">
        <f t="shared" si="2"/>
        <v>-4.5757490560675115E-2</v>
      </c>
    </row>
    <row r="161" spans="3:8" x14ac:dyDescent="0.15">
      <c r="C161">
        <v>2003</v>
      </c>
      <c r="D161" t="s">
        <v>4</v>
      </c>
      <c r="E161">
        <v>112.9</v>
      </c>
      <c r="F161">
        <v>19.100000000000001</v>
      </c>
      <c r="G161">
        <f t="shared" si="2"/>
        <v>2.0526939419249679</v>
      </c>
      <c r="H161">
        <f t="shared" si="2"/>
        <v>1.2810333672477277</v>
      </c>
    </row>
    <row r="162" spans="3:8" x14ac:dyDescent="0.15">
      <c r="C162">
        <v>2003</v>
      </c>
      <c r="D162" t="s">
        <v>4</v>
      </c>
      <c r="E162">
        <v>78.8</v>
      </c>
      <c r="F162">
        <v>3.7</v>
      </c>
      <c r="G162">
        <f t="shared" si="2"/>
        <v>1.8965262174895554</v>
      </c>
      <c r="H162">
        <f t="shared" si="2"/>
        <v>0.56820172406699498</v>
      </c>
    </row>
    <row r="163" spans="3:8" x14ac:dyDescent="0.15">
      <c r="C163">
        <v>2003</v>
      </c>
      <c r="D163" t="s">
        <v>4</v>
      </c>
      <c r="E163">
        <v>75.400000000000006</v>
      </c>
      <c r="F163">
        <v>2.7</v>
      </c>
      <c r="G163">
        <f t="shared" si="2"/>
        <v>1.8773713458697741</v>
      </c>
      <c r="H163">
        <f t="shared" si="2"/>
        <v>0.43136376415898736</v>
      </c>
    </row>
    <row r="164" spans="3:8" x14ac:dyDescent="0.15">
      <c r="C164">
        <v>2003</v>
      </c>
      <c r="D164" t="s">
        <v>4</v>
      </c>
      <c r="E164">
        <v>82.2</v>
      </c>
      <c r="F164">
        <v>3.6</v>
      </c>
      <c r="G164">
        <f t="shared" si="2"/>
        <v>1.9148718175400503</v>
      </c>
      <c r="H164">
        <f t="shared" si="2"/>
        <v>0.55630250076728727</v>
      </c>
    </row>
    <row r="165" spans="3:8" x14ac:dyDescent="0.15">
      <c r="C165">
        <v>2003</v>
      </c>
      <c r="D165" t="s">
        <v>4</v>
      </c>
      <c r="E165">
        <v>75.400000000000006</v>
      </c>
      <c r="F165">
        <v>2.6</v>
      </c>
      <c r="G165">
        <f t="shared" si="2"/>
        <v>1.8773713458697741</v>
      </c>
      <c r="H165">
        <f t="shared" si="2"/>
        <v>0.41497334797081797</v>
      </c>
    </row>
    <row r="166" spans="3:8" x14ac:dyDescent="0.15">
      <c r="C166">
        <v>2003</v>
      </c>
      <c r="D166" t="s">
        <v>4</v>
      </c>
      <c r="E166">
        <v>85.1</v>
      </c>
      <c r="F166">
        <v>4.4000000000000004</v>
      </c>
      <c r="G166">
        <f t="shared" si="2"/>
        <v>1.9299295600845878</v>
      </c>
      <c r="H166">
        <f t="shared" si="2"/>
        <v>0.64345267648618742</v>
      </c>
    </row>
    <row r="167" spans="3:8" x14ac:dyDescent="0.15">
      <c r="C167">
        <v>2003</v>
      </c>
      <c r="D167" t="s">
        <v>4</v>
      </c>
      <c r="E167">
        <v>95</v>
      </c>
      <c r="F167">
        <v>5.9</v>
      </c>
      <c r="G167">
        <f t="shared" si="2"/>
        <v>1.9777236052888478</v>
      </c>
      <c r="H167">
        <f t="shared" si="2"/>
        <v>0.77085201164214423</v>
      </c>
    </row>
    <row r="168" spans="3:8" x14ac:dyDescent="0.15">
      <c r="C168">
        <v>2004</v>
      </c>
      <c r="D168" t="s">
        <v>4</v>
      </c>
      <c r="E168">
        <v>52.2</v>
      </c>
      <c r="F168">
        <v>0.6</v>
      </c>
      <c r="G168">
        <f t="shared" si="2"/>
        <v>1.7176705030022621</v>
      </c>
      <c r="H168">
        <f t="shared" si="2"/>
        <v>-0.22184874961635639</v>
      </c>
    </row>
    <row r="169" spans="3:8" x14ac:dyDescent="0.15">
      <c r="C169">
        <v>2004</v>
      </c>
      <c r="D169" t="s">
        <v>4</v>
      </c>
      <c r="E169">
        <v>49.6</v>
      </c>
      <c r="F169">
        <v>0.5</v>
      </c>
      <c r="G169">
        <f t="shared" si="2"/>
        <v>1.6954816764901974</v>
      </c>
      <c r="H169">
        <f t="shared" si="2"/>
        <v>-0.3010299956639812</v>
      </c>
    </row>
    <row r="170" spans="3:8" x14ac:dyDescent="0.15">
      <c r="C170">
        <v>2004</v>
      </c>
      <c r="D170" t="s">
        <v>4</v>
      </c>
      <c r="E170">
        <v>50</v>
      </c>
      <c r="F170">
        <v>0.5</v>
      </c>
      <c r="G170">
        <f t="shared" si="2"/>
        <v>1.6989700043360187</v>
      </c>
      <c r="H170">
        <f t="shared" si="2"/>
        <v>-0.3010299956639812</v>
      </c>
    </row>
    <row r="171" spans="3:8" x14ac:dyDescent="0.15">
      <c r="C171">
        <v>2004</v>
      </c>
      <c r="D171" t="s">
        <v>4</v>
      </c>
      <c r="E171">
        <v>64</v>
      </c>
      <c r="F171">
        <v>0.7</v>
      </c>
      <c r="G171">
        <f t="shared" si="2"/>
        <v>1.8061799739838871</v>
      </c>
      <c r="H171">
        <f t="shared" si="2"/>
        <v>-0.15490195998574319</v>
      </c>
    </row>
    <row r="172" spans="3:8" x14ac:dyDescent="0.15">
      <c r="C172">
        <v>2004</v>
      </c>
      <c r="D172" t="s">
        <v>4</v>
      </c>
      <c r="E172">
        <v>68.5</v>
      </c>
      <c r="F172">
        <v>1.5</v>
      </c>
      <c r="G172">
        <f t="shared" si="2"/>
        <v>1.8356905714924256</v>
      </c>
      <c r="H172">
        <f t="shared" si="2"/>
        <v>0.17609125905568124</v>
      </c>
    </row>
    <row r="173" spans="3:8" x14ac:dyDescent="0.15">
      <c r="C173">
        <v>2004</v>
      </c>
      <c r="D173" t="s">
        <v>4</v>
      </c>
      <c r="E173">
        <v>75.2</v>
      </c>
      <c r="F173">
        <v>1.7</v>
      </c>
      <c r="G173">
        <f t="shared" si="2"/>
        <v>1.8762178405916423</v>
      </c>
      <c r="H173">
        <f t="shared" si="2"/>
        <v>0.23044892137827391</v>
      </c>
    </row>
    <row r="174" spans="3:8" x14ac:dyDescent="0.15">
      <c r="C174">
        <v>2004</v>
      </c>
      <c r="D174" t="s">
        <v>4</v>
      </c>
      <c r="E174">
        <v>62</v>
      </c>
      <c r="F174">
        <v>1</v>
      </c>
      <c r="G174">
        <f t="shared" si="2"/>
        <v>1.7923916894982539</v>
      </c>
      <c r="H174">
        <f t="shared" si="2"/>
        <v>0</v>
      </c>
    </row>
    <row r="175" spans="3:8" x14ac:dyDescent="0.15">
      <c r="C175">
        <v>2004</v>
      </c>
      <c r="D175" t="s">
        <v>4</v>
      </c>
      <c r="E175">
        <v>145</v>
      </c>
      <c r="F175">
        <v>24</v>
      </c>
      <c r="G175">
        <f t="shared" si="2"/>
        <v>2.1613680022349748</v>
      </c>
      <c r="H175">
        <f t="shared" si="2"/>
        <v>1.3802112417116059</v>
      </c>
    </row>
    <row r="176" spans="3:8" x14ac:dyDescent="0.15">
      <c r="C176">
        <v>2004</v>
      </c>
      <c r="D176" t="s">
        <v>4</v>
      </c>
      <c r="E176">
        <v>87</v>
      </c>
      <c r="F176">
        <v>3.4</v>
      </c>
      <c r="G176">
        <f t="shared" si="2"/>
        <v>1.9395192526186185</v>
      </c>
      <c r="H176">
        <f t="shared" si="2"/>
        <v>0.53147891704225514</v>
      </c>
    </row>
    <row r="177" spans="3:8" x14ac:dyDescent="0.15">
      <c r="C177">
        <v>2004</v>
      </c>
      <c r="D177" t="s">
        <v>4</v>
      </c>
      <c r="E177">
        <v>76</v>
      </c>
      <c r="F177">
        <v>2.1</v>
      </c>
      <c r="G177">
        <f t="shared" si="2"/>
        <v>1.8808135922807914</v>
      </c>
      <c r="H177">
        <f t="shared" si="2"/>
        <v>0.3222192947339193</v>
      </c>
    </row>
    <row r="178" spans="3:8" x14ac:dyDescent="0.15">
      <c r="C178">
        <v>2004</v>
      </c>
      <c r="D178" t="s">
        <v>4</v>
      </c>
      <c r="E178">
        <v>75</v>
      </c>
      <c r="F178">
        <v>2.2999999999999998</v>
      </c>
      <c r="G178">
        <f t="shared" si="2"/>
        <v>1.8750612633917001</v>
      </c>
      <c r="H178">
        <f t="shared" si="2"/>
        <v>0.36172783601759284</v>
      </c>
    </row>
    <row r="179" spans="3:8" x14ac:dyDescent="0.15">
      <c r="C179">
        <v>2004</v>
      </c>
      <c r="D179" t="s">
        <v>4</v>
      </c>
      <c r="E179">
        <v>64.5</v>
      </c>
      <c r="F179">
        <v>1.2</v>
      </c>
      <c r="G179">
        <f t="shared" si="2"/>
        <v>1.8095597146352678</v>
      </c>
      <c r="H179">
        <f t="shared" si="2"/>
        <v>7.9181246047624818E-2</v>
      </c>
    </row>
    <row r="180" spans="3:8" x14ac:dyDescent="0.15">
      <c r="C180">
        <v>2004</v>
      </c>
      <c r="D180" t="s">
        <v>4</v>
      </c>
      <c r="E180">
        <v>93</v>
      </c>
      <c r="F180">
        <v>3.8</v>
      </c>
      <c r="G180">
        <f t="shared" si="2"/>
        <v>1.968482948553935</v>
      </c>
      <c r="H180">
        <f t="shared" si="2"/>
        <v>0.57978359661681012</v>
      </c>
    </row>
    <row r="181" spans="3:8" x14ac:dyDescent="0.15">
      <c r="C181">
        <v>2004</v>
      </c>
      <c r="D181" t="s">
        <v>4</v>
      </c>
      <c r="E181">
        <v>61</v>
      </c>
      <c r="F181">
        <v>1</v>
      </c>
      <c r="G181">
        <f t="shared" si="2"/>
        <v>1.7853298350107671</v>
      </c>
      <c r="H181">
        <f t="shared" si="2"/>
        <v>0</v>
      </c>
    </row>
    <row r="182" spans="3:8" x14ac:dyDescent="0.15">
      <c r="C182">
        <v>2004</v>
      </c>
      <c r="D182" t="s">
        <v>4</v>
      </c>
      <c r="E182">
        <v>76</v>
      </c>
      <c r="F182">
        <v>2.6</v>
      </c>
      <c r="G182">
        <f t="shared" si="2"/>
        <v>1.8808135922807914</v>
      </c>
      <c r="H182">
        <f t="shared" si="2"/>
        <v>0.41497334797081797</v>
      </c>
    </row>
    <row r="183" spans="3:8" x14ac:dyDescent="0.15">
      <c r="C183">
        <v>2004</v>
      </c>
      <c r="D183" t="s">
        <v>4</v>
      </c>
      <c r="E183">
        <v>58</v>
      </c>
      <c r="F183">
        <v>1</v>
      </c>
      <c r="G183">
        <f t="shared" si="2"/>
        <v>1.7634279935629373</v>
      </c>
      <c r="H183">
        <f t="shared" si="2"/>
        <v>0</v>
      </c>
    </row>
    <row r="184" spans="3:8" x14ac:dyDescent="0.15">
      <c r="C184">
        <v>2004</v>
      </c>
      <c r="D184" t="s">
        <v>4</v>
      </c>
      <c r="E184">
        <v>70</v>
      </c>
      <c r="F184">
        <v>2</v>
      </c>
      <c r="G184">
        <f t="shared" si="2"/>
        <v>1.8450980400142569</v>
      </c>
      <c r="H184">
        <f t="shared" si="2"/>
        <v>0.3010299956639812</v>
      </c>
    </row>
    <row r="185" spans="3:8" x14ac:dyDescent="0.15">
      <c r="C185">
        <v>2004</v>
      </c>
      <c r="D185" t="s">
        <v>4</v>
      </c>
      <c r="E185">
        <v>64</v>
      </c>
      <c r="F185">
        <v>1.5</v>
      </c>
      <c r="G185">
        <f t="shared" si="2"/>
        <v>1.8061799739838871</v>
      </c>
      <c r="H185">
        <f t="shared" si="2"/>
        <v>0.17609125905568124</v>
      </c>
    </row>
    <row r="186" spans="3:8" x14ac:dyDescent="0.15">
      <c r="C186">
        <v>2004</v>
      </c>
      <c r="D186" t="s">
        <v>4</v>
      </c>
      <c r="E186">
        <v>70</v>
      </c>
      <c r="F186">
        <v>1.7</v>
      </c>
      <c r="G186">
        <f t="shared" si="2"/>
        <v>1.8450980400142569</v>
      </c>
      <c r="H186">
        <f t="shared" si="2"/>
        <v>0.23044892137827391</v>
      </c>
    </row>
    <row r="187" spans="3:8" x14ac:dyDescent="0.15">
      <c r="C187">
        <v>2004</v>
      </c>
      <c r="D187" t="s">
        <v>4</v>
      </c>
      <c r="E187">
        <v>66</v>
      </c>
      <c r="F187">
        <v>1.5</v>
      </c>
      <c r="G187">
        <f t="shared" si="2"/>
        <v>1.8195439355418688</v>
      </c>
      <c r="H187">
        <f t="shared" si="2"/>
        <v>0.17609125905568124</v>
      </c>
    </row>
    <row r="188" spans="3:8" x14ac:dyDescent="0.15">
      <c r="C188">
        <v>2004</v>
      </c>
      <c r="D188" t="s">
        <v>4</v>
      </c>
      <c r="E188">
        <v>71</v>
      </c>
      <c r="F188">
        <v>1.6</v>
      </c>
      <c r="G188">
        <f t="shared" si="2"/>
        <v>1.8512583487190752</v>
      </c>
      <c r="H188">
        <f t="shared" si="2"/>
        <v>0.20411998265592479</v>
      </c>
    </row>
    <row r="189" spans="3:8" x14ac:dyDescent="0.15">
      <c r="C189">
        <v>2004</v>
      </c>
      <c r="D189" t="s">
        <v>4</v>
      </c>
      <c r="E189">
        <v>79</v>
      </c>
      <c r="F189">
        <v>1</v>
      </c>
      <c r="G189">
        <f t="shared" si="2"/>
        <v>1.8976270912904414</v>
      </c>
      <c r="H189">
        <f t="shared" si="2"/>
        <v>0</v>
      </c>
    </row>
    <row r="190" spans="3:8" x14ac:dyDescent="0.15">
      <c r="C190">
        <v>2005</v>
      </c>
      <c r="D190" t="s">
        <v>4</v>
      </c>
      <c r="E190">
        <v>106.8</v>
      </c>
      <c r="F190">
        <v>5</v>
      </c>
      <c r="G190">
        <f t="shared" si="2"/>
        <v>2.0285712526925375</v>
      </c>
      <c r="H190">
        <f t="shared" si="2"/>
        <v>0.69897000433601886</v>
      </c>
    </row>
    <row r="191" spans="3:8" x14ac:dyDescent="0.15">
      <c r="C191">
        <v>2005</v>
      </c>
      <c r="D191" t="s">
        <v>4</v>
      </c>
      <c r="E191">
        <v>120</v>
      </c>
      <c r="F191">
        <v>11.6</v>
      </c>
      <c r="G191">
        <f t="shared" si="2"/>
        <v>2.0791812460476247</v>
      </c>
      <c r="H191">
        <f t="shared" si="2"/>
        <v>1.0644579892269184</v>
      </c>
    </row>
    <row r="192" spans="3:8" x14ac:dyDescent="0.15">
      <c r="C192">
        <v>2005</v>
      </c>
      <c r="D192" t="s">
        <v>4</v>
      </c>
      <c r="E192">
        <v>56.5</v>
      </c>
      <c r="F192">
        <v>0.8</v>
      </c>
      <c r="G192">
        <f t="shared" si="2"/>
        <v>1.7520484478194385</v>
      </c>
      <c r="H192">
        <f t="shared" si="2"/>
        <v>-9.6910013008056392E-2</v>
      </c>
    </row>
    <row r="193" spans="3:8" x14ac:dyDescent="0.15">
      <c r="C193">
        <v>2005</v>
      </c>
      <c r="D193" t="s">
        <v>4</v>
      </c>
      <c r="E193">
        <v>79</v>
      </c>
      <c r="F193">
        <v>2.5</v>
      </c>
      <c r="G193">
        <f t="shared" si="2"/>
        <v>1.8976270912904414</v>
      </c>
      <c r="H193">
        <f t="shared" si="2"/>
        <v>0.3979400086720376</v>
      </c>
    </row>
    <row r="194" spans="3:8" x14ac:dyDescent="0.15">
      <c r="C194">
        <v>2005</v>
      </c>
      <c r="D194" t="s">
        <v>4</v>
      </c>
      <c r="E194">
        <v>74</v>
      </c>
      <c r="F194">
        <v>2.1</v>
      </c>
      <c r="G194">
        <f t="shared" si="2"/>
        <v>1.8692317197309762</v>
      </c>
      <c r="H194">
        <f t="shared" si="2"/>
        <v>0.3222192947339193</v>
      </c>
    </row>
    <row r="195" spans="3:8" x14ac:dyDescent="0.15">
      <c r="C195">
        <v>2005</v>
      </c>
      <c r="D195" t="s">
        <v>4</v>
      </c>
      <c r="E195">
        <v>124</v>
      </c>
      <c r="F195">
        <v>11.3</v>
      </c>
      <c r="G195">
        <f t="shared" si="2"/>
        <v>2.0934216851622351</v>
      </c>
      <c r="H195">
        <f t="shared" si="2"/>
        <v>1.0530784434834197</v>
      </c>
    </row>
    <row r="196" spans="3:8" x14ac:dyDescent="0.15">
      <c r="C196">
        <v>2005</v>
      </c>
      <c r="D196" t="s">
        <v>4</v>
      </c>
      <c r="E196">
        <v>39.1</v>
      </c>
      <c r="F196">
        <v>0.4</v>
      </c>
      <c r="G196">
        <f t="shared" si="2"/>
        <v>1.5921767573958667</v>
      </c>
      <c r="H196">
        <f t="shared" si="2"/>
        <v>-0.3979400086720376</v>
      </c>
    </row>
    <row r="197" spans="3:8" x14ac:dyDescent="0.15">
      <c r="C197">
        <v>2006</v>
      </c>
      <c r="D197" t="s">
        <v>4</v>
      </c>
      <c r="E197">
        <v>79.099999999999994</v>
      </c>
      <c r="F197">
        <v>1.9</v>
      </c>
      <c r="G197">
        <f t="shared" si="2"/>
        <v>1.8981764834976764</v>
      </c>
      <c r="H197">
        <f t="shared" si="2"/>
        <v>0.27875360095282892</v>
      </c>
    </row>
    <row r="198" spans="3:8" x14ac:dyDescent="0.15">
      <c r="C198">
        <v>2006</v>
      </c>
      <c r="D198" t="s">
        <v>4</v>
      </c>
      <c r="E198">
        <v>97.4</v>
      </c>
      <c r="F198">
        <v>1.8</v>
      </c>
      <c r="G198">
        <f t="shared" ref="G198:H261" si="3">LOG(E198)</f>
        <v>1.9885589568786155</v>
      </c>
      <c r="H198">
        <f t="shared" si="3"/>
        <v>0.25527250510330607</v>
      </c>
    </row>
    <row r="199" spans="3:8" x14ac:dyDescent="0.15">
      <c r="C199">
        <v>2006</v>
      </c>
      <c r="D199" t="s">
        <v>4</v>
      </c>
      <c r="E199">
        <v>86.7</v>
      </c>
      <c r="F199">
        <v>3.6</v>
      </c>
      <c r="G199">
        <f t="shared" si="3"/>
        <v>1.9380190974762104</v>
      </c>
      <c r="H199">
        <f t="shared" si="3"/>
        <v>0.55630250076728727</v>
      </c>
    </row>
    <row r="200" spans="3:8" x14ac:dyDescent="0.15">
      <c r="C200">
        <v>2006</v>
      </c>
      <c r="D200" t="s">
        <v>4</v>
      </c>
      <c r="E200">
        <v>118.5</v>
      </c>
      <c r="F200">
        <v>7.6</v>
      </c>
      <c r="G200">
        <f t="shared" si="3"/>
        <v>2.0737183503461227</v>
      </c>
      <c r="H200">
        <f t="shared" si="3"/>
        <v>0.88081359228079137</v>
      </c>
    </row>
    <row r="201" spans="3:8" x14ac:dyDescent="0.15">
      <c r="C201">
        <v>2006</v>
      </c>
      <c r="D201" t="s">
        <v>4</v>
      </c>
      <c r="E201">
        <v>72.599999999999994</v>
      </c>
      <c r="F201">
        <v>2.1</v>
      </c>
      <c r="G201">
        <f t="shared" si="3"/>
        <v>1.8609366207000937</v>
      </c>
      <c r="H201">
        <f t="shared" si="3"/>
        <v>0.3222192947339193</v>
      </c>
    </row>
    <row r="202" spans="3:8" x14ac:dyDescent="0.15">
      <c r="C202">
        <v>2006</v>
      </c>
      <c r="D202" t="s">
        <v>4</v>
      </c>
      <c r="E202">
        <v>71</v>
      </c>
      <c r="F202">
        <v>2.8</v>
      </c>
      <c r="G202">
        <f t="shared" si="3"/>
        <v>1.8512583487190752</v>
      </c>
      <c r="H202">
        <f t="shared" si="3"/>
        <v>0.44715803134221921</v>
      </c>
    </row>
    <row r="203" spans="3:8" x14ac:dyDescent="0.15">
      <c r="C203">
        <v>2006</v>
      </c>
      <c r="D203" t="s">
        <v>4</v>
      </c>
      <c r="E203">
        <v>68.3</v>
      </c>
      <c r="F203">
        <v>2.2000000000000002</v>
      </c>
      <c r="G203">
        <f t="shared" si="3"/>
        <v>1.8344207036815325</v>
      </c>
      <c r="H203">
        <f t="shared" si="3"/>
        <v>0.34242268082220628</v>
      </c>
    </row>
    <row r="204" spans="3:8" x14ac:dyDescent="0.15">
      <c r="C204">
        <v>2006</v>
      </c>
      <c r="D204" t="s">
        <v>4</v>
      </c>
      <c r="E204">
        <v>71.599999999999994</v>
      </c>
      <c r="F204">
        <v>2.6</v>
      </c>
      <c r="G204">
        <f t="shared" si="3"/>
        <v>1.8549130223078556</v>
      </c>
      <c r="H204">
        <f t="shared" si="3"/>
        <v>0.41497334797081797</v>
      </c>
    </row>
    <row r="205" spans="3:8" x14ac:dyDescent="0.15">
      <c r="C205">
        <v>2006</v>
      </c>
      <c r="D205" t="s">
        <v>4</v>
      </c>
      <c r="E205">
        <v>68.5</v>
      </c>
      <c r="F205">
        <v>2.2999999999999998</v>
      </c>
      <c r="G205">
        <f t="shared" si="3"/>
        <v>1.8356905714924256</v>
      </c>
      <c r="H205">
        <f t="shared" si="3"/>
        <v>0.36172783601759284</v>
      </c>
    </row>
    <row r="206" spans="3:8" x14ac:dyDescent="0.15">
      <c r="C206">
        <v>2006</v>
      </c>
      <c r="D206" t="s">
        <v>4</v>
      </c>
      <c r="E206">
        <v>73.599999999999994</v>
      </c>
      <c r="F206">
        <v>2.2999999999999998</v>
      </c>
      <c r="G206">
        <f t="shared" si="3"/>
        <v>1.8668778143374989</v>
      </c>
      <c r="H206">
        <f t="shared" si="3"/>
        <v>0.36172783601759284</v>
      </c>
    </row>
    <row r="207" spans="3:8" x14ac:dyDescent="0.15">
      <c r="C207">
        <v>2006</v>
      </c>
      <c r="D207" t="s">
        <v>4</v>
      </c>
      <c r="E207">
        <v>98</v>
      </c>
      <c r="F207">
        <v>6.6</v>
      </c>
      <c r="G207">
        <f t="shared" si="3"/>
        <v>1.9912260756924949</v>
      </c>
      <c r="H207">
        <f t="shared" si="3"/>
        <v>0.81954393554186866</v>
      </c>
    </row>
    <row r="208" spans="3:8" x14ac:dyDescent="0.15">
      <c r="C208">
        <v>2006</v>
      </c>
      <c r="D208" t="s">
        <v>4</v>
      </c>
      <c r="E208">
        <v>94.5</v>
      </c>
      <c r="F208">
        <v>5.4</v>
      </c>
      <c r="G208">
        <f t="shared" si="3"/>
        <v>1.975431808509263</v>
      </c>
      <c r="H208">
        <f t="shared" si="3"/>
        <v>0.7323937598229685</v>
      </c>
    </row>
    <row r="209" spans="3:8" x14ac:dyDescent="0.15">
      <c r="C209">
        <v>2006</v>
      </c>
      <c r="D209" t="s">
        <v>4</v>
      </c>
      <c r="E209">
        <v>95.4</v>
      </c>
      <c r="F209">
        <v>6.5</v>
      </c>
      <c r="G209">
        <f t="shared" si="3"/>
        <v>1.9795483747040952</v>
      </c>
      <c r="H209">
        <f t="shared" si="3"/>
        <v>0.81291335664285558</v>
      </c>
    </row>
    <row r="210" spans="3:8" x14ac:dyDescent="0.15">
      <c r="C210">
        <v>2006</v>
      </c>
      <c r="D210" t="s">
        <v>4</v>
      </c>
      <c r="E210">
        <v>52.2</v>
      </c>
      <c r="F210">
        <v>0.8</v>
      </c>
      <c r="G210">
        <f t="shared" si="3"/>
        <v>1.7176705030022621</v>
      </c>
      <c r="H210">
        <f t="shared" si="3"/>
        <v>-9.6910013008056392E-2</v>
      </c>
    </row>
    <row r="211" spans="3:8" x14ac:dyDescent="0.15">
      <c r="C211">
        <v>2008</v>
      </c>
      <c r="D211" t="s">
        <v>4</v>
      </c>
      <c r="E211">
        <v>76.900000000000006</v>
      </c>
      <c r="F211">
        <v>4.5999999999999996</v>
      </c>
      <c r="G211">
        <f t="shared" si="3"/>
        <v>1.885926339801431</v>
      </c>
      <c r="H211">
        <f t="shared" si="3"/>
        <v>0.66275783168157409</v>
      </c>
    </row>
    <row r="212" spans="3:8" x14ac:dyDescent="0.15">
      <c r="C212">
        <v>2008</v>
      </c>
      <c r="D212" t="s">
        <v>4</v>
      </c>
      <c r="E212">
        <v>73.7</v>
      </c>
      <c r="F212">
        <v>4.4000000000000004</v>
      </c>
      <c r="G212">
        <f t="shared" si="3"/>
        <v>1.8674674878590516</v>
      </c>
      <c r="H212">
        <f t="shared" si="3"/>
        <v>0.64345267648618742</v>
      </c>
    </row>
    <row r="213" spans="3:8" x14ac:dyDescent="0.15">
      <c r="C213">
        <v>2008</v>
      </c>
      <c r="D213" t="s">
        <v>4</v>
      </c>
      <c r="E213">
        <v>78.2</v>
      </c>
      <c r="F213">
        <v>4</v>
      </c>
      <c r="G213">
        <f t="shared" si="3"/>
        <v>1.893206753059848</v>
      </c>
      <c r="H213">
        <f t="shared" si="3"/>
        <v>0.6020599913279624</v>
      </c>
    </row>
    <row r="214" spans="3:8" x14ac:dyDescent="0.15">
      <c r="C214">
        <v>2009</v>
      </c>
      <c r="D214" t="s">
        <v>4</v>
      </c>
      <c r="E214">
        <v>96.6</v>
      </c>
      <c r="F214">
        <v>10.5</v>
      </c>
      <c r="G214">
        <f t="shared" si="3"/>
        <v>1.9849771264154934</v>
      </c>
      <c r="H214">
        <f t="shared" si="3"/>
        <v>1.0211892990699381</v>
      </c>
    </row>
    <row r="215" spans="3:8" x14ac:dyDescent="0.15">
      <c r="C215">
        <v>2009</v>
      </c>
      <c r="D215" t="s">
        <v>4</v>
      </c>
      <c r="E215">
        <v>55</v>
      </c>
      <c r="F215">
        <v>1.4</v>
      </c>
      <c r="G215">
        <f t="shared" si="3"/>
        <v>1.7403626894942439</v>
      </c>
      <c r="H215">
        <f t="shared" si="3"/>
        <v>0.14612803567823801</v>
      </c>
    </row>
    <row r="216" spans="3:8" x14ac:dyDescent="0.15">
      <c r="C216">
        <v>2009</v>
      </c>
      <c r="D216" t="s">
        <v>4</v>
      </c>
      <c r="E216">
        <v>44.9</v>
      </c>
      <c r="F216">
        <v>0.7</v>
      </c>
      <c r="G216">
        <f t="shared" si="3"/>
        <v>1.6522463410033232</v>
      </c>
      <c r="H216">
        <f t="shared" si="3"/>
        <v>-0.15490195998574319</v>
      </c>
    </row>
    <row r="217" spans="3:8" x14ac:dyDescent="0.15">
      <c r="C217">
        <v>2009</v>
      </c>
      <c r="D217" t="s">
        <v>4</v>
      </c>
      <c r="E217">
        <v>56.4</v>
      </c>
      <c r="F217">
        <v>1.6</v>
      </c>
      <c r="G217">
        <f t="shared" si="3"/>
        <v>1.7512791039833422</v>
      </c>
      <c r="H217">
        <f t="shared" si="3"/>
        <v>0.20411998265592479</v>
      </c>
    </row>
    <row r="218" spans="3:8" x14ac:dyDescent="0.15">
      <c r="C218">
        <v>2009</v>
      </c>
      <c r="D218" t="s">
        <v>4</v>
      </c>
      <c r="E218">
        <v>56.1</v>
      </c>
      <c r="F218">
        <v>1.4</v>
      </c>
      <c r="G218">
        <f t="shared" si="3"/>
        <v>1.7489628612561614</v>
      </c>
      <c r="H218">
        <f t="shared" si="3"/>
        <v>0.14612803567823801</v>
      </c>
    </row>
    <row r="219" spans="3:8" x14ac:dyDescent="0.15">
      <c r="C219">
        <v>2009</v>
      </c>
      <c r="D219" t="s">
        <v>4</v>
      </c>
      <c r="E219">
        <v>49.6</v>
      </c>
      <c r="F219">
        <v>0.8</v>
      </c>
      <c r="G219">
        <f t="shared" si="3"/>
        <v>1.6954816764901974</v>
      </c>
      <c r="H219">
        <f t="shared" si="3"/>
        <v>-9.6910013008056392E-2</v>
      </c>
    </row>
    <row r="220" spans="3:8" x14ac:dyDescent="0.15">
      <c r="C220">
        <v>2009</v>
      </c>
      <c r="D220" t="s">
        <v>4</v>
      </c>
      <c r="E220">
        <v>57.5</v>
      </c>
      <c r="F220">
        <v>1.8</v>
      </c>
      <c r="G220">
        <f t="shared" si="3"/>
        <v>1.7596678446896306</v>
      </c>
      <c r="H220">
        <f t="shared" si="3"/>
        <v>0.25527250510330607</v>
      </c>
    </row>
    <row r="221" spans="3:8" x14ac:dyDescent="0.15">
      <c r="C221">
        <v>2009</v>
      </c>
      <c r="D221" t="s">
        <v>4</v>
      </c>
      <c r="E221">
        <v>60.6</v>
      </c>
      <c r="F221">
        <v>2.2000000000000002</v>
      </c>
      <c r="G221">
        <f t="shared" si="3"/>
        <v>1.7824726241662863</v>
      </c>
      <c r="H221">
        <f t="shared" si="3"/>
        <v>0.34242268082220628</v>
      </c>
    </row>
    <row r="222" spans="3:8" x14ac:dyDescent="0.15">
      <c r="C222">
        <v>2009</v>
      </c>
      <c r="D222" t="s">
        <v>4</v>
      </c>
      <c r="E222">
        <v>61</v>
      </c>
      <c r="F222">
        <v>2</v>
      </c>
      <c r="G222">
        <f t="shared" si="3"/>
        <v>1.7853298350107671</v>
      </c>
      <c r="H222">
        <f t="shared" si="3"/>
        <v>0.3010299956639812</v>
      </c>
    </row>
    <row r="223" spans="3:8" x14ac:dyDescent="0.15">
      <c r="C223">
        <v>2009</v>
      </c>
      <c r="D223" t="s">
        <v>4</v>
      </c>
      <c r="E223">
        <v>52.4</v>
      </c>
      <c r="F223">
        <v>1.3</v>
      </c>
      <c r="G223">
        <f t="shared" si="3"/>
        <v>1.7193312869837267</v>
      </c>
      <c r="H223">
        <f t="shared" si="3"/>
        <v>0.11394335230683679</v>
      </c>
    </row>
    <row r="224" spans="3:8" x14ac:dyDescent="0.15">
      <c r="C224">
        <v>2009</v>
      </c>
      <c r="D224" t="s">
        <v>4</v>
      </c>
      <c r="E224">
        <v>57.7</v>
      </c>
      <c r="F224">
        <v>2</v>
      </c>
      <c r="G224">
        <f t="shared" si="3"/>
        <v>1.7611758131557314</v>
      </c>
      <c r="H224">
        <f t="shared" si="3"/>
        <v>0.3010299956639812</v>
      </c>
    </row>
    <row r="225" spans="3:8" x14ac:dyDescent="0.15">
      <c r="C225">
        <v>2009</v>
      </c>
      <c r="D225" t="s">
        <v>4</v>
      </c>
      <c r="E225">
        <v>62.6</v>
      </c>
      <c r="F225">
        <v>2.5</v>
      </c>
      <c r="G225">
        <f t="shared" si="3"/>
        <v>1.7965743332104296</v>
      </c>
      <c r="H225">
        <f t="shared" si="3"/>
        <v>0.3979400086720376</v>
      </c>
    </row>
    <row r="226" spans="3:8" x14ac:dyDescent="0.15">
      <c r="C226">
        <v>2009</v>
      </c>
      <c r="D226" t="s">
        <v>4</v>
      </c>
      <c r="E226">
        <v>58.8</v>
      </c>
      <c r="F226">
        <v>1.8</v>
      </c>
      <c r="G226">
        <f t="shared" si="3"/>
        <v>1.7693773260761385</v>
      </c>
      <c r="H226">
        <f t="shared" si="3"/>
        <v>0.25527250510330607</v>
      </c>
    </row>
    <row r="227" spans="3:8" x14ac:dyDescent="0.15">
      <c r="C227">
        <v>2009</v>
      </c>
      <c r="D227" t="s">
        <v>4</v>
      </c>
      <c r="E227">
        <v>62.8</v>
      </c>
      <c r="F227">
        <v>2.2999999999999998</v>
      </c>
      <c r="G227">
        <f t="shared" si="3"/>
        <v>1.7979596437371961</v>
      </c>
      <c r="H227">
        <f t="shared" si="3"/>
        <v>0.36172783601759284</v>
      </c>
    </row>
    <row r="228" spans="3:8" x14ac:dyDescent="0.15">
      <c r="C228">
        <v>2009</v>
      </c>
      <c r="D228" t="s">
        <v>4</v>
      </c>
      <c r="E228">
        <v>66.3</v>
      </c>
      <c r="F228">
        <v>3.6</v>
      </c>
      <c r="G228">
        <f t="shared" si="3"/>
        <v>1.8215135284047732</v>
      </c>
      <c r="H228">
        <f t="shared" si="3"/>
        <v>0.55630250076728727</v>
      </c>
    </row>
    <row r="229" spans="3:8" x14ac:dyDescent="0.15">
      <c r="C229">
        <v>2009</v>
      </c>
      <c r="D229" t="s">
        <v>4</v>
      </c>
      <c r="E229">
        <v>70</v>
      </c>
      <c r="F229">
        <v>4</v>
      </c>
      <c r="G229">
        <f t="shared" si="3"/>
        <v>1.8450980400142569</v>
      </c>
      <c r="H229">
        <f t="shared" si="3"/>
        <v>0.6020599913279624</v>
      </c>
    </row>
    <row r="230" spans="3:8" x14ac:dyDescent="0.15">
      <c r="C230">
        <v>2009</v>
      </c>
      <c r="D230" t="s">
        <v>4</v>
      </c>
      <c r="E230">
        <v>59.1</v>
      </c>
      <c r="F230">
        <v>2</v>
      </c>
      <c r="G230">
        <f t="shared" si="3"/>
        <v>1.7715874808812553</v>
      </c>
      <c r="H230">
        <f t="shared" si="3"/>
        <v>0.3010299956639812</v>
      </c>
    </row>
    <row r="231" spans="3:8" x14ac:dyDescent="0.15">
      <c r="C231">
        <v>2009</v>
      </c>
      <c r="D231" t="s">
        <v>4</v>
      </c>
      <c r="E231">
        <v>56.7</v>
      </c>
      <c r="F231">
        <v>1.5</v>
      </c>
      <c r="G231">
        <f t="shared" si="3"/>
        <v>1.7535830588929067</v>
      </c>
      <c r="H231">
        <f t="shared" si="3"/>
        <v>0.17609125905568124</v>
      </c>
    </row>
    <row r="232" spans="3:8" x14ac:dyDescent="0.15">
      <c r="C232">
        <v>2009</v>
      </c>
      <c r="D232" t="s">
        <v>4</v>
      </c>
      <c r="E232">
        <v>65.2</v>
      </c>
      <c r="F232">
        <v>2.7</v>
      </c>
      <c r="G232">
        <f t="shared" si="3"/>
        <v>1.8142475957319202</v>
      </c>
      <c r="H232">
        <f t="shared" si="3"/>
        <v>0.43136376415898736</v>
      </c>
    </row>
    <row r="233" spans="3:8" x14ac:dyDescent="0.15">
      <c r="C233">
        <v>2009</v>
      </c>
      <c r="D233" t="s">
        <v>4</v>
      </c>
      <c r="E233">
        <v>50.8</v>
      </c>
      <c r="F233">
        <v>1.2</v>
      </c>
      <c r="G233">
        <f t="shared" si="3"/>
        <v>1.7058637122839193</v>
      </c>
      <c r="H233">
        <f t="shared" si="3"/>
        <v>7.9181246047624818E-2</v>
      </c>
    </row>
    <row r="234" spans="3:8" x14ac:dyDescent="0.15">
      <c r="C234">
        <v>2009</v>
      </c>
      <c r="D234" t="s">
        <v>4</v>
      </c>
      <c r="E234">
        <v>65</v>
      </c>
      <c r="F234">
        <v>2.9</v>
      </c>
      <c r="G234">
        <f t="shared" si="3"/>
        <v>1.8129133566428555</v>
      </c>
      <c r="H234">
        <f t="shared" si="3"/>
        <v>0.46239799789895608</v>
      </c>
    </row>
    <row r="235" spans="3:8" x14ac:dyDescent="0.15">
      <c r="C235">
        <v>2009</v>
      </c>
      <c r="D235" t="s">
        <v>4</v>
      </c>
      <c r="E235">
        <v>58.6</v>
      </c>
      <c r="F235">
        <v>1.9</v>
      </c>
      <c r="G235">
        <f t="shared" si="3"/>
        <v>1.7678976160180906</v>
      </c>
      <c r="H235">
        <f t="shared" si="3"/>
        <v>0.27875360095282892</v>
      </c>
    </row>
    <row r="236" spans="3:8" x14ac:dyDescent="0.15">
      <c r="C236">
        <v>2009</v>
      </c>
      <c r="D236" t="s">
        <v>4</v>
      </c>
      <c r="E236">
        <v>65.099999999999994</v>
      </c>
      <c r="F236">
        <v>2.6</v>
      </c>
      <c r="G236">
        <f t="shared" si="3"/>
        <v>1.8135809885681919</v>
      </c>
      <c r="H236">
        <f t="shared" si="3"/>
        <v>0.41497334797081797</v>
      </c>
    </row>
    <row r="237" spans="3:8" x14ac:dyDescent="0.15">
      <c r="C237">
        <v>2009</v>
      </c>
      <c r="D237" t="s">
        <v>4</v>
      </c>
      <c r="E237">
        <v>64.7</v>
      </c>
      <c r="F237">
        <v>2.7</v>
      </c>
      <c r="G237">
        <f t="shared" si="3"/>
        <v>1.8109042806687004</v>
      </c>
      <c r="H237">
        <f t="shared" si="3"/>
        <v>0.43136376415898736</v>
      </c>
    </row>
    <row r="238" spans="3:8" x14ac:dyDescent="0.15">
      <c r="C238">
        <v>2009</v>
      </c>
      <c r="D238" t="s">
        <v>4</v>
      </c>
      <c r="E238">
        <v>59.7</v>
      </c>
      <c r="F238">
        <v>2.2000000000000002</v>
      </c>
      <c r="G238">
        <f t="shared" si="3"/>
        <v>1.7759743311293692</v>
      </c>
      <c r="H238">
        <f t="shared" si="3"/>
        <v>0.34242268082220628</v>
      </c>
    </row>
    <row r="239" spans="3:8" x14ac:dyDescent="0.15">
      <c r="C239">
        <v>2009</v>
      </c>
      <c r="D239" t="s">
        <v>4</v>
      </c>
      <c r="E239">
        <v>104.1</v>
      </c>
      <c r="F239">
        <v>8.1999999999999993</v>
      </c>
      <c r="G239">
        <f t="shared" si="3"/>
        <v>2.0174507295105362</v>
      </c>
      <c r="H239">
        <f t="shared" si="3"/>
        <v>0.91381385238371671</v>
      </c>
    </row>
    <row r="240" spans="3:8" x14ac:dyDescent="0.15">
      <c r="C240">
        <v>2009</v>
      </c>
      <c r="D240" t="s">
        <v>4</v>
      </c>
      <c r="E240">
        <v>62.3</v>
      </c>
      <c r="F240">
        <v>2.7</v>
      </c>
      <c r="G240">
        <f t="shared" si="3"/>
        <v>1.7944880466591695</v>
      </c>
      <c r="H240">
        <f t="shared" si="3"/>
        <v>0.43136376415898736</v>
      </c>
    </row>
    <row r="241" spans="3:8" x14ac:dyDescent="0.15">
      <c r="C241">
        <v>2009</v>
      </c>
      <c r="D241" t="s">
        <v>4</v>
      </c>
      <c r="E241">
        <v>49.6</v>
      </c>
      <c r="F241">
        <v>1</v>
      </c>
      <c r="G241">
        <f t="shared" si="3"/>
        <v>1.6954816764901974</v>
      </c>
      <c r="H241">
        <f t="shared" si="3"/>
        <v>0</v>
      </c>
    </row>
    <row r="242" spans="3:8" x14ac:dyDescent="0.15">
      <c r="C242">
        <v>2009</v>
      </c>
      <c r="D242" t="s">
        <v>4</v>
      </c>
      <c r="E242">
        <v>73.599999999999994</v>
      </c>
      <c r="F242">
        <v>4.4000000000000004</v>
      </c>
      <c r="G242">
        <f t="shared" si="3"/>
        <v>1.8668778143374989</v>
      </c>
      <c r="H242">
        <f t="shared" si="3"/>
        <v>0.64345267648618742</v>
      </c>
    </row>
    <row r="243" spans="3:8" x14ac:dyDescent="0.15">
      <c r="C243">
        <v>2009</v>
      </c>
      <c r="D243" t="s">
        <v>4</v>
      </c>
      <c r="E243">
        <v>42.7</v>
      </c>
      <c r="F243">
        <v>0.8</v>
      </c>
      <c r="G243">
        <f t="shared" si="3"/>
        <v>1.6304278750250238</v>
      </c>
      <c r="H243">
        <f t="shared" si="3"/>
        <v>-9.6910013008056392E-2</v>
      </c>
    </row>
    <row r="244" spans="3:8" x14ac:dyDescent="0.15">
      <c r="C244">
        <v>2009</v>
      </c>
      <c r="D244" t="s">
        <v>4</v>
      </c>
      <c r="E244">
        <v>49.1</v>
      </c>
      <c r="F244">
        <v>1</v>
      </c>
      <c r="G244">
        <f t="shared" si="3"/>
        <v>1.6910814921229684</v>
      </c>
      <c r="H244">
        <f t="shared" si="3"/>
        <v>0</v>
      </c>
    </row>
    <row r="245" spans="3:8" x14ac:dyDescent="0.15">
      <c r="C245">
        <v>2009</v>
      </c>
      <c r="D245" t="s">
        <v>4</v>
      </c>
      <c r="E245">
        <v>64.3</v>
      </c>
      <c r="F245">
        <v>3</v>
      </c>
      <c r="G245">
        <f t="shared" si="3"/>
        <v>1.8082109729242219</v>
      </c>
      <c r="H245">
        <f t="shared" si="3"/>
        <v>0.47712125471966244</v>
      </c>
    </row>
    <row r="246" spans="3:8" x14ac:dyDescent="0.15">
      <c r="C246">
        <v>2009</v>
      </c>
      <c r="D246" t="s">
        <v>4</v>
      </c>
      <c r="E246">
        <v>60.1</v>
      </c>
      <c r="F246">
        <v>2</v>
      </c>
      <c r="G246">
        <f t="shared" si="3"/>
        <v>1.7788744720027396</v>
      </c>
      <c r="H246">
        <f t="shared" si="3"/>
        <v>0.3010299956639812</v>
      </c>
    </row>
    <row r="247" spans="3:8" x14ac:dyDescent="0.15">
      <c r="C247">
        <v>2009</v>
      </c>
      <c r="D247" t="s">
        <v>4</v>
      </c>
      <c r="E247">
        <v>63.6</v>
      </c>
      <c r="F247">
        <v>3.2</v>
      </c>
      <c r="G247">
        <f t="shared" si="3"/>
        <v>1.8034571156484138</v>
      </c>
      <c r="H247">
        <f t="shared" si="3"/>
        <v>0.50514997831990605</v>
      </c>
    </row>
    <row r="248" spans="3:8" x14ac:dyDescent="0.15">
      <c r="C248">
        <v>2009</v>
      </c>
      <c r="D248" t="s">
        <v>4</v>
      </c>
      <c r="E248">
        <v>71.900000000000006</v>
      </c>
      <c r="F248">
        <v>3.7</v>
      </c>
      <c r="G248">
        <f t="shared" si="3"/>
        <v>1.8567288903828827</v>
      </c>
      <c r="H248">
        <f t="shared" si="3"/>
        <v>0.56820172406699498</v>
      </c>
    </row>
    <row r="249" spans="3:8" x14ac:dyDescent="0.15">
      <c r="C249">
        <v>2009</v>
      </c>
      <c r="D249" t="s">
        <v>4</v>
      </c>
      <c r="E249">
        <v>59.6</v>
      </c>
      <c r="F249">
        <v>2.1</v>
      </c>
      <c r="G249">
        <f t="shared" si="3"/>
        <v>1.7752462597402365</v>
      </c>
      <c r="H249">
        <f t="shared" si="3"/>
        <v>0.3222192947339193</v>
      </c>
    </row>
    <row r="250" spans="3:8" x14ac:dyDescent="0.15">
      <c r="C250">
        <v>2009</v>
      </c>
      <c r="D250" t="s">
        <v>4</v>
      </c>
      <c r="E250">
        <v>62.5</v>
      </c>
      <c r="F250">
        <v>2.7</v>
      </c>
      <c r="G250">
        <f t="shared" si="3"/>
        <v>1.7958800173440752</v>
      </c>
      <c r="H250">
        <f t="shared" si="3"/>
        <v>0.43136376415898736</v>
      </c>
    </row>
    <row r="251" spans="3:8" x14ac:dyDescent="0.15">
      <c r="C251">
        <v>2009</v>
      </c>
      <c r="D251" t="s">
        <v>4</v>
      </c>
      <c r="E251">
        <v>51.8</v>
      </c>
      <c r="F251">
        <v>1.2</v>
      </c>
      <c r="G251">
        <f t="shared" si="3"/>
        <v>1.7143297597452329</v>
      </c>
      <c r="H251">
        <f t="shared" si="3"/>
        <v>7.9181246047624818E-2</v>
      </c>
    </row>
    <row r="252" spans="3:8" x14ac:dyDescent="0.15">
      <c r="C252">
        <v>2009</v>
      </c>
      <c r="D252" t="s">
        <v>4</v>
      </c>
      <c r="E252">
        <v>56.6</v>
      </c>
      <c r="F252">
        <v>1.6</v>
      </c>
      <c r="G252">
        <f t="shared" si="3"/>
        <v>1.7528164311882715</v>
      </c>
      <c r="H252">
        <f t="shared" si="3"/>
        <v>0.20411998265592479</v>
      </c>
    </row>
    <row r="253" spans="3:8" x14ac:dyDescent="0.15">
      <c r="C253">
        <v>2008</v>
      </c>
      <c r="D253" t="s">
        <v>4</v>
      </c>
      <c r="E253">
        <v>69.5</v>
      </c>
      <c r="F253">
        <v>2.9</v>
      </c>
      <c r="G253">
        <f t="shared" si="3"/>
        <v>1.8419848045901139</v>
      </c>
      <c r="H253">
        <f t="shared" si="3"/>
        <v>0.46239799789895608</v>
      </c>
    </row>
    <row r="254" spans="3:8" x14ac:dyDescent="0.15">
      <c r="C254">
        <v>2008</v>
      </c>
      <c r="D254" t="s">
        <v>4</v>
      </c>
      <c r="E254">
        <v>65.099999999999994</v>
      </c>
      <c r="F254">
        <v>2.2999999999999998</v>
      </c>
      <c r="G254">
        <f t="shared" si="3"/>
        <v>1.8135809885681919</v>
      </c>
      <c r="H254">
        <f t="shared" si="3"/>
        <v>0.36172783601759284</v>
      </c>
    </row>
    <row r="255" spans="3:8" x14ac:dyDescent="0.15">
      <c r="C255">
        <v>2008</v>
      </c>
      <c r="D255" t="s">
        <v>4</v>
      </c>
      <c r="E255">
        <v>66.3</v>
      </c>
      <c r="F255">
        <v>2.5</v>
      </c>
      <c r="G255">
        <f t="shared" si="3"/>
        <v>1.8215135284047732</v>
      </c>
      <c r="H255">
        <f t="shared" si="3"/>
        <v>0.3979400086720376</v>
      </c>
    </row>
    <row r="256" spans="3:8" x14ac:dyDescent="0.15">
      <c r="C256">
        <v>2008</v>
      </c>
      <c r="D256" t="s">
        <v>4</v>
      </c>
      <c r="E256">
        <v>68.099999999999994</v>
      </c>
      <c r="F256">
        <v>2.2999999999999998</v>
      </c>
      <c r="G256">
        <f t="shared" si="3"/>
        <v>1.8331471119127851</v>
      </c>
      <c r="H256">
        <f t="shared" si="3"/>
        <v>0.36172783601759284</v>
      </c>
    </row>
    <row r="257" spans="3:8" x14ac:dyDescent="0.15">
      <c r="C257">
        <v>2008</v>
      </c>
      <c r="D257" t="s">
        <v>4</v>
      </c>
      <c r="E257">
        <v>63.2</v>
      </c>
      <c r="F257">
        <v>2.6</v>
      </c>
      <c r="G257">
        <f t="shared" si="3"/>
        <v>1.8007170782823851</v>
      </c>
      <c r="H257">
        <f t="shared" si="3"/>
        <v>0.41497334797081797</v>
      </c>
    </row>
    <row r="258" spans="3:8" x14ac:dyDescent="0.15">
      <c r="C258">
        <v>2008</v>
      </c>
      <c r="D258" t="s">
        <v>4</v>
      </c>
      <c r="E258">
        <v>70.099999999999994</v>
      </c>
      <c r="F258">
        <v>3.2</v>
      </c>
      <c r="G258">
        <f t="shared" si="3"/>
        <v>1.8457180179666586</v>
      </c>
      <c r="H258">
        <f t="shared" si="3"/>
        <v>0.50514997831990605</v>
      </c>
    </row>
    <row r="259" spans="3:8" x14ac:dyDescent="0.15">
      <c r="C259">
        <v>2009</v>
      </c>
      <c r="D259" t="s">
        <v>4</v>
      </c>
      <c r="E259">
        <v>79.599999999999994</v>
      </c>
      <c r="F259">
        <v>5.4</v>
      </c>
      <c r="G259">
        <f t="shared" si="3"/>
        <v>1.9009130677376691</v>
      </c>
      <c r="H259">
        <f t="shared" si="3"/>
        <v>0.7323937598229685</v>
      </c>
    </row>
    <row r="260" spans="3:8" x14ac:dyDescent="0.15">
      <c r="C260">
        <v>2009</v>
      </c>
      <c r="D260" t="s">
        <v>4</v>
      </c>
      <c r="E260">
        <v>66.5</v>
      </c>
      <c r="F260">
        <v>3</v>
      </c>
      <c r="G260">
        <f t="shared" si="3"/>
        <v>1.8228216453031045</v>
      </c>
      <c r="H260">
        <f t="shared" si="3"/>
        <v>0.47712125471966244</v>
      </c>
    </row>
    <row r="261" spans="3:8" x14ac:dyDescent="0.15">
      <c r="C261">
        <v>2009</v>
      </c>
      <c r="D261" t="s">
        <v>4</v>
      </c>
      <c r="E261">
        <v>75.599999999999994</v>
      </c>
      <c r="F261">
        <v>4.9000000000000004</v>
      </c>
      <c r="G261">
        <f t="shared" si="3"/>
        <v>1.8785217955012066</v>
      </c>
      <c r="H261">
        <f t="shared" si="3"/>
        <v>0.69019608002851374</v>
      </c>
    </row>
    <row r="262" spans="3:8" x14ac:dyDescent="0.15">
      <c r="C262">
        <v>2009</v>
      </c>
      <c r="D262" t="s">
        <v>4</v>
      </c>
      <c r="E262">
        <v>74.400000000000006</v>
      </c>
      <c r="F262">
        <v>3.5</v>
      </c>
      <c r="G262">
        <f t="shared" ref="G262:H284" si="4">LOG(E262)</f>
        <v>1.8715729355458788</v>
      </c>
      <c r="H262">
        <f t="shared" si="4"/>
        <v>0.54406804435027567</v>
      </c>
    </row>
    <row r="263" spans="3:8" x14ac:dyDescent="0.15">
      <c r="C263">
        <v>2009</v>
      </c>
      <c r="D263" t="s">
        <v>4</v>
      </c>
      <c r="E263">
        <v>76.599999999999994</v>
      </c>
      <c r="F263">
        <v>5.3</v>
      </c>
      <c r="G263">
        <f t="shared" si="4"/>
        <v>1.8842287696326039</v>
      </c>
      <c r="H263">
        <f t="shared" si="4"/>
        <v>0.72427586960078905</v>
      </c>
    </row>
    <row r="264" spans="3:8" x14ac:dyDescent="0.15">
      <c r="C264">
        <v>2009</v>
      </c>
      <c r="D264" t="s">
        <v>4</v>
      </c>
      <c r="E264">
        <v>74.099999999999994</v>
      </c>
      <c r="F264">
        <v>5</v>
      </c>
      <c r="G264">
        <f t="shared" si="4"/>
        <v>1.8698182079793282</v>
      </c>
      <c r="H264">
        <f t="shared" si="4"/>
        <v>0.69897000433601886</v>
      </c>
    </row>
    <row r="265" spans="3:8" x14ac:dyDescent="0.15">
      <c r="C265">
        <v>2009</v>
      </c>
      <c r="D265" t="s">
        <v>4</v>
      </c>
      <c r="E265">
        <v>77.2</v>
      </c>
      <c r="F265">
        <v>3.8</v>
      </c>
      <c r="G265">
        <f t="shared" si="4"/>
        <v>1.8876173003357362</v>
      </c>
      <c r="H265">
        <f t="shared" si="4"/>
        <v>0.57978359661681012</v>
      </c>
    </row>
    <row r="266" spans="3:8" x14ac:dyDescent="0.15">
      <c r="C266">
        <v>2009</v>
      </c>
      <c r="D266" t="s">
        <v>4</v>
      </c>
      <c r="E266">
        <v>69.2</v>
      </c>
      <c r="F266">
        <v>3.1</v>
      </c>
      <c r="G266">
        <f t="shared" si="4"/>
        <v>1.8401060944567578</v>
      </c>
      <c r="H266">
        <f t="shared" si="4"/>
        <v>0.49136169383427269</v>
      </c>
    </row>
    <row r="267" spans="3:8" x14ac:dyDescent="0.15">
      <c r="C267">
        <v>2009</v>
      </c>
      <c r="D267" t="s">
        <v>4</v>
      </c>
      <c r="E267">
        <v>74.7</v>
      </c>
      <c r="F267">
        <v>4.5999999999999996</v>
      </c>
      <c r="G267">
        <f t="shared" si="4"/>
        <v>1.8733206018153987</v>
      </c>
      <c r="H267">
        <f t="shared" si="4"/>
        <v>0.66275783168157409</v>
      </c>
    </row>
    <row r="268" spans="3:8" x14ac:dyDescent="0.15">
      <c r="C268">
        <v>2009</v>
      </c>
      <c r="D268" t="s">
        <v>4</v>
      </c>
      <c r="E268">
        <v>65.2</v>
      </c>
      <c r="F268">
        <v>2.6</v>
      </c>
      <c r="G268">
        <f t="shared" si="4"/>
        <v>1.8142475957319202</v>
      </c>
      <c r="H268">
        <f t="shared" si="4"/>
        <v>0.41497334797081797</v>
      </c>
    </row>
    <row r="269" spans="3:8" x14ac:dyDescent="0.15">
      <c r="C269">
        <v>2009</v>
      </c>
      <c r="D269" t="s">
        <v>4</v>
      </c>
      <c r="E269">
        <v>75.599999999999994</v>
      </c>
      <c r="F269">
        <v>3.9</v>
      </c>
      <c r="G269">
        <f t="shared" si="4"/>
        <v>1.8785217955012066</v>
      </c>
      <c r="H269">
        <f t="shared" si="4"/>
        <v>0.59106460702649921</v>
      </c>
    </row>
    <row r="270" spans="3:8" x14ac:dyDescent="0.15">
      <c r="C270">
        <v>2009</v>
      </c>
      <c r="D270" t="s">
        <v>4</v>
      </c>
      <c r="E270">
        <v>77.400000000000006</v>
      </c>
      <c r="F270">
        <v>4.8</v>
      </c>
      <c r="G270">
        <f t="shared" si="4"/>
        <v>1.8887409606828927</v>
      </c>
      <c r="H270">
        <f t="shared" si="4"/>
        <v>0.68124123737558717</v>
      </c>
    </row>
    <row r="271" spans="3:8" x14ac:dyDescent="0.15">
      <c r="C271">
        <v>2009</v>
      </c>
      <c r="D271" t="s">
        <v>4</v>
      </c>
      <c r="E271">
        <v>60.4</v>
      </c>
      <c r="F271">
        <v>5.4</v>
      </c>
      <c r="G271">
        <f t="shared" si="4"/>
        <v>1.7810369386211318</v>
      </c>
      <c r="H271">
        <f t="shared" si="4"/>
        <v>0.7323937598229685</v>
      </c>
    </row>
    <row r="272" spans="3:8" x14ac:dyDescent="0.15">
      <c r="C272">
        <v>2009</v>
      </c>
      <c r="D272" t="s">
        <v>4</v>
      </c>
      <c r="E272">
        <v>73.400000000000006</v>
      </c>
      <c r="F272">
        <v>4</v>
      </c>
      <c r="G272">
        <f t="shared" si="4"/>
        <v>1.8656960599160706</v>
      </c>
      <c r="H272">
        <f t="shared" si="4"/>
        <v>0.6020599913279624</v>
      </c>
    </row>
    <row r="273" spans="3:8" x14ac:dyDescent="0.15">
      <c r="C273">
        <v>2009</v>
      </c>
      <c r="D273" t="s">
        <v>4</v>
      </c>
      <c r="E273">
        <v>85.3</v>
      </c>
      <c r="F273">
        <v>5.5</v>
      </c>
      <c r="G273">
        <f t="shared" si="4"/>
        <v>1.930949031167523</v>
      </c>
      <c r="H273">
        <f t="shared" si="4"/>
        <v>0.74036268949424389</v>
      </c>
    </row>
    <row r="274" spans="3:8" x14ac:dyDescent="0.15">
      <c r="C274">
        <v>2009</v>
      </c>
      <c r="D274" t="s">
        <v>4</v>
      </c>
      <c r="E274">
        <v>82.1</v>
      </c>
      <c r="F274">
        <v>6.2</v>
      </c>
      <c r="G274">
        <f t="shared" si="4"/>
        <v>1.9143431571194407</v>
      </c>
      <c r="H274">
        <f t="shared" si="4"/>
        <v>0.79239168949825389</v>
      </c>
    </row>
    <row r="275" spans="3:8" x14ac:dyDescent="0.15">
      <c r="C275">
        <v>2009</v>
      </c>
      <c r="D275" t="s">
        <v>4</v>
      </c>
      <c r="E275">
        <v>86.2</v>
      </c>
      <c r="F275">
        <v>9</v>
      </c>
      <c r="G275">
        <f t="shared" si="4"/>
        <v>1.9355072658247128</v>
      </c>
      <c r="H275">
        <f t="shared" si="4"/>
        <v>0.95424250943932487</v>
      </c>
    </row>
    <row r="276" spans="3:8" x14ac:dyDescent="0.15">
      <c r="C276">
        <v>2009</v>
      </c>
      <c r="D276" t="s">
        <v>4</v>
      </c>
      <c r="E276">
        <v>82.5</v>
      </c>
      <c r="F276">
        <v>6</v>
      </c>
      <c r="G276">
        <f t="shared" si="4"/>
        <v>1.916453948549925</v>
      </c>
      <c r="H276">
        <f t="shared" si="4"/>
        <v>0.77815125038364363</v>
      </c>
    </row>
    <row r="277" spans="3:8" x14ac:dyDescent="0.15">
      <c r="C277">
        <v>2009</v>
      </c>
      <c r="D277" t="s">
        <v>4</v>
      </c>
      <c r="E277">
        <v>82.6</v>
      </c>
      <c r="F277">
        <v>7.9</v>
      </c>
      <c r="G277">
        <f t="shared" si="4"/>
        <v>1.9169800473203822</v>
      </c>
      <c r="H277">
        <f t="shared" si="4"/>
        <v>0.89762709129044149</v>
      </c>
    </row>
    <row r="278" spans="3:8" x14ac:dyDescent="0.15">
      <c r="C278">
        <v>2009</v>
      </c>
      <c r="D278" t="s">
        <v>4</v>
      </c>
      <c r="E278">
        <v>92.4</v>
      </c>
      <c r="F278">
        <v>7.8</v>
      </c>
      <c r="G278">
        <f t="shared" si="4"/>
        <v>1.9656719712201067</v>
      </c>
      <c r="H278">
        <f t="shared" si="4"/>
        <v>0.89209460269048035</v>
      </c>
    </row>
    <row r="279" spans="3:8" x14ac:dyDescent="0.15">
      <c r="C279">
        <v>2009</v>
      </c>
      <c r="D279" t="s">
        <v>4</v>
      </c>
      <c r="E279">
        <v>92</v>
      </c>
      <c r="F279">
        <v>7.9</v>
      </c>
      <c r="G279">
        <f t="shared" si="4"/>
        <v>1.9637878273455553</v>
      </c>
      <c r="H279">
        <f t="shared" si="4"/>
        <v>0.89762709129044149</v>
      </c>
    </row>
    <row r="280" spans="3:8" x14ac:dyDescent="0.15">
      <c r="C280">
        <v>2009</v>
      </c>
      <c r="D280" t="s">
        <v>4</v>
      </c>
      <c r="E280">
        <v>75.599999999999994</v>
      </c>
      <c r="F280">
        <v>4</v>
      </c>
      <c r="G280">
        <f t="shared" si="4"/>
        <v>1.8785217955012066</v>
      </c>
      <c r="H280">
        <f t="shared" si="4"/>
        <v>0.6020599913279624</v>
      </c>
    </row>
    <row r="281" spans="3:8" x14ac:dyDescent="0.15">
      <c r="C281">
        <v>2010</v>
      </c>
      <c r="D281" t="s">
        <v>4</v>
      </c>
      <c r="E281">
        <v>151</v>
      </c>
      <c r="F281">
        <v>25.8</v>
      </c>
      <c r="G281">
        <f t="shared" si="4"/>
        <v>2.1789769472931693</v>
      </c>
      <c r="H281">
        <f t="shared" si="4"/>
        <v>1.4116197059632303</v>
      </c>
    </row>
    <row r="282" spans="3:8" x14ac:dyDescent="0.15">
      <c r="C282">
        <v>2010</v>
      </c>
      <c r="D282" t="s">
        <v>4</v>
      </c>
      <c r="E282">
        <v>49.9</v>
      </c>
      <c r="F282">
        <v>1.3</v>
      </c>
      <c r="G282">
        <f t="shared" si="4"/>
        <v>1.69810054562339</v>
      </c>
      <c r="H282">
        <f t="shared" si="4"/>
        <v>0.11394335230683679</v>
      </c>
    </row>
    <row r="283" spans="3:8" x14ac:dyDescent="0.15">
      <c r="C283">
        <v>2010</v>
      </c>
      <c r="D283" t="s">
        <v>4</v>
      </c>
      <c r="E283">
        <v>153.4</v>
      </c>
      <c r="F283">
        <v>19.899999999999999</v>
      </c>
      <c r="G283">
        <f t="shared" si="4"/>
        <v>2.185825359612962</v>
      </c>
      <c r="H283">
        <f t="shared" si="4"/>
        <v>1.2988530764097066</v>
      </c>
    </row>
    <row r="284" spans="3:8" x14ac:dyDescent="0.15">
      <c r="C284">
        <v>2010</v>
      </c>
      <c r="D284" t="s">
        <v>4</v>
      </c>
      <c r="E284">
        <v>52.5</v>
      </c>
      <c r="F284">
        <v>1.2</v>
      </c>
      <c r="G284">
        <f t="shared" si="4"/>
        <v>1.7201593034059568</v>
      </c>
      <c r="H284">
        <f t="shared" si="4"/>
        <v>7.9181246047624818E-2</v>
      </c>
    </row>
    <row r="285" spans="3:8" x14ac:dyDescent="0.15">
      <c r="C285">
        <v>1995</v>
      </c>
      <c r="D285" t="s">
        <v>5</v>
      </c>
      <c r="E285" t="s">
        <v>434</v>
      </c>
      <c r="F285" t="s">
        <v>439</v>
      </c>
      <c r="G285">
        <f>LOG(E285)</f>
        <v>1.8211858826088454</v>
      </c>
      <c r="H285">
        <f>LOG(F285)</f>
        <v>0.34242268082220628</v>
      </c>
    </row>
    <row r="286" spans="3:8" x14ac:dyDescent="0.15">
      <c r="C286">
        <v>1995</v>
      </c>
      <c r="D286" t="s">
        <v>5</v>
      </c>
      <c r="E286" t="s">
        <v>436</v>
      </c>
      <c r="F286" t="s">
        <v>263</v>
      </c>
      <c r="G286">
        <f t="shared" ref="G286:H349" si="5">LOG(E286)</f>
        <v>1.6434526764861874</v>
      </c>
      <c r="H286">
        <f t="shared" si="5"/>
        <v>-0.69897000433601875</v>
      </c>
    </row>
    <row r="287" spans="3:8" x14ac:dyDescent="0.15">
      <c r="C287">
        <v>1995</v>
      </c>
      <c r="D287" t="s">
        <v>5</v>
      </c>
      <c r="E287" t="s">
        <v>442</v>
      </c>
      <c r="F287" t="s">
        <v>445</v>
      </c>
      <c r="G287">
        <f t="shared" si="5"/>
        <v>1.69284691927723</v>
      </c>
      <c r="H287">
        <f t="shared" si="5"/>
        <v>-0.22184874961635639</v>
      </c>
    </row>
    <row r="288" spans="3:8" x14ac:dyDescent="0.15">
      <c r="C288">
        <v>1995</v>
      </c>
      <c r="D288" t="s">
        <v>5</v>
      </c>
      <c r="E288" t="s">
        <v>446</v>
      </c>
      <c r="F288" t="s">
        <v>263</v>
      </c>
      <c r="G288">
        <f t="shared" si="5"/>
        <v>1.5921767573958667</v>
      </c>
      <c r="H288">
        <f t="shared" si="5"/>
        <v>-0.69897000433601875</v>
      </c>
    </row>
    <row r="289" spans="3:8" x14ac:dyDescent="0.15">
      <c r="C289">
        <v>1995</v>
      </c>
      <c r="D289" t="s">
        <v>5</v>
      </c>
      <c r="E289" t="s">
        <v>452</v>
      </c>
      <c r="F289" t="s">
        <v>263</v>
      </c>
      <c r="G289">
        <f t="shared" si="5"/>
        <v>1.651278013998144</v>
      </c>
      <c r="H289">
        <f t="shared" si="5"/>
        <v>-0.69897000433601875</v>
      </c>
    </row>
    <row r="290" spans="3:8" x14ac:dyDescent="0.15">
      <c r="C290">
        <v>1995</v>
      </c>
      <c r="D290" t="s">
        <v>5</v>
      </c>
      <c r="E290">
        <v>45.45</v>
      </c>
      <c r="F290" t="s">
        <v>234</v>
      </c>
      <c r="G290">
        <f t="shared" si="5"/>
        <v>1.6575338875579864</v>
      </c>
      <c r="H290">
        <f t="shared" si="5"/>
        <v>-0.52287874528033762</v>
      </c>
    </row>
    <row r="291" spans="3:8" x14ac:dyDescent="0.15">
      <c r="C291">
        <v>1995</v>
      </c>
      <c r="D291" t="s">
        <v>5</v>
      </c>
      <c r="E291" t="s">
        <v>458</v>
      </c>
      <c r="F291" t="s">
        <v>459</v>
      </c>
      <c r="G291">
        <f t="shared" si="5"/>
        <v>1.7041505168397992</v>
      </c>
      <c r="H291">
        <f t="shared" si="5"/>
        <v>-0.3979400086720376</v>
      </c>
    </row>
    <row r="292" spans="3:8" x14ac:dyDescent="0.15">
      <c r="C292">
        <v>1995</v>
      </c>
      <c r="D292" t="s">
        <v>5</v>
      </c>
      <c r="E292" t="s">
        <v>461</v>
      </c>
      <c r="F292" t="s">
        <v>462</v>
      </c>
      <c r="G292">
        <f t="shared" si="5"/>
        <v>1.7403626894942439</v>
      </c>
      <c r="H292">
        <f t="shared" si="5"/>
        <v>0</v>
      </c>
    </row>
    <row r="293" spans="3:8" x14ac:dyDescent="0.15">
      <c r="C293">
        <v>1995</v>
      </c>
      <c r="D293" t="s">
        <v>5</v>
      </c>
      <c r="E293">
        <v>68.599999999999994</v>
      </c>
      <c r="F293">
        <v>2.4</v>
      </c>
      <c r="G293">
        <f t="shared" si="5"/>
        <v>1.8363241157067516</v>
      </c>
      <c r="H293">
        <f t="shared" si="5"/>
        <v>0.38021124171160603</v>
      </c>
    </row>
    <row r="294" spans="3:8" x14ac:dyDescent="0.15">
      <c r="C294">
        <v>1995</v>
      </c>
      <c r="D294" t="s">
        <v>5</v>
      </c>
      <c r="E294">
        <v>60</v>
      </c>
      <c r="F294">
        <v>1.8</v>
      </c>
      <c r="G294">
        <f t="shared" si="5"/>
        <v>1.7781512503836436</v>
      </c>
      <c r="H294">
        <f t="shared" si="5"/>
        <v>0.25527250510330607</v>
      </c>
    </row>
    <row r="295" spans="3:8" x14ac:dyDescent="0.15">
      <c r="C295">
        <v>1995</v>
      </c>
      <c r="D295" t="s">
        <v>5</v>
      </c>
      <c r="E295">
        <v>59.3</v>
      </c>
      <c r="F295">
        <v>1.6</v>
      </c>
      <c r="G295">
        <f t="shared" si="5"/>
        <v>1.7730546933642626</v>
      </c>
      <c r="H295">
        <f t="shared" si="5"/>
        <v>0.20411998265592479</v>
      </c>
    </row>
    <row r="296" spans="3:8" x14ac:dyDescent="0.15">
      <c r="C296">
        <v>1995</v>
      </c>
      <c r="D296" t="s">
        <v>5</v>
      </c>
      <c r="E296">
        <v>59.05</v>
      </c>
      <c r="F296">
        <v>1.7</v>
      </c>
      <c r="G296">
        <f t="shared" si="5"/>
        <v>1.7712199019495336</v>
      </c>
      <c r="H296">
        <f t="shared" si="5"/>
        <v>0.23044892137827391</v>
      </c>
    </row>
    <row r="297" spans="3:8" x14ac:dyDescent="0.15">
      <c r="C297">
        <v>1995</v>
      </c>
      <c r="D297" t="s">
        <v>5</v>
      </c>
      <c r="E297">
        <v>41.4</v>
      </c>
      <c r="F297">
        <v>0.6</v>
      </c>
      <c r="G297">
        <f t="shared" si="5"/>
        <v>1.6170003411208989</v>
      </c>
      <c r="H297">
        <f t="shared" si="5"/>
        <v>-0.22184874961635639</v>
      </c>
    </row>
    <row r="298" spans="3:8" x14ac:dyDescent="0.15">
      <c r="C298">
        <v>1996</v>
      </c>
      <c r="D298" t="s">
        <v>5</v>
      </c>
      <c r="E298">
        <v>43.45</v>
      </c>
      <c r="F298">
        <v>0.5</v>
      </c>
      <c r="G298">
        <f t="shared" si="5"/>
        <v>1.6379897807846853</v>
      </c>
      <c r="H298">
        <f t="shared" si="5"/>
        <v>-0.3010299956639812</v>
      </c>
    </row>
    <row r="299" spans="3:8" x14ac:dyDescent="0.15">
      <c r="C299">
        <v>1996</v>
      </c>
      <c r="D299" t="s">
        <v>5</v>
      </c>
      <c r="E299">
        <v>58</v>
      </c>
      <c r="F299">
        <v>1.1000000000000001</v>
      </c>
      <c r="G299">
        <f t="shared" si="5"/>
        <v>1.7634279935629373</v>
      </c>
      <c r="H299">
        <f t="shared" si="5"/>
        <v>4.1392685158225077E-2</v>
      </c>
    </row>
    <row r="300" spans="3:8" x14ac:dyDescent="0.15">
      <c r="C300">
        <v>1996</v>
      </c>
      <c r="D300" t="s">
        <v>5</v>
      </c>
      <c r="E300">
        <v>60.6</v>
      </c>
      <c r="F300">
        <v>1.6</v>
      </c>
      <c r="G300">
        <f t="shared" si="5"/>
        <v>1.7824726241662863</v>
      </c>
      <c r="H300">
        <f t="shared" si="5"/>
        <v>0.20411998265592479</v>
      </c>
    </row>
    <row r="301" spans="3:8" x14ac:dyDescent="0.15">
      <c r="C301">
        <v>1996</v>
      </c>
      <c r="D301" t="s">
        <v>5</v>
      </c>
      <c r="E301">
        <v>46.25</v>
      </c>
      <c r="F301">
        <v>0.7</v>
      </c>
      <c r="G301">
        <f t="shared" si="5"/>
        <v>1.6651117370750514</v>
      </c>
      <c r="H301">
        <f t="shared" si="5"/>
        <v>-0.15490195998574319</v>
      </c>
    </row>
    <row r="302" spans="3:8" x14ac:dyDescent="0.15">
      <c r="C302">
        <v>1996</v>
      </c>
      <c r="D302" t="s">
        <v>5</v>
      </c>
      <c r="E302">
        <v>61.5</v>
      </c>
      <c r="F302">
        <v>1.6</v>
      </c>
      <c r="G302">
        <f t="shared" si="5"/>
        <v>1.7888751157754168</v>
      </c>
      <c r="H302">
        <f t="shared" si="5"/>
        <v>0.20411998265592479</v>
      </c>
    </row>
    <row r="303" spans="3:8" x14ac:dyDescent="0.15">
      <c r="C303">
        <v>1996</v>
      </c>
      <c r="D303" t="s">
        <v>5</v>
      </c>
      <c r="E303">
        <v>53.9</v>
      </c>
      <c r="F303">
        <v>1.2</v>
      </c>
      <c r="G303">
        <f t="shared" si="5"/>
        <v>1.7315887651867388</v>
      </c>
      <c r="H303">
        <f t="shared" si="5"/>
        <v>7.9181246047624818E-2</v>
      </c>
    </row>
    <row r="304" spans="3:8" x14ac:dyDescent="0.15">
      <c r="C304">
        <v>1996</v>
      </c>
      <c r="D304" t="s">
        <v>5</v>
      </c>
      <c r="E304">
        <v>55.8</v>
      </c>
      <c r="F304">
        <v>1.3</v>
      </c>
      <c r="G304">
        <f t="shared" si="5"/>
        <v>1.7466341989375787</v>
      </c>
      <c r="H304">
        <f t="shared" si="5"/>
        <v>0.11394335230683679</v>
      </c>
    </row>
    <row r="305" spans="3:8" x14ac:dyDescent="0.15">
      <c r="C305">
        <v>1996</v>
      </c>
      <c r="D305" t="s">
        <v>5</v>
      </c>
      <c r="E305">
        <v>55</v>
      </c>
      <c r="F305">
        <v>1.2</v>
      </c>
      <c r="G305">
        <f t="shared" si="5"/>
        <v>1.7403626894942439</v>
      </c>
      <c r="H305">
        <f t="shared" si="5"/>
        <v>7.9181246047624818E-2</v>
      </c>
    </row>
    <row r="306" spans="3:8" x14ac:dyDescent="0.15">
      <c r="C306">
        <v>1996</v>
      </c>
      <c r="D306" t="s">
        <v>5</v>
      </c>
      <c r="E306">
        <v>63</v>
      </c>
      <c r="F306">
        <v>2</v>
      </c>
      <c r="G306">
        <f t="shared" si="5"/>
        <v>1.7993405494535817</v>
      </c>
      <c r="H306">
        <f t="shared" si="5"/>
        <v>0.3010299956639812</v>
      </c>
    </row>
    <row r="307" spans="3:8" x14ac:dyDescent="0.15">
      <c r="C307">
        <v>1996</v>
      </c>
      <c r="D307" t="s">
        <v>5</v>
      </c>
      <c r="E307">
        <v>65</v>
      </c>
      <c r="F307">
        <v>1.9</v>
      </c>
      <c r="G307">
        <f t="shared" si="5"/>
        <v>1.8129133566428555</v>
      </c>
      <c r="H307">
        <f t="shared" si="5"/>
        <v>0.27875360095282892</v>
      </c>
    </row>
    <row r="308" spans="3:8" x14ac:dyDescent="0.15">
      <c r="C308">
        <v>1996</v>
      </c>
      <c r="D308" t="s">
        <v>5</v>
      </c>
      <c r="E308">
        <v>80.400000000000006</v>
      </c>
      <c r="F308">
        <v>4</v>
      </c>
      <c r="G308">
        <f t="shared" si="5"/>
        <v>1.9052560487484513</v>
      </c>
      <c r="H308">
        <f t="shared" si="5"/>
        <v>0.6020599913279624</v>
      </c>
    </row>
    <row r="309" spans="3:8" x14ac:dyDescent="0.15">
      <c r="C309">
        <v>1998</v>
      </c>
      <c r="D309" t="s">
        <v>5</v>
      </c>
      <c r="E309" t="s">
        <v>276</v>
      </c>
      <c r="F309" t="s">
        <v>280</v>
      </c>
      <c r="G309">
        <f t="shared" si="5"/>
        <v>1.7543483357110188</v>
      </c>
      <c r="H309">
        <f t="shared" si="5"/>
        <v>0</v>
      </c>
    </row>
    <row r="310" spans="3:8" x14ac:dyDescent="0.15">
      <c r="C310">
        <v>1998</v>
      </c>
      <c r="D310" t="s">
        <v>5</v>
      </c>
      <c r="E310" t="s">
        <v>283</v>
      </c>
      <c r="F310" t="s">
        <v>286</v>
      </c>
      <c r="G310">
        <f t="shared" si="5"/>
        <v>1.8469553250198238</v>
      </c>
      <c r="H310">
        <f t="shared" si="5"/>
        <v>0.3222192947339193</v>
      </c>
    </row>
    <row r="311" spans="3:8" x14ac:dyDescent="0.15">
      <c r="C311">
        <v>1998</v>
      </c>
      <c r="D311" t="s">
        <v>5</v>
      </c>
      <c r="E311" t="s">
        <v>289</v>
      </c>
      <c r="F311" t="s">
        <v>292</v>
      </c>
      <c r="G311">
        <f t="shared" si="5"/>
        <v>1.7101173651118162</v>
      </c>
      <c r="H311">
        <f t="shared" si="5"/>
        <v>-0.3010299956639812</v>
      </c>
    </row>
    <row r="312" spans="3:8" x14ac:dyDescent="0.15">
      <c r="C312">
        <v>1998</v>
      </c>
      <c r="D312" t="s">
        <v>5</v>
      </c>
      <c r="E312" t="s">
        <v>295</v>
      </c>
      <c r="F312" t="s">
        <v>296</v>
      </c>
      <c r="G312">
        <f t="shared" si="5"/>
        <v>1.5921767573958667</v>
      </c>
      <c r="H312">
        <f t="shared" si="5"/>
        <v>-0.69897000433601875</v>
      </c>
    </row>
    <row r="313" spans="3:8" x14ac:dyDescent="0.15">
      <c r="C313">
        <v>1998</v>
      </c>
      <c r="D313" t="s">
        <v>5</v>
      </c>
      <c r="E313" t="s">
        <v>300</v>
      </c>
      <c r="F313" t="s">
        <v>303</v>
      </c>
      <c r="G313">
        <f t="shared" si="5"/>
        <v>2.2576785748691846</v>
      </c>
      <c r="H313">
        <f t="shared" si="5"/>
        <v>1.5250448070368452</v>
      </c>
    </row>
    <row r="314" spans="3:8" x14ac:dyDescent="0.15">
      <c r="C314">
        <v>1998</v>
      </c>
      <c r="D314" t="s">
        <v>5</v>
      </c>
      <c r="E314" t="s">
        <v>306</v>
      </c>
      <c r="F314" t="s">
        <v>309</v>
      </c>
      <c r="G314">
        <f t="shared" si="5"/>
        <v>2.162564406523019</v>
      </c>
      <c r="H314">
        <f t="shared" si="5"/>
        <v>1.2329961103921538</v>
      </c>
    </row>
    <row r="315" spans="3:8" x14ac:dyDescent="0.15">
      <c r="C315">
        <v>1998</v>
      </c>
      <c r="D315" t="s">
        <v>5</v>
      </c>
      <c r="E315" t="s">
        <v>311</v>
      </c>
      <c r="F315" t="s">
        <v>292</v>
      </c>
      <c r="G315">
        <f t="shared" si="5"/>
        <v>1.658964842664435</v>
      </c>
      <c r="H315">
        <f t="shared" si="5"/>
        <v>-0.3010299956639812</v>
      </c>
    </row>
    <row r="316" spans="3:8" x14ac:dyDescent="0.15">
      <c r="C316">
        <v>1998</v>
      </c>
      <c r="D316" t="s">
        <v>5</v>
      </c>
      <c r="E316" t="s">
        <v>314</v>
      </c>
      <c r="F316" t="s">
        <v>292</v>
      </c>
      <c r="G316">
        <f t="shared" si="5"/>
        <v>1.6794278966121188</v>
      </c>
      <c r="H316">
        <f t="shared" si="5"/>
        <v>-0.3010299956639812</v>
      </c>
    </row>
    <row r="317" spans="3:8" x14ac:dyDescent="0.15">
      <c r="C317">
        <v>1998</v>
      </c>
      <c r="D317" t="s">
        <v>5</v>
      </c>
      <c r="E317" t="s">
        <v>319</v>
      </c>
      <c r="F317" t="s">
        <v>322</v>
      </c>
      <c r="G317">
        <f t="shared" si="5"/>
        <v>1.7895807121644254</v>
      </c>
      <c r="H317">
        <f t="shared" si="5"/>
        <v>0.20411998265592479</v>
      </c>
    </row>
    <row r="318" spans="3:8" x14ac:dyDescent="0.15">
      <c r="C318">
        <v>1998</v>
      </c>
      <c r="D318" t="s">
        <v>5</v>
      </c>
      <c r="E318" t="s">
        <v>325</v>
      </c>
      <c r="F318" t="s">
        <v>328</v>
      </c>
      <c r="G318">
        <f t="shared" si="5"/>
        <v>1.8432327780980093</v>
      </c>
      <c r="H318">
        <f t="shared" si="5"/>
        <v>0.3979400086720376</v>
      </c>
    </row>
    <row r="319" spans="3:8" x14ac:dyDescent="0.15">
      <c r="C319">
        <v>1998</v>
      </c>
      <c r="D319" t="s">
        <v>5</v>
      </c>
      <c r="E319" t="s">
        <v>331</v>
      </c>
      <c r="F319" t="s">
        <v>296</v>
      </c>
      <c r="G319">
        <f t="shared" si="5"/>
        <v>1.5378190950732742</v>
      </c>
      <c r="H319">
        <f t="shared" si="5"/>
        <v>-0.69897000433601875</v>
      </c>
    </row>
    <row r="320" spans="3:8" x14ac:dyDescent="0.15">
      <c r="C320">
        <v>1998</v>
      </c>
      <c r="D320" t="s">
        <v>5</v>
      </c>
      <c r="E320" t="s">
        <v>336</v>
      </c>
      <c r="F320" t="s">
        <v>338</v>
      </c>
      <c r="G320">
        <f t="shared" si="5"/>
        <v>1.5587085705331658</v>
      </c>
      <c r="H320">
        <f t="shared" si="5"/>
        <v>-0.52287874528033762</v>
      </c>
    </row>
    <row r="321" spans="3:8" x14ac:dyDescent="0.15">
      <c r="C321">
        <v>1998</v>
      </c>
      <c r="D321" t="s">
        <v>5</v>
      </c>
      <c r="E321" t="s">
        <v>341</v>
      </c>
      <c r="F321" t="s">
        <v>292</v>
      </c>
      <c r="G321">
        <f t="shared" si="5"/>
        <v>1.6444385894678386</v>
      </c>
      <c r="H321">
        <f t="shared" si="5"/>
        <v>-0.3010299956639812</v>
      </c>
    </row>
    <row r="322" spans="3:8" x14ac:dyDescent="0.15">
      <c r="C322">
        <v>1998</v>
      </c>
      <c r="D322" t="s">
        <v>5</v>
      </c>
      <c r="E322" t="s">
        <v>345</v>
      </c>
      <c r="F322" t="s">
        <v>296</v>
      </c>
      <c r="G322">
        <f t="shared" si="5"/>
        <v>1.541579243946581</v>
      </c>
      <c r="H322">
        <f t="shared" si="5"/>
        <v>-0.69897000433601875</v>
      </c>
    </row>
    <row r="323" spans="3:8" x14ac:dyDescent="0.15">
      <c r="C323">
        <v>1998</v>
      </c>
      <c r="D323" t="s">
        <v>5</v>
      </c>
      <c r="E323" t="s">
        <v>349</v>
      </c>
      <c r="F323" t="s">
        <v>352</v>
      </c>
      <c r="G323">
        <f t="shared" si="5"/>
        <v>1.550228353055094</v>
      </c>
      <c r="H323">
        <f t="shared" si="5"/>
        <v>-1</v>
      </c>
    </row>
    <row r="324" spans="3:8" x14ac:dyDescent="0.15">
      <c r="C324">
        <v>1998</v>
      </c>
      <c r="D324" t="s">
        <v>5</v>
      </c>
      <c r="E324" t="s">
        <v>353</v>
      </c>
      <c r="F324" t="s">
        <v>355</v>
      </c>
      <c r="G324">
        <f t="shared" si="5"/>
        <v>1.6532125137753437</v>
      </c>
      <c r="H324">
        <f t="shared" si="5"/>
        <v>-0.3979400086720376</v>
      </c>
    </row>
    <row r="325" spans="3:8" x14ac:dyDescent="0.15">
      <c r="C325">
        <v>1998</v>
      </c>
      <c r="D325" t="s">
        <v>5</v>
      </c>
      <c r="E325" t="s">
        <v>357</v>
      </c>
      <c r="F325" t="s">
        <v>286</v>
      </c>
      <c r="G325">
        <f t="shared" si="5"/>
        <v>1.8656960599160706</v>
      </c>
      <c r="H325">
        <f t="shared" si="5"/>
        <v>0.3222192947339193</v>
      </c>
    </row>
    <row r="326" spans="3:8" x14ac:dyDescent="0.15">
      <c r="C326">
        <v>1998</v>
      </c>
      <c r="D326" t="s">
        <v>5</v>
      </c>
      <c r="E326" t="s">
        <v>360</v>
      </c>
      <c r="F326" t="s">
        <v>362</v>
      </c>
      <c r="G326">
        <f t="shared" si="5"/>
        <v>1.866287339084195</v>
      </c>
      <c r="H326">
        <f t="shared" si="5"/>
        <v>0.38021124171160603</v>
      </c>
    </row>
    <row r="327" spans="3:8" x14ac:dyDescent="0.15">
      <c r="C327">
        <v>1998</v>
      </c>
      <c r="D327" t="s">
        <v>5</v>
      </c>
      <c r="E327" t="s">
        <v>366</v>
      </c>
      <c r="F327" t="s">
        <v>355</v>
      </c>
      <c r="G327">
        <f t="shared" si="5"/>
        <v>1.6170003411208989</v>
      </c>
      <c r="H327">
        <f t="shared" si="5"/>
        <v>-0.3979400086720376</v>
      </c>
    </row>
    <row r="328" spans="3:8" x14ac:dyDescent="0.15">
      <c r="C328">
        <v>1998</v>
      </c>
      <c r="D328" t="s">
        <v>5</v>
      </c>
      <c r="E328" t="s">
        <v>370</v>
      </c>
      <c r="F328" t="s">
        <v>373</v>
      </c>
      <c r="G328">
        <f t="shared" si="5"/>
        <v>1.9698816437464999</v>
      </c>
      <c r="H328">
        <f t="shared" si="5"/>
        <v>0.75587485567249146</v>
      </c>
    </row>
    <row r="329" spans="3:8" x14ac:dyDescent="0.15">
      <c r="C329">
        <v>1998</v>
      </c>
      <c r="D329" t="s">
        <v>5</v>
      </c>
      <c r="E329" t="s">
        <v>376</v>
      </c>
      <c r="F329" t="s">
        <v>333</v>
      </c>
      <c r="G329">
        <f t="shared" si="5"/>
        <v>1.8621313793130372</v>
      </c>
      <c r="H329">
        <f t="shared" si="5"/>
        <v>0.41497334797081797</v>
      </c>
    </row>
    <row r="330" spans="3:8" x14ac:dyDescent="0.15">
      <c r="C330">
        <v>2001</v>
      </c>
      <c r="D330" t="s">
        <v>5</v>
      </c>
      <c r="E330">
        <v>64.5</v>
      </c>
      <c r="F330">
        <v>1.8</v>
      </c>
      <c r="G330">
        <f t="shared" si="5"/>
        <v>1.8095597146352678</v>
      </c>
      <c r="H330">
        <f t="shared" si="5"/>
        <v>0.25527250510330607</v>
      </c>
    </row>
    <row r="331" spans="3:8" x14ac:dyDescent="0.15">
      <c r="C331">
        <v>2001</v>
      </c>
      <c r="D331" t="s">
        <v>5</v>
      </c>
      <c r="E331">
        <v>49.3</v>
      </c>
      <c r="F331">
        <v>0.8</v>
      </c>
      <c r="G331">
        <f t="shared" si="5"/>
        <v>1.69284691927723</v>
      </c>
      <c r="H331">
        <f t="shared" si="5"/>
        <v>-9.6910013008056392E-2</v>
      </c>
    </row>
    <row r="332" spans="3:8" x14ac:dyDescent="0.15">
      <c r="C332">
        <v>2001</v>
      </c>
      <c r="D332" t="s">
        <v>5</v>
      </c>
      <c r="E332">
        <v>38.200000000000003</v>
      </c>
      <c r="F332">
        <v>0.3</v>
      </c>
      <c r="G332">
        <f t="shared" si="5"/>
        <v>1.5820633629117087</v>
      </c>
      <c r="H332">
        <f t="shared" si="5"/>
        <v>-0.52287874528033762</v>
      </c>
    </row>
    <row r="333" spans="3:8" x14ac:dyDescent="0.15">
      <c r="C333">
        <v>2001</v>
      </c>
      <c r="D333" t="s">
        <v>5</v>
      </c>
      <c r="E333">
        <v>78.7</v>
      </c>
      <c r="F333">
        <v>3.8</v>
      </c>
      <c r="G333">
        <f t="shared" si="5"/>
        <v>1.8959747323590646</v>
      </c>
      <c r="H333">
        <f t="shared" si="5"/>
        <v>0.57978359661681012</v>
      </c>
    </row>
    <row r="334" spans="3:8" x14ac:dyDescent="0.15">
      <c r="C334">
        <v>2001</v>
      </c>
      <c r="D334" t="s">
        <v>5</v>
      </c>
      <c r="E334">
        <v>40.1</v>
      </c>
      <c r="F334">
        <v>0.3</v>
      </c>
      <c r="G334">
        <f t="shared" si="5"/>
        <v>1.6031443726201824</v>
      </c>
      <c r="H334">
        <f t="shared" si="5"/>
        <v>-0.52287874528033762</v>
      </c>
    </row>
    <row r="335" spans="3:8" x14ac:dyDescent="0.15">
      <c r="C335">
        <v>2001</v>
      </c>
      <c r="D335" t="s">
        <v>5</v>
      </c>
      <c r="E335">
        <v>42.7</v>
      </c>
      <c r="F335">
        <v>0.4</v>
      </c>
      <c r="G335">
        <f t="shared" si="5"/>
        <v>1.6304278750250238</v>
      </c>
      <c r="H335">
        <f t="shared" si="5"/>
        <v>-0.3979400086720376</v>
      </c>
    </row>
    <row r="336" spans="3:8" x14ac:dyDescent="0.15">
      <c r="C336">
        <v>2001</v>
      </c>
      <c r="D336" t="s">
        <v>5</v>
      </c>
      <c r="E336">
        <v>50.7</v>
      </c>
      <c r="F336">
        <v>0.6</v>
      </c>
      <c r="G336">
        <f t="shared" si="5"/>
        <v>1.705007959333336</v>
      </c>
      <c r="H336">
        <f t="shared" si="5"/>
        <v>-0.22184874961635639</v>
      </c>
    </row>
    <row r="337" spans="3:8" x14ac:dyDescent="0.15">
      <c r="C337">
        <v>2001</v>
      </c>
      <c r="D337" t="s">
        <v>5</v>
      </c>
      <c r="E337">
        <v>46.5</v>
      </c>
      <c r="F337">
        <v>0.5</v>
      </c>
      <c r="G337">
        <f t="shared" si="5"/>
        <v>1.667452952889954</v>
      </c>
      <c r="H337">
        <f t="shared" si="5"/>
        <v>-0.3010299956639812</v>
      </c>
    </row>
    <row r="338" spans="3:8" x14ac:dyDescent="0.15">
      <c r="C338">
        <v>2001</v>
      </c>
      <c r="D338" t="s">
        <v>5</v>
      </c>
      <c r="E338">
        <v>49.6</v>
      </c>
      <c r="F338">
        <v>0.6</v>
      </c>
      <c r="G338">
        <f t="shared" si="5"/>
        <v>1.6954816764901974</v>
      </c>
      <c r="H338">
        <f t="shared" si="5"/>
        <v>-0.22184874961635639</v>
      </c>
    </row>
    <row r="339" spans="3:8" x14ac:dyDescent="0.15">
      <c r="C339">
        <v>2001</v>
      </c>
      <c r="D339" t="s">
        <v>5</v>
      </c>
      <c r="E339">
        <v>43</v>
      </c>
      <c r="F339">
        <v>0.4</v>
      </c>
      <c r="G339">
        <f t="shared" si="5"/>
        <v>1.6334684555795864</v>
      </c>
      <c r="H339">
        <f t="shared" si="5"/>
        <v>-0.3979400086720376</v>
      </c>
    </row>
    <row r="340" spans="3:8" x14ac:dyDescent="0.15">
      <c r="C340">
        <v>2001</v>
      </c>
      <c r="D340" t="s">
        <v>5</v>
      </c>
      <c r="E340">
        <v>46.7</v>
      </c>
      <c r="F340">
        <v>0.5</v>
      </c>
      <c r="G340">
        <f t="shared" si="5"/>
        <v>1.6693168805661123</v>
      </c>
      <c r="H340">
        <f t="shared" si="5"/>
        <v>-0.3010299956639812</v>
      </c>
    </row>
    <row r="341" spans="3:8" x14ac:dyDescent="0.15">
      <c r="C341">
        <v>2001</v>
      </c>
      <c r="D341" t="s">
        <v>5</v>
      </c>
      <c r="E341">
        <v>49</v>
      </c>
      <c r="F341">
        <v>0.7</v>
      </c>
      <c r="G341">
        <f t="shared" si="5"/>
        <v>1.6901960800285136</v>
      </c>
      <c r="H341">
        <f t="shared" si="5"/>
        <v>-0.15490195998574319</v>
      </c>
    </row>
    <row r="342" spans="3:8" x14ac:dyDescent="0.15">
      <c r="C342">
        <v>2001</v>
      </c>
      <c r="D342" t="s">
        <v>5</v>
      </c>
      <c r="E342">
        <v>45.8</v>
      </c>
      <c r="F342">
        <v>0.6</v>
      </c>
      <c r="G342">
        <f t="shared" si="5"/>
        <v>1.6608654780038692</v>
      </c>
      <c r="H342">
        <f t="shared" si="5"/>
        <v>-0.22184874961635639</v>
      </c>
    </row>
    <row r="343" spans="3:8" x14ac:dyDescent="0.15">
      <c r="C343">
        <v>2001</v>
      </c>
      <c r="D343" t="s">
        <v>5</v>
      </c>
      <c r="E343">
        <v>77.599999999999994</v>
      </c>
      <c r="F343">
        <v>2.8</v>
      </c>
      <c r="G343">
        <f t="shared" si="5"/>
        <v>1.8898617212581883</v>
      </c>
      <c r="H343">
        <f t="shared" si="5"/>
        <v>0.44715803134221921</v>
      </c>
    </row>
    <row r="344" spans="3:8" x14ac:dyDescent="0.15">
      <c r="C344">
        <v>2001</v>
      </c>
      <c r="D344" t="s">
        <v>5</v>
      </c>
      <c r="E344">
        <v>39.700000000000003</v>
      </c>
      <c r="F344">
        <v>0.3</v>
      </c>
      <c r="G344">
        <f t="shared" si="5"/>
        <v>1.5987905067631152</v>
      </c>
      <c r="H344">
        <f t="shared" si="5"/>
        <v>-0.52287874528033762</v>
      </c>
    </row>
    <row r="345" spans="3:8" x14ac:dyDescent="0.15">
      <c r="C345">
        <v>2001</v>
      </c>
      <c r="D345" t="s">
        <v>5</v>
      </c>
      <c r="E345">
        <v>51.9</v>
      </c>
      <c r="F345">
        <v>0.7</v>
      </c>
      <c r="G345">
        <f t="shared" si="5"/>
        <v>1.7151673578484579</v>
      </c>
      <c r="H345">
        <f t="shared" si="5"/>
        <v>-0.15490195998574319</v>
      </c>
    </row>
    <row r="346" spans="3:8" x14ac:dyDescent="0.15">
      <c r="C346">
        <v>2001</v>
      </c>
      <c r="D346" t="s">
        <v>5</v>
      </c>
      <c r="E346">
        <v>48.1</v>
      </c>
      <c r="F346">
        <v>0.6</v>
      </c>
      <c r="G346">
        <f t="shared" si="5"/>
        <v>1.6821450763738317</v>
      </c>
      <c r="H346">
        <f t="shared" si="5"/>
        <v>-0.22184874961635639</v>
      </c>
    </row>
    <row r="347" spans="3:8" x14ac:dyDescent="0.15">
      <c r="C347">
        <v>2001</v>
      </c>
      <c r="D347" t="s">
        <v>5</v>
      </c>
      <c r="E347">
        <v>44.1</v>
      </c>
      <c r="F347">
        <v>0.3</v>
      </c>
      <c r="G347">
        <f t="shared" si="5"/>
        <v>1.6444385894678386</v>
      </c>
      <c r="H347">
        <f t="shared" si="5"/>
        <v>-0.52287874528033762</v>
      </c>
    </row>
    <row r="348" spans="3:8" x14ac:dyDescent="0.15">
      <c r="C348">
        <v>2001</v>
      </c>
      <c r="D348" t="s">
        <v>5</v>
      </c>
      <c r="E348">
        <v>41.1</v>
      </c>
      <c r="F348">
        <v>0.3</v>
      </c>
      <c r="G348">
        <f t="shared" si="5"/>
        <v>1.6138418218760693</v>
      </c>
      <c r="H348">
        <f t="shared" si="5"/>
        <v>-0.52287874528033762</v>
      </c>
    </row>
    <row r="349" spans="3:8" x14ac:dyDescent="0.15">
      <c r="C349">
        <v>2003</v>
      </c>
      <c r="D349" t="s">
        <v>5</v>
      </c>
      <c r="E349">
        <v>55.2</v>
      </c>
      <c r="F349">
        <v>0.5</v>
      </c>
      <c r="G349">
        <f t="shared" si="5"/>
        <v>1.741939077729199</v>
      </c>
      <c r="H349">
        <f t="shared" si="5"/>
        <v>-0.3010299956639812</v>
      </c>
    </row>
    <row r="350" spans="3:8" x14ac:dyDescent="0.15">
      <c r="C350">
        <v>2003</v>
      </c>
      <c r="D350" t="s">
        <v>5</v>
      </c>
      <c r="E350">
        <v>54.5</v>
      </c>
      <c r="F350">
        <v>0.9</v>
      </c>
      <c r="G350">
        <f t="shared" ref="G350:H413" si="6">LOG(E350)</f>
        <v>1.7363965022766426</v>
      </c>
      <c r="H350">
        <f t="shared" si="6"/>
        <v>-4.5757490560675115E-2</v>
      </c>
    </row>
    <row r="351" spans="3:8" x14ac:dyDescent="0.15">
      <c r="C351">
        <v>2003</v>
      </c>
      <c r="D351" t="s">
        <v>5</v>
      </c>
      <c r="E351">
        <v>46.1</v>
      </c>
      <c r="F351">
        <v>1.4</v>
      </c>
      <c r="G351">
        <f t="shared" si="6"/>
        <v>1.6637009253896482</v>
      </c>
      <c r="H351">
        <f t="shared" si="6"/>
        <v>0.14612803567823801</v>
      </c>
    </row>
    <row r="352" spans="3:8" x14ac:dyDescent="0.15">
      <c r="C352">
        <v>2003</v>
      </c>
      <c r="D352" t="s">
        <v>5</v>
      </c>
      <c r="E352">
        <v>47.5</v>
      </c>
      <c r="F352">
        <v>0.6</v>
      </c>
      <c r="G352">
        <f t="shared" si="6"/>
        <v>1.6766936096248666</v>
      </c>
      <c r="H352">
        <f t="shared" si="6"/>
        <v>-0.22184874961635639</v>
      </c>
    </row>
    <row r="353" spans="3:8" x14ac:dyDescent="0.15">
      <c r="C353">
        <v>2003</v>
      </c>
      <c r="D353" t="s">
        <v>5</v>
      </c>
      <c r="E353">
        <v>54.8</v>
      </c>
      <c r="F353">
        <v>0.9</v>
      </c>
      <c r="G353">
        <f t="shared" si="6"/>
        <v>1.7387805584843692</v>
      </c>
      <c r="H353">
        <f t="shared" si="6"/>
        <v>-4.5757490560675115E-2</v>
      </c>
    </row>
    <row r="354" spans="3:8" x14ac:dyDescent="0.15">
      <c r="C354">
        <v>2003</v>
      </c>
      <c r="D354" t="s">
        <v>5</v>
      </c>
      <c r="E354">
        <v>49.8</v>
      </c>
      <c r="F354">
        <v>0.7</v>
      </c>
      <c r="G354">
        <f t="shared" si="6"/>
        <v>1.6972293427597176</v>
      </c>
      <c r="H354">
        <f t="shared" si="6"/>
        <v>-0.15490195998574319</v>
      </c>
    </row>
    <row r="355" spans="3:8" x14ac:dyDescent="0.15">
      <c r="C355">
        <v>2003</v>
      </c>
      <c r="D355" t="s">
        <v>5</v>
      </c>
      <c r="E355">
        <v>74.8</v>
      </c>
      <c r="F355">
        <v>2.8</v>
      </c>
      <c r="G355">
        <f t="shared" si="6"/>
        <v>1.8739015978644613</v>
      </c>
      <c r="H355">
        <f t="shared" si="6"/>
        <v>0.44715803134221921</v>
      </c>
    </row>
    <row r="356" spans="3:8" x14ac:dyDescent="0.15">
      <c r="C356">
        <v>2003</v>
      </c>
      <c r="D356" t="s">
        <v>5</v>
      </c>
      <c r="E356">
        <v>99.1</v>
      </c>
      <c r="F356">
        <v>3</v>
      </c>
      <c r="G356">
        <f t="shared" si="6"/>
        <v>1.9960736544852753</v>
      </c>
      <c r="H356">
        <f t="shared" si="6"/>
        <v>0.47712125471966244</v>
      </c>
    </row>
    <row r="357" spans="3:8" x14ac:dyDescent="0.15">
      <c r="C357">
        <v>2003</v>
      </c>
      <c r="D357" t="s">
        <v>5</v>
      </c>
      <c r="E357">
        <v>82.4</v>
      </c>
      <c r="F357">
        <v>3.7</v>
      </c>
      <c r="G357">
        <f t="shared" si="6"/>
        <v>1.9159272116971158</v>
      </c>
      <c r="H357">
        <f t="shared" si="6"/>
        <v>0.56820172406699498</v>
      </c>
    </row>
    <row r="358" spans="3:8" x14ac:dyDescent="0.15">
      <c r="C358">
        <v>2003</v>
      </c>
      <c r="D358" t="s">
        <v>5</v>
      </c>
      <c r="E358">
        <v>69.900000000000006</v>
      </c>
      <c r="F358">
        <v>2.2000000000000002</v>
      </c>
      <c r="G358">
        <f t="shared" si="6"/>
        <v>1.8444771757456815</v>
      </c>
      <c r="H358">
        <f t="shared" si="6"/>
        <v>0.34242268082220628</v>
      </c>
    </row>
    <row r="359" spans="3:8" x14ac:dyDescent="0.15">
      <c r="C359">
        <v>2003</v>
      </c>
      <c r="D359" t="s">
        <v>5</v>
      </c>
      <c r="E359">
        <v>80.400000000000006</v>
      </c>
      <c r="F359">
        <v>3.3</v>
      </c>
      <c r="G359">
        <f t="shared" si="6"/>
        <v>1.9052560487484513</v>
      </c>
      <c r="H359">
        <f t="shared" si="6"/>
        <v>0.51851393987788741</v>
      </c>
    </row>
    <row r="360" spans="3:8" x14ac:dyDescent="0.15">
      <c r="C360">
        <v>2004</v>
      </c>
      <c r="D360" t="s">
        <v>5</v>
      </c>
      <c r="E360">
        <v>41</v>
      </c>
      <c r="F360">
        <v>0.4</v>
      </c>
      <c r="G360">
        <f t="shared" si="6"/>
        <v>1.6127838567197355</v>
      </c>
      <c r="H360">
        <f t="shared" si="6"/>
        <v>-0.3979400086720376</v>
      </c>
    </row>
    <row r="361" spans="3:8" x14ac:dyDescent="0.15">
      <c r="C361">
        <v>2004</v>
      </c>
      <c r="D361" t="s">
        <v>5</v>
      </c>
      <c r="E361">
        <v>34</v>
      </c>
      <c r="F361">
        <v>0.2</v>
      </c>
      <c r="G361">
        <f t="shared" si="6"/>
        <v>1.5314789170422551</v>
      </c>
      <c r="H361">
        <f t="shared" si="6"/>
        <v>-0.69897000433601875</v>
      </c>
    </row>
    <row r="362" spans="3:8" x14ac:dyDescent="0.15">
      <c r="C362">
        <v>2004</v>
      </c>
      <c r="D362" t="s">
        <v>5</v>
      </c>
      <c r="E362">
        <v>52</v>
      </c>
      <c r="F362">
        <v>1</v>
      </c>
      <c r="G362">
        <f t="shared" si="6"/>
        <v>1.7160033436347992</v>
      </c>
      <c r="H362">
        <f t="shared" si="6"/>
        <v>0</v>
      </c>
    </row>
    <row r="363" spans="3:8" x14ac:dyDescent="0.15">
      <c r="C363">
        <v>2004</v>
      </c>
      <c r="D363" t="s">
        <v>5</v>
      </c>
      <c r="E363">
        <v>44</v>
      </c>
      <c r="F363">
        <v>0.5</v>
      </c>
      <c r="G363">
        <f t="shared" si="6"/>
        <v>1.6434526764861874</v>
      </c>
      <c r="H363">
        <f t="shared" si="6"/>
        <v>-0.3010299956639812</v>
      </c>
    </row>
    <row r="364" spans="3:8" x14ac:dyDescent="0.15">
      <c r="C364">
        <v>2004</v>
      </c>
      <c r="D364" t="s">
        <v>5</v>
      </c>
      <c r="E364">
        <v>55</v>
      </c>
      <c r="F364">
        <v>1</v>
      </c>
      <c r="G364">
        <f t="shared" si="6"/>
        <v>1.7403626894942439</v>
      </c>
      <c r="H364">
        <f t="shared" si="6"/>
        <v>0</v>
      </c>
    </row>
    <row r="365" spans="3:8" x14ac:dyDescent="0.15">
      <c r="C365">
        <v>2004</v>
      </c>
      <c r="D365" t="s">
        <v>5</v>
      </c>
      <c r="E365">
        <v>55.6</v>
      </c>
      <c r="F365">
        <v>1</v>
      </c>
      <c r="G365">
        <f t="shared" si="6"/>
        <v>1.7450747915820575</v>
      </c>
      <c r="H365">
        <f t="shared" si="6"/>
        <v>0</v>
      </c>
    </row>
    <row r="366" spans="3:8" x14ac:dyDescent="0.15">
      <c r="C366">
        <v>2004</v>
      </c>
      <c r="D366" t="s">
        <v>5</v>
      </c>
      <c r="E366">
        <v>58.9</v>
      </c>
      <c r="F366">
        <v>1.3</v>
      </c>
      <c r="G366">
        <f t="shared" si="6"/>
        <v>1.7701152947871017</v>
      </c>
      <c r="H366">
        <f t="shared" si="6"/>
        <v>0.11394335230683679</v>
      </c>
    </row>
    <row r="367" spans="3:8" x14ac:dyDescent="0.15">
      <c r="C367">
        <v>2004</v>
      </c>
      <c r="D367" t="s">
        <v>5</v>
      </c>
      <c r="E367">
        <v>55.6</v>
      </c>
      <c r="F367">
        <v>1.2</v>
      </c>
      <c r="G367">
        <f t="shared" si="6"/>
        <v>1.7450747915820575</v>
      </c>
      <c r="H367">
        <f t="shared" si="6"/>
        <v>7.9181246047624818E-2</v>
      </c>
    </row>
    <row r="368" spans="3:8" x14ac:dyDescent="0.15">
      <c r="C368">
        <v>2004</v>
      </c>
      <c r="D368" t="s">
        <v>5</v>
      </c>
      <c r="E368">
        <v>60.9</v>
      </c>
      <c r="F368">
        <v>1.4</v>
      </c>
      <c r="G368">
        <f t="shared" si="6"/>
        <v>1.7846172926328754</v>
      </c>
      <c r="H368">
        <f t="shared" si="6"/>
        <v>0.14612803567823801</v>
      </c>
    </row>
    <row r="369" spans="3:8" x14ac:dyDescent="0.15">
      <c r="C369">
        <v>2004</v>
      </c>
      <c r="D369" t="s">
        <v>5</v>
      </c>
      <c r="E369">
        <v>54.9</v>
      </c>
      <c r="F369">
        <v>1.1000000000000001</v>
      </c>
      <c r="G369">
        <f t="shared" si="6"/>
        <v>1.7395723444500919</v>
      </c>
      <c r="H369">
        <f t="shared" si="6"/>
        <v>4.1392685158225077E-2</v>
      </c>
    </row>
    <row r="370" spans="3:8" x14ac:dyDescent="0.15">
      <c r="C370">
        <v>2004</v>
      </c>
      <c r="D370" t="s">
        <v>5</v>
      </c>
      <c r="E370">
        <v>59.7</v>
      </c>
      <c r="F370">
        <v>1.3</v>
      </c>
      <c r="G370">
        <f t="shared" si="6"/>
        <v>1.7759743311293692</v>
      </c>
      <c r="H370">
        <f t="shared" si="6"/>
        <v>0.11394335230683679</v>
      </c>
    </row>
    <row r="371" spans="3:8" x14ac:dyDescent="0.15">
      <c r="C371">
        <v>2005</v>
      </c>
      <c r="D371" t="s">
        <v>5</v>
      </c>
      <c r="E371">
        <v>55</v>
      </c>
      <c r="F371">
        <v>0.9</v>
      </c>
      <c r="G371">
        <f t="shared" si="6"/>
        <v>1.7403626894942439</v>
      </c>
      <c r="H371">
        <f t="shared" si="6"/>
        <v>-4.5757490560675115E-2</v>
      </c>
    </row>
    <row r="372" spans="3:8" x14ac:dyDescent="0.15">
      <c r="C372">
        <v>2005</v>
      </c>
      <c r="D372" t="s">
        <v>5</v>
      </c>
      <c r="E372">
        <v>50</v>
      </c>
      <c r="F372">
        <v>1.5</v>
      </c>
      <c r="G372">
        <f t="shared" si="6"/>
        <v>1.6989700043360187</v>
      </c>
      <c r="H372">
        <f t="shared" si="6"/>
        <v>0.17609125905568124</v>
      </c>
    </row>
    <row r="373" spans="3:8" x14ac:dyDescent="0.15">
      <c r="C373">
        <v>2005</v>
      </c>
      <c r="D373" t="s">
        <v>5</v>
      </c>
      <c r="E373">
        <v>50.6</v>
      </c>
      <c r="F373">
        <v>0.9</v>
      </c>
      <c r="G373">
        <f t="shared" si="6"/>
        <v>1.7041505168397992</v>
      </c>
      <c r="H373">
        <f t="shared" si="6"/>
        <v>-4.5757490560675115E-2</v>
      </c>
    </row>
    <row r="374" spans="3:8" x14ac:dyDescent="0.15">
      <c r="C374">
        <v>2005</v>
      </c>
      <c r="D374" t="s">
        <v>5</v>
      </c>
      <c r="E374">
        <v>48.7</v>
      </c>
      <c r="F374">
        <v>0.8</v>
      </c>
      <c r="G374">
        <f t="shared" si="6"/>
        <v>1.6875289612146342</v>
      </c>
      <c r="H374">
        <f t="shared" si="6"/>
        <v>-9.6910013008056392E-2</v>
      </c>
    </row>
    <row r="375" spans="3:8" x14ac:dyDescent="0.15">
      <c r="C375">
        <v>2005</v>
      </c>
      <c r="D375" t="s">
        <v>5</v>
      </c>
      <c r="E375">
        <v>48.3</v>
      </c>
      <c r="F375">
        <v>0.5</v>
      </c>
      <c r="G375">
        <f t="shared" si="6"/>
        <v>1.6839471307515121</v>
      </c>
      <c r="H375">
        <f t="shared" si="6"/>
        <v>-0.3010299956639812</v>
      </c>
    </row>
    <row r="376" spans="3:8" x14ac:dyDescent="0.15">
      <c r="C376">
        <v>2005</v>
      </c>
      <c r="D376" t="s">
        <v>5</v>
      </c>
      <c r="E376">
        <v>51</v>
      </c>
      <c r="F376">
        <v>0.8</v>
      </c>
      <c r="G376">
        <f t="shared" si="6"/>
        <v>1.7075701760979363</v>
      </c>
      <c r="H376">
        <f t="shared" si="6"/>
        <v>-9.6910013008056392E-2</v>
      </c>
    </row>
    <row r="377" spans="3:8" x14ac:dyDescent="0.15">
      <c r="C377">
        <v>2005</v>
      </c>
      <c r="D377" t="s">
        <v>5</v>
      </c>
      <c r="E377">
        <v>33.200000000000003</v>
      </c>
      <c r="F377">
        <v>0.3</v>
      </c>
      <c r="G377">
        <f t="shared" si="6"/>
        <v>1.5211380837040362</v>
      </c>
      <c r="H377">
        <f t="shared" si="6"/>
        <v>-0.52287874528033762</v>
      </c>
    </row>
    <row r="378" spans="3:8" x14ac:dyDescent="0.15">
      <c r="C378">
        <v>2005</v>
      </c>
      <c r="D378" t="s">
        <v>5</v>
      </c>
      <c r="E378">
        <v>51.5</v>
      </c>
      <c r="F378">
        <v>1.2</v>
      </c>
      <c r="G378">
        <f t="shared" si="6"/>
        <v>1.711807229041191</v>
      </c>
      <c r="H378">
        <f t="shared" si="6"/>
        <v>7.9181246047624818E-2</v>
      </c>
    </row>
    <row r="379" spans="3:8" x14ac:dyDescent="0.15">
      <c r="C379">
        <v>2005</v>
      </c>
      <c r="D379" t="s">
        <v>5</v>
      </c>
      <c r="E379">
        <v>43.9</v>
      </c>
      <c r="F379">
        <v>0.6</v>
      </c>
      <c r="G379">
        <f t="shared" si="6"/>
        <v>1.6424645202421213</v>
      </c>
      <c r="H379">
        <f t="shared" si="6"/>
        <v>-0.22184874961635639</v>
      </c>
    </row>
    <row r="380" spans="3:8" x14ac:dyDescent="0.15">
      <c r="C380">
        <v>2005</v>
      </c>
      <c r="D380" t="s">
        <v>5</v>
      </c>
      <c r="E380">
        <v>50.5</v>
      </c>
      <c r="F380">
        <v>0.4</v>
      </c>
      <c r="G380">
        <f t="shared" si="6"/>
        <v>1.7032913781186614</v>
      </c>
      <c r="H380">
        <f t="shared" si="6"/>
        <v>-0.3979400086720376</v>
      </c>
    </row>
    <row r="381" spans="3:8" x14ac:dyDescent="0.15">
      <c r="C381">
        <v>2005</v>
      </c>
      <c r="D381" t="s">
        <v>5</v>
      </c>
      <c r="E381">
        <v>48.8</v>
      </c>
      <c r="F381">
        <v>0.5</v>
      </c>
      <c r="G381">
        <f t="shared" si="6"/>
        <v>1.6884198220027107</v>
      </c>
      <c r="H381">
        <f t="shared" si="6"/>
        <v>-0.3010299956639812</v>
      </c>
    </row>
    <row r="382" spans="3:8" x14ac:dyDescent="0.15">
      <c r="C382">
        <v>2005</v>
      </c>
      <c r="D382" t="s">
        <v>5</v>
      </c>
      <c r="E382">
        <v>57.8</v>
      </c>
      <c r="F382">
        <v>1.7</v>
      </c>
      <c r="G382">
        <f t="shared" si="6"/>
        <v>1.761927838420529</v>
      </c>
      <c r="H382">
        <f t="shared" si="6"/>
        <v>0.23044892137827391</v>
      </c>
    </row>
    <row r="383" spans="3:8" x14ac:dyDescent="0.15">
      <c r="C383">
        <v>2005</v>
      </c>
      <c r="D383" t="s">
        <v>5</v>
      </c>
      <c r="E383">
        <v>69</v>
      </c>
      <c r="F383">
        <v>2.2000000000000002</v>
      </c>
      <c r="G383">
        <f t="shared" si="6"/>
        <v>1.8388490907372552</v>
      </c>
      <c r="H383">
        <f t="shared" si="6"/>
        <v>0.34242268082220628</v>
      </c>
    </row>
    <row r="384" spans="3:8" x14ac:dyDescent="0.15">
      <c r="C384">
        <v>2005</v>
      </c>
      <c r="D384" t="s">
        <v>5</v>
      </c>
      <c r="E384">
        <v>58.5</v>
      </c>
      <c r="F384">
        <v>1.5</v>
      </c>
      <c r="G384">
        <f t="shared" si="6"/>
        <v>1.7671558660821804</v>
      </c>
      <c r="H384">
        <f t="shared" si="6"/>
        <v>0.17609125905568124</v>
      </c>
    </row>
    <row r="385" spans="3:8" x14ac:dyDescent="0.15">
      <c r="C385">
        <v>2005</v>
      </c>
      <c r="D385" t="s">
        <v>5</v>
      </c>
      <c r="E385">
        <v>74.8</v>
      </c>
      <c r="F385">
        <v>2.4</v>
      </c>
      <c r="G385">
        <f t="shared" si="6"/>
        <v>1.8739015978644613</v>
      </c>
      <c r="H385">
        <f t="shared" si="6"/>
        <v>0.38021124171160603</v>
      </c>
    </row>
    <row r="386" spans="3:8" x14ac:dyDescent="0.15">
      <c r="C386">
        <v>2005</v>
      </c>
      <c r="D386" t="s">
        <v>5</v>
      </c>
      <c r="E386">
        <v>95</v>
      </c>
      <c r="F386">
        <v>5.6</v>
      </c>
      <c r="G386">
        <f t="shared" si="6"/>
        <v>1.9777236052888478</v>
      </c>
      <c r="H386">
        <f t="shared" si="6"/>
        <v>0.74818802700620035</v>
      </c>
    </row>
    <row r="387" spans="3:8" x14ac:dyDescent="0.15">
      <c r="C387">
        <v>2005</v>
      </c>
      <c r="D387" t="s">
        <v>5</v>
      </c>
      <c r="E387">
        <v>104</v>
      </c>
      <c r="F387">
        <v>8.6</v>
      </c>
      <c r="G387">
        <f t="shared" si="6"/>
        <v>2.0170333392987803</v>
      </c>
      <c r="H387">
        <f t="shared" si="6"/>
        <v>0.93449845124356767</v>
      </c>
    </row>
    <row r="388" spans="3:8" x14ac:dyDescent="0.15">
      <c r="C388">
        <v>2005</v>
      </c>
      <c r="D388" t="s">
        <v>5</v>
      </c>
      <c r="E388">
        <v>69.8</v>
      </c>
      <c r="F388">
        <v>1.5</v>
      </c>
      <c r="G388">
        <f t="shared" si="6"/>
        <v>1.8438554226231612</v>
      </c>
      <c r="H388">
        <f t="shared" si="6"/>
        <v>0.17609125905568124</v>
      </c>
    </row>
    <row r="389" spans="3:8" x14ac:dyDescent="0.15">
      <c r="C389">
        <v>2005</v>
      </c>
      <c r="D389" t="s">
        <v>5</v>
      </c>
      <c r="E389">
        <v>60.6</v>
      </c>
      <c r="F389">
        <v>1.6</v>
      </c>
      <c r="G389">
        <f t="shared" si="6"/>
        <v>1.7824726241662863</v>
      </c>
      <c r="H389">
        <f t="shared" si="6"/>
        <v>0.20411998265592479</v>
      </c>
    </row>
    <row r="390" spans="3:8" x14ac:dyDescent="0.15">
      <c r="C390">
        <v>2005</v>
      </c>
      <c r="D390" t="s">
        <v>5</v>
      </c>
      <c r="E390">
        <v>30</v>
      </c>
      <c r="F390">
        <v>0.1</v>
      </c>
      <c r="G390">
        <f t="shared" si="6"/>
        <v>1.4771212547196624</v>
      </c>
      <c r="H390">
        <f t="shared" si="6"/>
        <v>-1</v>
      </c>
    </row>
    <row r="391" spans="3:8" x14ac:dyDescent="0.15">
      <c r="C391">
        <v>2005</v>
      </c>
      <c r="D391" t="s">
        <v>5</v>
      </c>
      <c r="E391">
        <v>31</v>
      </c>
      <c r="F391">
        <v>0.1</v>
      </c>
      <c r="G391">
        <f t="shared" si="6"/>
        <v>1.4913616938342726</v>
      </c>
      <c r="H391">
        <f t="shared" si="6"/>
        <v>-1</v>
      </c>
    </row>
    <row r="392" spans="3:8" x14ac:dyDescent="0.15">
      <c r="C392">
        <v>2005</v>
      </c>
      <c r="D392" t="s">
        <v>5</v>
      </c>
      <c r="E392">
        <v>33</v>
      </c>
      <c r="F392">
        <v>0.2</v>
      </c>
      <c r="G392">
        <f t="shared" si="6"/>
        <v>1.5185139398778875</v>
      </c>
      <c r="H392">
        <f t="shared" si="6"/>
        <v>-0.69897000433601875</v>
      </c>
    </row>
    <row r="393" spans="3:8" x14ac:dyDescent="0.15">
      <c r="C393">
        <v>2005</v>
      </c>
      <c r="D393" t="s">
        <v>5</v>
      </c>
      <c r="E393">
        <v>42</v>
      </c>
      <c r="F393">
        <v>0.6</v>
      </c>
      <c r="G393">
        <f t="shared" si="6"/>
        <v>1.6232492903979006</v>
      </c>
      <c r="H393">
        <f t="shared" si="6"/>
        <v>-0.22184874961635639</v>
      </c>
    </row>
    <row r="394" spans="3:8" x14ac:dyDescent="0.15">
      <c r="C394">
        <v>2006</v>
      </c>
      <c r="D394" t="s">
        <v>5</v>
      </c>
      <c r="E394">
        <v>58</v>
      </c>
      <c r="F394">
        <v>2.4</v>
      </c>
      <c r="G394">
        <f t="shared" si="6"/>
        <v>1.7634279935629373</v>
      </c>
      <c r="H394">
        <f t="shared" si="6"/>
        <v>0.38021124171160603</v>
      </c>
    </row>
    <row r="395" spans="3:8" x14ac:dyDescent="0.15">
      <c r="C395">
        <v>2006</v>
      </c>
      <c r="D395" t="s">
        <v>5</v>
      </c>
      <c r="E395">
        <v>61.1</v>
      </c>
      <c r="F395">
        <v>1.4</v>
      </c>
      <c r="G395">
        <f t="shared" si="6"/>
        <v>1.7860412102425542</v>
      </c>
      <c r="H395">
        <f t="shared" si="6"/>
        <v>0.14612803567823801</v>
      </c>
    </row>
    <row r="396" spans="3:8" x14ac:dyDescent="0.15">
      <c r="C396">
        <v>2006</v>
      </c>
      <c r="D396" t="s">
        <v>5</v>
      </c>
      <c r="E396">
        <v>58.4</v>
      </c>
      <c r="F396">
        <v>1.3</v>
      </c>
      <c r="G396">
        <f t="shared" si="6"/>
        <v>1.7664128471123994</v>
      </c>
      <c r="H396">
        <f t="shared" si="6"/>
        <v>0.11394335230683679</v>
      </c>
    </row>
    <row r="397" spans="3:8" x14ac:dyDescent="0.15">
      <c r="C397">
        <v>2006</v>
      </c>
      <c r="D397" t="s">
        <v>5</v>
      </c>
      <c r="E397">
        <v>81.099999999999994</v>
      </c>
      <c r="F397">
        <v>2.9</v>
      </c>
      <c r="G397">
        <f t="shared" si="6"/>
        <v>1.909020854211156</v>
      </c>
      <c r="H397">
        <f t="shared" si="6"/>
        <v>0.46239799789895608</v>
      </c>
    </row>
    <row r="398" spans="3:8" x14ac:dyDescent="0.15">
      <c r="C398">
        <v>2006</v>
      </c>
      <c r="D398" t="s">
        <v>5</v>
      </c>
      <c r="E398">
        <v>55.4</v>
      </c>
      <c r="F398">
        <v>0.7</v>
      </c>
      <c r="G398">
        <f t="shared" si="6"/>
        <v>1.7435097647284297</v>
      </c>
      <c r="H398">
        <f t="shared" si="6"/>
        <v>-0.15490195998574319</v>
      </c>
    </row>
    <row r="399" spans="3:8" x14ac:dyDescent="0.15">
      <c r="C399">
        <v>2006</v>
      </c>
      <c r="D399" t="s">
        <v>5</v>
      </c>
      <c r="E399">
        <v>56.8</v>
      </c>
      <c r="F399">
        <v>1.1000000000000001</v>
      </c>
      <c r="G399">
        <f t="shared" si="6"/>
        <v>1.7543483357110188</v>
      </c>
      <c r="H399">
        <f t="shared" si="6"/>
        <v>4.1392685158225077E-2</v>
      </c>
    </row>
    <row r="400" spans="3:8" x14ac:dyDescent="0.15">
      <c r="C400">
        <v>2006</v>
      </c>
      <c r="D400" t="s">
        <v>5</v>
      </c>
      <c r="E400">
        <v>55.7</v>
      </c>
      <c r="F400">
        <v>1.3</v>
      </c>
      <c r="G400">
        <f t="shared" si="6"/>
        <v>1.7458551951737289</v>
      </c>
      <c r="H400">
        <f t="shared" si="6"/>
        <v>0.11394335230683679</v>
      </c>
    </row>
    <row r="401" spans="3:8" x14ac:dyDescent="0.15">
      <c r="C401">
        <v>2006</v>
      </c>
      <c r="D401" t="s">
        <v>5</v>
      </c>
      <c r="E401">
        <v>54.8</v>
      </c>
      <c r="F401">
        <v>1</v>
      </c>
      <c r="G401">
        <f t="shared" si="6"/>
        <v>1.7387805584843692</v>
      </c>
      <c r="H401">
        <f t="shared" si="6"/>
        <v>0</v>
      </c>
    </row>
    <row r="402" spans="3:8" x14ac:dyDescent="0.15">
      <c r="C402">
        <v>2006</v>
      </c>
      <c r="D402" t="s">
        <v>5</v>
      </c>
      <c r="E402">
        <v>63.5</v>
      </c>
      <c r="F402">
        <v>1.5</v>
      </c>
      <c r="G402">
        <f t="shared" si="6"/>
        <v>1.8027737252919758</v>
      </c>
      <c r="H402">
        <f t="shared" si="6"/>
        <v>0.17609125905568124</v>
      </c>
    </row>
    <row r="403" spans="3:8" x14ac:dyDescent="0.15">
      <c r="C403">
        <v>2006</v>
      </c>
      <c r="D403" t="s">
        <v>5</v>
      </c>
      <c r="E403">
        <v>55.8</v>
      </c>
      <c r="F403">
        <v>1.2</v>
      </c>
      <c r="G403">
        <f t="shared" si="6"/>
        <v>1.7466341989375787</v>
      </c>
      <c r="H403">
        <f t="shared" si="6"/>
        <v>7.9181246047624818E-2</v>
      </c>
    </row>
    <row r="404" spans="3:8" x14ac:dyDescent="0.15">
      <c r="C404">
        <v>2006</v>
      </c>
      <c r="D404" t="s">
        <v>5</v>
      </c>
      <c r="E404">
        <v>46</v>
      </c>
      <c r="F404">
        <v>0.6</v>
      </c>
      <c r="G404">
        <f t="shared" si="6"/>
        <v>1.6627578316815741</v>
      </c>
      <c r="H404">
        <f t="shared" si="6"/>
        <v>-0.22184874961635639</v>
      </c>
    </row>
    <row r="405" spans="3:8" x14ac:dyDescent="0.15">
      <c r="C405">
        <v>2006</v>
      </c>
      <c r="D405" t="s">
        <v>5</v>
      </c>
      <c r="E405">
        <v>49.3</v>
      </c>
      <c r="F405">
        <v>0.8</v>
      </c>
      <c r="G405">
        <f t="shared" si="6"/>
        <v>1.69284691927723</v>
      </c>
      <c r="H405">
        <f t="shared" si="6"/>
        <v>-9.6910013008056392E-2</v>
      </c>
    </row>
    <row r="406" spans="3:8" x14ac:dyDescent="0.15">
      <c r="C406">
        <v>2006</v>
      </c>
      <c r="D406" t="s">
        <v>5</v>
      </c>
      <c r="E406">
        <v>40.5</v>
      </c>
      <c r="F406">
        <v>0.4</v>
      </c>
      <c r="G406">
        <f t="shared" si="6"/>
        <v>1.6074550232146685</v>
      </c>
      <c r="H406">
        <f t="shared" si="6"/>
        <v>-0.3979400086720376</v>
      </c>
    </row>
    <row r="407" spans="3:8" x14ac:dyDescent="0.15">
      <c r="C407">
        <v>2006</v>
      </c>
      <c r="D407" t="s">
        <v>5</v>
      </c>
      <c r="E407">
        <v>41.4</v>
      </c>
      <c r="F407">
        <v>0.5</v>
      </c>
      <c r="G407">
        <f t="shared" si="6"/>
        <v>1.6170003411208989</v>
      </c>
      <c r="H407">
        <f t="shared" si="6"/>
        <v>-0.3010299956639812</v>
      </c>
    </row>
    <row r="408" spans="3:8" x14ac:dyDescent="0.15">
      <c r="C408">
        <v>2006</v>
      </c>
      <c r="D408" t="s">
        <v>5</v>
      </c>
      <c r="E408">
        <v>61.8</v>
      </c>
      <c r="F408">
        <v>1.5</v>
      </c>
      <c r="G408">
        <f t="shared" si="6"/>
        <v>1.7909884750888159</v>
      </c>
      <c r="H408">
        <f t="shared" si="6"/>
        <v>0.17609125905568124</v>
      </c>
    </row>
    <row r="409" spans="3:8" x14ac:dyDescent="0.15">
      <c r="C409">
        <v>2006</v>
      </c>
      <c r="D409" t="s">
        <v>5</v>
      </c>
      <c r="E409">
        <v>61.9</v>
      </c>
      <c r="F409">
        <v>1.7</v>
      </c>
      <c r="G409">
        <f t="shared" si="6"/>
        <v>1.7916906490201179</v>
      </c>
      <c r="H409">
        <f t="shared" si="6"/>
        <v>0.23044892137827391</v>
      </c>
    </row>
    <row r="410" spans="3:8" x14ac:dyDescent="0.15">
      <c r="C410">
        <v>2006</v>
      </c>
      <c r="D410" t="s">
        <v>5</v>
      </c>
      <c r="E410">
        <v>59</v>
      </c>
      <c r="F410">
        <v>1.1000000000000001</v>
      </c>
      <c r="G410">
        <f t="shared" si="6"/>
        <v>1.7708520116421442</v>
      </c>
      <c r="H410">
        <f t="shared" si="6"/>
        <v>4.1392685158225077E-2</v>
      </c>
    </row>
    <row r="411" spans="3:8" x14ac:dyDescent="0.15">
      <c r="C411">
        <v>2006</v>
      </c>
      <c r="D411" t="s">
        <v>5</v>
      </c>
      <c r="E411">
        <v>63.3</v>
      </c>
      <c r="F411">
        <v>1.7</v>
      </c>
      <c r="G411">
        <f t="shared" si="6"/>
        <v>1.801403710017355</v>
      </c>
      <c r="H411">
        <f t="shared" si="6"/>
        <v>0.23044892137827391</v>
      </c>
    </row>
    <row r="412" spans="3:8" x14ac:dyDescent="0.15">
      <c r="C412">
        <v>2006</v>
      </c>
      <c r="D412" t="s">
        <v>5</v>
      </c>
      <c r="E412">
        <v>56.8</v>
      </c>
      <c r="F412">
        <v>1.3</v>
      </c>
      <c r="G412">
        <f t="shared" si="6"/>
        <v>1.7543483357110188</v>
      </c>
      <c r="H412">
        <f t="shared" si="6"/>
        <v>0.11394335230683679</v>
      </c>
    </row>
    <row r="413" spans="3:8" x14ac:dyDescent="0.15">
      <c r="C413">
        <v>2008</v>
      </c>
      <c r="D413" t="s">
        <v>5</v>
      </c>
      <c r="E413">
        <v>62.5</v>
      </c>
      <c r="F413">
        <v>1.6</v>
      </c>
      <c r="G413">
        <f t="shared" si="6"/>
        <v>1.7958800173440752</v>
      </c>
      <c r="H413">
        <f t="shared" si="6"/>
        <v>0.20411998265592479</v>
      </c>
    </row>
    <row r="414" spans="3:8" x14ac:dyDescent="0.15">
      <c r="C414">
        <v>2008</v>
      </c>
      <c r="D414" t="s">
        <v>5</v>
      </c>
      <c r="E414">
        <v>55.1</v>
      </c>
      <c r="F414">
        <v>1</v>
      </c>
      <c r="G414">
        <f t="shared" ref="G414:H429" si="7">LOG(E414)</f>
        <v>1.7411515988517852</v>
      </c>
      <c r="H414">
        <f t="shared" si="7"/>
        <v>0</v>
      </c>
    </row>
    <row r="415" spans="3:8" x14ac:dyDescent="0.15">
      <c r="C415">
        <v>2008</v>
      </c>
      <c r="D415" t="s">
        <v>5</v>
      </c>
      <c r="E415">
        <v>52.4</v>
      </c>
      <c r="F415">
        <v>1.5</v>
      </c>
      <c r="G415">
        <f t="shared" si="7"/>
        <v>1.7193312869837267</v>
      </c>
      <c r="H415">
        <f t="shared" si="7"/>
        <v>0.17609125905568124</v>
      </c>
    </row>
    <row r="416" spans="3:8" x14ac:dyDescent="0.15">
      <c r="C416">
        <v>2008</v>
      </c>
      <c r="D416" t="s">
        <v>5</v>
      </c>
      <c r="E416">
        <v>47.6</v>
      </c>
      <c r="F416">
        <v>1.2</v>
      </c>
      <c r="G416">
        <f t="shared" si="7"/>
        <v>1.6776069527204931</v>
      </c>
      <c r="H416">
        <f t="shared" si="7"/>
        <v>7.9181246047624818E-2</v>
      </c>
    </row>
    <row r="417" spans="3:8" x14ac:dyDescent="0.15">
      <c r="C417">
        <v>2008</v>
      </c>
      <c r="D417" t="s">
        <v>5</v>
      </c>
      <c r="E417">
        <v>48.8</v>
      </c>
      <c r="F417">
        <v>1.4</v>
      </c>
      <c r="G417">
        <f t="shared" si="7"/>
        <v>1.6884198220027107</v>
      </c>
      <c r="H417">
        <f t="shared" si="7"/>
        <v>0.14612803567823801</v>
      </c>
    </row>
    <row r="418" spans="3:8" x14ac:dyDescent="0.15">
      <c r="C418">
        <v>2008</v>
      </c>
      <c r="D418" t="s">
        <v>5</v>
      </c>
      <c r="E418">
        <v>52.5</v>
      </c>
      <c r="F418">
        <v>1.5</v>
      </c>
      <c r="G418">
        <f t="shared" si="7"/>
        <v>1.7201593034059568</v>
      </c>
      <c r="H418">
        <f t="shared" si="7"/>
        <v>0.17609125905568124</v>
      </c>
    </row>
    <row r="419" spans="3:8" x14ac:dyDescent="0.15">
      <c r="C419">
        <v>2008</v>
      </c>
      <c r="D419" t="s">
        <v>5</v>
      </c>
      <c r="E419">
        <v>78.8</v>
      </c>
      <c r="F419">
        <v>4.7</v>
      </c>
      <c r="G419">
        <f t="shared" si="7"/>
        <v>1.8965262174895554</v>
      </c>
      <c r="H419">
        <f t="shared" si="7"/>
        <v>0.67209785793571752</v>
      </c>
    </row>
    <row r="420" spans="3:8" x14ac:dyDescent="0.15">
      <c r="C420">
        <v>2008</v>
      </c>
      <c r="D420" t="s">
        <v>5</v>
      </c>
      <c r="E420">
        <v>88.9</v>
      </c>
      <c r="F420">
        <v>7.8</v>
      </c>
      <c r="G420">
        <f t="shared" si="7"/>
        <v>1.9489017609702137</v>
      </c>
      <c r="H420">
        <f t="shared" si="7"/>
        <v>0.89209460269048035</v>
      </c>
    </row>
    <row r="421" spans="3:8" x14ac:dyDescent="0.15">
      <c r="C421">
        <v>2008</v>
      </c>
      <c r="D421" t="s">
        <v>5</v>
      </c>
      <c r="E421">
        <v>85.5</v>
      </c>
      <c r="F421">
        <v>6.5</v>
      </c>
      <c r="G421">
        <f t="shared" si="7"/>
        <v>1.9319661147281726</v>
      </c>
      <c r="H421">
        <f t="shared" si="7"/>
        <v>0.81291335664285558</v>
      </c>
    </row>
    <row r="422" spans="3:8" x14ac:dyDescent="0.15">
      <c r="C422">
        <v>2009</v>
      </c>
      <c r="D422" t="s">
        <v>5</v>
      </c>
      <c r="E422">
        <v>52.9</v>
      </c>
      <c r="F422">
        <v>1.5</v>
      </c>
      <c r="G422">
        <f t="shared" si="7"/>
        <v>1.7234556720351857</v>
      </c>
      <c r="H422">
        <f t="shared" si="7"/>
        <v>0.17609125905568124</v>
      </c>
    </row>
    <row r="423" spans="3:8" x14ac:dyDescent="0.15">
      <c r="C423">
        <v>2009</v>
      </c>
      <c r="D423" t="s">
        <v>5</v>
      </c>
      <c r="E423">
        <v>44.4</v>
      </c>
      <c r="F423">
        <v>1</v>
      </c>
      <c r="G423">
        <f t="shared" si="7"/>
        <v>1.6473829701146199</v>
      </c>
      <c r="H423">
        <f t="shared" si="7"/>
        <v>0</v>
      </c>
    </row>
    <row r="424" spans="3:8" x14ac:dyDescent="0.15">
      <c r="C424">
        <v>2009</v>
      </c>
      <c r="D424" t="s">
        <v>5</v>
      </c>
      <c r="E424">
        <v>57.4</v>
      </c>
      <c r="F424">
        <v>2</v>
      </c>
      <c r="G424">
        <f t="shared" si="7"/>
        <v>1.7589118923979734</v>
      </c>
      <c r="H424">
        <f t="shared" si="7"/>
        <v>0.3010299956639812</v>
      </c>
    </row>
    <row r="425" spans="3:8" x14ac:dyDescent="0.15">
      <c r="C425">
        <v>2009</v>
      </c>
      <c r="D425" t="s">
        <v>5</v>
      </c>
      <c r="E425">
        <v>59.2</v>
      </c>
      <c r="F425">
        <v>1.8</v>
      </c>
      <c r="G425">
        <f t="shared" si="7"/>
        <v>1.7723217067229198</v>
      </c>
      <c r="H425">
        <f t="shared" si="7"/>
        <v>0.25527250510330607</v>
      </c>
    </row>
    <row r="426" spans="3:8" x14ac:dyDescent="0.15">
      <c r="C426">
        <v>2009</v>
      </c>
      <c r="D426" t="s">
        <v>5</v>
      </c>
      <c r="E426">
        <v>39.299999999999997</v>
      </c>
      <c r="F426">
        <v>0.7</v>
      </c>
      <c r="G426">
        <f t="shared" si="7"/>
        <v>1.5943925503754266</v>
      </c>
      <c r="H426">
        <f t="shared" si="7"/>
        <v>-0.15490195998574319</v>
      </c>
    </row>
    <row r="427" spans="3:8" x14ac:dyDescent="0.15">
      <c r="C427">
        <v>2009</v>
      </c>
      <c r="D427" t="s">
        <v>5</v>
      </c>
      <c r="E427">
        <v>58.4</v>
      </c>
      <c r="F427">
        <v>2.1</v>
      </c>
      <c r="G427">
        <f t="shared" si="7"/>
        <v>1.7664128471123994</v>
      </c>
      <c r="H427">
        <f t="shared" si="7"/>
        <v>0.3222192947339193</v>
      </c>
    </row>
    <row r="428" spans="3:8" x14ac:dyDescent="0.15">
      <c r="C428">
        <v>2009</v>
      </c>
      <c r="D428" t="s">
        <v>5</v>
      </c>
      <c r="E428">
        <v>63.2</v>
      </c>
      <c r="F428">
        <v>2.4</v>
      </c>
      <c r="G428">
        <f t="shared" si="7"/>
        <v>1.8007170782823851</v>
      </c>
      <c r="H428">
        <f t="shared" si="7"/>
        <v>0.38021124171160603</v>
      </c>
    </row>
    <row r="429" spans="3:8" x14ac:dyDescent="0.15">
      <c r="C429">
        <v>2009</v>
      </c>
      <c r="D429" t="s">
        <v>5</v>
      </c>
      <c r="E429">
        <v>55.3</v>
      </c>
      <c r="F429">
        <v>1.7</v>
      </c>
      <c r="G429">
        <f t="shared" si="7"/>
        <v>1.7427251313046983</v>
      </c>
      <c r="H429">
        <f t="shared" si="7"/>
        <v>0.23044892137827391</v>
      </c>
    </row>
    <row r="430" spans="3:8" x14ac:dyDescent="0.15">
      <c r="C430">
        <v>2009</v>
      </c>
      <c r="D430" t="s">
        <v>5</v>
      </c>
      <c r="E430">
        <v>51.4</v>
      </c>
      <c r="F430">
        <v>1.4</v>
      </c>
      <c r="G430">
        <f t="shared" ref="G430:H445" si="8">LOG(E430)</f>
        <v>1.7109631189952756</v>
      </c>
      <c r="H430">
        <f t="shared" si="8"/>
        <v>0.14612803567823801</v>
      </c>
    </row>
    <row r="431" spans="3:8" x14ac:dyDescent="0.15">
      <c r="C431">
        <v>2009</v>
      </c>
      <c r="D431" t="s">
        <v>5</v>
      </c>
      <c r="E431">
        <v>58.8</v>
      </c>
      <c r="F431">
        <v>1.9</v>
      </c>
      <c r="G431">
        <f t="shared" si="8"/>
        <v>1.7693773260761385</v>
      </c>
      <c r="H431">
        <f t="shared" si="8"/>
        <v>0.27875360095282892</v>
      </c>
    </row>
    <row r="432" spans="3:8" x14ac:dyDescent="0.15">
      <c r="C432">
        <v>2009</v>
      </c>
      <c r="D432" t="s">
        <v>5</v>
      </c>
      <c r="E432">
        <v>58.9</v>
      </c>
      <c r="F432">
        <v>2.2000000000000002</v>
      </c>
      <c r="G432">
        <f t="shared" si="8"/>
        <v>1.7701152947871017</v>
      </c>
      <c r="H432">
        <f t="shared" si="8"/>
        <v>0.34242268082220628</v>
      </c>
    </row>
    <row r="433" spans="3:8" x14ac:dyDescent="0.15">
      <c r="C433">
        <v>2010</v>
      </c>
      <c r="D433" t="s">
        <v>5</v>
      </c>
      <c r="E433">
        <v>71.900000000000006</v>
      </c>
      <c r="F433">
        <v>2.4</v>
      </c>
      <c r="G433">
        <f t="shared" si="8"/>
        <v>1.8567288903828827</v>
      </c>
      <c r="H433">
        <f t="shared" si="8"/>
        <v>0.38021124171160603</v>
      </c>
    </row>
    <row r="434" spans="3:8" x14ac:dyDescent="0.15">
      <c r="C434">
        <v>2010</v>
      </c>
      <c r="D434" t="s">
        <v>5</v>
      </c>
      <c r="E434">
        <v>64.400000000000006</v>
      </c>
      <c r="F434">
        <v>2.1</v>
      </c>
      <c r="G434">
        <f t="shared" si="8"/>
        <v>1.808885867359812</v>
      </c>
      <c r="H434">
        <f t="shared" si="8"/>
        <v>0.3222192947339193</v>
      </c>
    </row>
    <row r="435" spans="3:8" x14ac:dyDescent="0.15">
      <c r="C435">
        <v>2010</v>
      </c>
      <c r="D435" t="s">
        <v>5</v>
      </c>
      <c r="E435">
        <v>79.099999999999994</v>
      </c>
      <c r="F435">
        <v>1.2</v>
      </c>
      <c r="G435">
        <f t="shared" si="8"/>
        <v>1.8981764834976764</v>
      </c>
      <c r="H435">
        <f t="shared" si="8"/>
        <v>7.9181246047624818E-2</v>
      </c>
    </row>
    <row r="436" spans="3:8" x14ac:dyDescent="0.15">
      <c r="C436">
        <v>2013</v>
      </c>
      <c r="D436" t="s">
        <v>4</v>
      </c>
      <c r="E436">
        <v>86.7</v>
      </c>
      <c r="F436">
        <v>3.3</v>
      </c>
      <c r="G436">
        <f t="shared" si="8"/>
        <v>1.9380190974762104</v>
      </c>
      <c r="H436">
        <f t="shared" si="8"/>
        <v>0.51851393987788741</v>
      </c>
    </row>
    <row r="437" spans="3:8" x14ac:dyDescent="0.15">
      <c r="C437">
        <v>2013</v>
      </c>
      <c r="D437" t="s">
        <v>4</v>
      </c>
      <c r="E437">
        <v>74.5</v>
      </c>
      <c r="F437">
        <v>3.3</v>
      </c>
      <c r="G437">
        <f t="shared" si="8"/>
        <v>1.8721562727482928</v>
      </c>
      <c r="H437">
        <f t="shared" si="8"/>
        <v>0.51851393987788741</v>
      </c>
    </row>
    <row r="438" spans="3:8" x14ac:dyDescent="0.15">
      <c r="C438">
        <v>2013</v>
      </c>
      <c r="D438" t="s">
        <v>4</v>
      </c>
      <c r="E438">
        <v>81.599999999999994</v>
      </c>
      <c r="F438">
        <v>2.2000000000000002</v>
      </c>
      <c r="G438">
        <f t="shared" si="8"/>
        <v>1.9116901587538611</v>
      </c>
      <c r="H438">
        <f t="shared" si="8"/>
        <v>0.34242268082220628</v>
      </c>
    </row>
    <row r="439" spans="3:8" x14ac:dyDescent="0.15">
      <c r="C439">
        <v>2013</v>
      </c>
      <c r="D439" t="s">
        <v>4</v>
      </c>
      <c r="E439">
        <v>67.2</v>
      </c>
      <c r="F439">
        <v>1.8</v>
      </c>
      <c r="G439">
        <f t="shared" si="8"/>
        <v>1.8273692730538253</v>
      </c>
      <c r="H439">
        <f t="shared" si="8"/>
        <v>0.25527250510330607</v>
      </c>
    </row>
    <row r="440" spans="3:8" x14ac:dyDescent="0.15">
      <c r="C440">
        <v>2013</v>
      </c>
      <c r="D440" t="s">
        <v>4</v>
      </c>
      <c r="E440">
        <v>79.2</v>
      </c>
      <c r="F440">
        <v>2.5</v>
      </c>
      <c r="G440">
        <f t="shared" si="8"/>
        <v>1.8987251815894934</v>
      </c>
      <c r="H440">
        <f t="shared" si="8"/>
        <v>0.3979400086720376</v>
      </c>
    </row>
    <row r="441" spans="3:8" x14ac:dyDescent="0.15">
      <c r="C441">
        <v>2013</v>
      </c>
      <c r="D441" t="s">
        <v>4</v>
      </c>
      <c r="E441">
        <v>90.6</v>
      </c>
      <c r="F441">
        <v>4.0999999999999996</v>
      </c>
      <c r="G441">
        <f t="shared" si="8"/>
        <v>1.9571281976768131</v>
      </c>
      <c r="H441">
        <f t="shared" si="8"/>
        <v>0.61278385671973545</v>
      </c>
    </row>
    <row r="442" spans="3:8" x14ac:dyDescent="0.15">
      <c r="C442">
        <v>2013</v>
      </c>
      <c r="D442" t="s">
        <v>4</v>
      </c>
      <c r="E442">
        <v>95.8</v>
      </c>
      <c r="F442">
        <v>4.2</v>
      </c>
      <c r="G442">
        <f t="shared" si="8"/>
        <v>1.9813655090785445</v>
      </c>
      <c r="H442">
        <f t="shared" si="8"/>
        <v>0.62324929039790045</v>
      </c>
    </row>
    <row r="443" spans="3:8" x14ac:dyDescent="0.15">
      <c r="C443">
        <v>2013</v>
      </c>
      <c r="D443" t="s">
        <v>4</v>
      </c>
      <c r="E443">
        <v>177</v>
      </c>
      <c r="F443">
        <v>39.5</v>
      </c>
      <c r="G443">
        <f t="shared" si="8"/>
        <v>2.2479732663618068</v>
      </c>
      <c r="H443">
        <f t="shared" si="8"/>
        <v>1.5965970956264601</v>
      </c>
    </row>
    <row r="444" spans="3:8" x14ac:dyDescent="0.15">
      <c r="C444">
        <v>2013</v>
      </c>
      <c r="D444" t="s">
        <v>4</v>
      </c>
      <c r="E444">
        <v>258</v>
      </c>
      <c r="F444">
        <v>142.19999999999999</v>
      </c>
      <c r="G444">
        <f t="shared" si="8"/>
        <v>2.4116197059632301</v>
      </c>
      <c r="H444">
        <f t="shared" si="8"/>
        <v>2.1528995963937474</v>
      </c>
    </row>
    <row r="445" spans="3:8" x14ac:dyDescent="0.15">
      <c r="C445">
        <v>2013</v>
      </c>
      <c r="D445" t="s">
        <v>4</v>
      </c>
      <c r="E445">
        <v>115.2</v>
      </c>
      <c r="F445">
        <v>9.8000000000000007</v>
      </c>
      <c r="G445">
        <f t="shared" si="8"/>
        <v>2.0614524790871931</v>
      </c>
      <c r="H445">
        <f t="shared" si="8"/>
        <v>0.99122607569249488</v>
      </c>
    </row>
    <row r="446" spans="3:8" x14ac:dyDescent="0.15">
      <c r="C446">
        <v>2013</v>
      </c>
      <c r="D446" t="s">
        <v>4</v>
      </c>
      <c r="E446">
        <v>169</v>
      </c>
      <c r="F446">
        <v>32.4</v>
      </c>
      <c r="G446">
        <f t="shared" ref="G446:H461" si="9">LOG(E446)</f>
        <v>2.2278867046136734</v>
      </c>
      <c r="H446">
        <f t="shared" si="9"/>
        <v>1.510545010206612</v>
      </c>
    </row>
    <row r="447" spans="3:8" x14ac:dyDescent="0.15">
      <c r="C447">
        <v>2013</v>
      </c>
      <c r="D447" t="s">
        <v>4</v>
      </c>
      <c r="E447">
        <v>281</v>
      </c>
      <c r="F447">
        <v>178.2</v>
      </c>
      <c r="G447">
        <f t="shared" si="9"/>
        <v>2.4487063199050798</v>
      </c>
      <c r="H447">
        <f t="shared" si="9"/>
        <v>2.2509076997008561</v>
      </c>
    </row>
    <row r="448" spans="3:8" x14ac:dyDescent="0.15">
      <c r="C448">
        <v>2013</v>
      </c>
      <c r="D448" t="s">
        <v>4</v>
      </c>
      <c r="E448">
        <v>121.6</v>
      </c>
      <c r="F448">
        <v>12.7</v>
      </c>
      <c r="G448">
        <f t="shared" si="9"/>
        <v>2.0849335749367159</v>
      </c>
      <c r="H448">
        <f t="shared" si="9"/>
        <v>1.1038037209559568</v>
      </c>
    </row>
    <row r="449" spans="3:8" x14ac:dyDescent="0.15">
      <c r="C449">
        <v>2013</v>
      </c>
      <c r="D449" t="s">
        <v>4</v>
      </c>
      <c r="E449">
        <v>151</v>
      </c>
      <c r="F449">
        <v>24.2</v>
      </c>
      <c r="G449">
        <f t="shared" si="9"/>
        <v>2.1789769472931693</v>
      </c>
      <c r="H449">
        <f t="shared" si="9"/>
        <v>1.3838153659804313</v>
      </c>
    </row>
    <row r="450" spans="3:8" x14ac:dyDescent="0.15">
      <c r="C450">
        <v>2012</v>
      </c>
      <c r="D450" t="s">
        <v>4</v>
      </c>
      <c r="E450">
        <v>105</v>
      </c>
      <c r="F450">
        <v>8.1</v>
      </c>
      <c r="G450">
        <f t="shared" si="9"/>
        <v>2.0211892990699383</v>
      </c>
      <c r="H450">
        <f t="shared" si="9"/>
        <v>0.90848501887864974</v>
      </c>
    </row>
    <row r="451" spans="3:8" x14ac:dyDescent="0.15">
      <c r="C451">
        <v>2012</v>
      </c>
      <c r="D451" t="s">
        <v>4</v>
      </c>
      <c r="E451">
        <v>122</v>
      </c>
      <c r="F451">
        <v>14.4</v>
      </c>
      <c r="G451">
        <f t="shared" si="9"/>
        <v>2.0863598306747484</v>
      </c>
      <c r="H451">
        <f t="shared" si="9"/>
        <v>1.1583624920952498</v>
      </c>
    </row>
    <row r="452" spans="3:8" x14ac:dyDescent="0.15">
      <c r="C452">
        <v>2012</v>
      </c>
      <c r="D452" t="s">
        <v>4</v>
      </c>
      <c r="E452">
        <v>121</v>
      </c>
      <c r="F452">
        <v>6.9</v>
      </c>
      <c r="G452">
        <f t="shared" si="9"/>
        <v>2.0827853703164503</v>
      </c>
      <c r="H452">
        <f t="shared" si="9"/>
        <v>0.83884909073725533</v>
      </c>
    </row>
    <row r="453" spans="3:8" x14ac:dyDescent="0.15">
      <c r="C453">
        <v>2012</v>
      </c>
      <c r="D453" t="s">
        <v>4</v>
      </c>
      <c r="E453">
        <v>108</v>
      </c>
      <c r="F453">
        <v>5.9</v>
      </c>
      <c r="G453">
        <f t="shared" si="9"/>
        <v>2.0334237554869499</v>
      </c>
      <c r="H453">
        <f t="shared" si="9"/>
        <v>0.77085201164214423</v>
      </c>
    </row>
    <row r="454" spans="3:8" x14ac:dyDescent="0.15">
      <c r="C454">
        <v>2012</v>
      </c>
      <c r="D454" t="s">
        <v>4</v>
      </c>
      <c r="E454">
        <v>98</v>
      </c>
      <c r="F454">
        <v>6</v>
      </c>
      <c r="G454">
        <f t="shared" si="9"/>
        <v>1.9912260756924949</v>
      </c>
      <c r="H454">
        <f t="shared" si="9"/>
        <v>0.77815125038364363</v>
      </c>
    </row>
    <row r="455" spans="3:8" x14ac:dyDescent="0.15">
      <c r="C455">
        <v>2012</v>
      </c>
      <c r="D455" t="s">
        <v>4</v>
      </c>
      <c r="E455">
        <v>97</v>
      </c>
      <c r="F455">
        <v>5.7</v>
      </c>
      <c r="G455">
        <f t="shared" si="9"/>
        <v>1.9867717342662448</v>
      </c>
      <c r="H455">
        <f t="shared" si="9"/>
        <v>0.75587485567249146</v>
      </c>
    </row>
    <row r="456" spans="3:8" x14ac:dyDescent="0.15">
      <c r="C456">
        <v>2012</v>
      </c>
      <c r="D456" t="s">
        <v>4</v>
      </c>
      <c r="E456">
        <v>101</v>
      </c>
      <c r="F456">
        <v>6.6</v>
      </c>
      <c r="G456">
        <f t="shared" si="9"/>
        <v>2.0043213737826426</v>
      </c>
      <c r="H456">
        <f t="shared" si="9"/>
        <v>0.81954393554186866</v>
      </c>
    </row>
    <row r="457" spans="3:8" x14ac:dyDescent="0.15">
      <c r="C457">
        <v>2012</v>
      </c>
      <c r="D457" t="s">
        <v>4</v>
      </c>
      <c r="E457">
        <v>138</v>
      </c>
      <c r="F457">
        <v>14.7</v>
      </c>
      <c r="G457">
        <f t="shared" si="9"/>
        <v>2.1398790864012365</v>
      </c>
      <c r="H457">
        <f t="shared" si="9"/>
        <v>1.167317334748176</v>
      </c>
    </row>
    <row r="458" spans="3:8" x14ac:dyDescent="0.15">
      <c r="C458">
        <v>2012</v>
      </c>
      <c r="D458" t="s">
        <v>4</v>
      </c>
      <c r="E458">
        <v>148</v>
      </c>
      <c r="F458">
        <v>15.1</v>
      </c>
      <c r="G458">
        <f t="shared" si="9"/>
        <v>2.1702617153949575</v>
      </c>
      <c r="H458">
        <f t="shared" si="9"/>
        <v>1.1789769472931695</v>
      </c>
    </row>
    <row r="459" spans="3:8" x14ac:dyDescent="0.15">
      <c r="C459">
        <v>2012</v>
      </c>
      <c r="D459" t="s">
        <v>4</v>
      </c>
      <c r="E459">
        <v>117</v>
      </c>
      <c r="F459">
        <v>10</v>
      </c>
      <c r="G459">
        <f t="shared" si="9"/>
        <v>2.0681858617461617</v>
      </c>
      <c r="H459">
        <f t="shared" si="9"/>
        <v>1</v>
      </c>
    </row>
    <row r="460" spans="3:8" x14ac:dyDescent="0.15">
      <c r="C460">
        <v>2012</v>
      </c>
      <c r="D460" t="s">
        <v>4</v>
      </c>
      <c r="E460">
        <v>117</v>
      </c>
      <c r="F460">
        <v>10.5</v>
      </c>
      <c r="G460">
        <f t="shared" si="9"/>
        <v>2.0681858617461617</v>
      </c>
      <c r="H460">
        <f t="shared" si="9"/>
        <v>1.0211892990699381</v>
      </c>
    </row>
    <row r="461" spans="3:8" x14ac:dyDescent="0.15">
      <c r="C461">
        <v>2013</v>
      </c>
      <c r="D461" t="s">
        <v>5</v>
      </c>
      <c r="E461">
        <v>42.2</v>
      </c>
      <c r="F461">
        <v>0.8</v>
      </c>
      <c r="G461">
        <f t="shared" si="9"/>
        <v>1.6253124509616739</v>
      </c>
      <c r="H461">
        <f t="shared" si="9"/>
        <v>-9.6910013008056392E-2</v>
      </c>
    </row>
    <row r="462" spans="3:8" x14ac:dyDescent="0.15">
      <c r="C462">
        <v>2013</v>
      </c>
      <c r="D462" t="s">
        <v>5</v>
      </c>
      <c r="E462">
        <v>71.5</v>
      </c>
      <c r="F462">
        <v>2.2000000000000002</v>
      </c>
      <c r="G462">
        <f t="shared" ref="G462:H477" si="10">LOG(E462)</f>
        <v>1.8543060418010806</v>
      </c>
      <c r="H462">
        <f t="shared" si="10"/>
        <v>0.34242268082220628</v>
      </c>
    </row>
    <row r="463" spans="3:8" x14ac:dyDescent="0.15">
      <c r="C463">
        <v>2013</v>
      </c>
      <c r="D463" t="s">
        <v>5</v>
      </c>
      <c r="E463">
        <v>73.8</v>
      </c>
      <c r="F463">
        <v>2.5</v>
      </c>
      <c r="G463">
        <f t="shared" si="10"/>
        <v>1.8680563618230415</v>
      </c>
      <c r="H463">
        <f t="shared" si="10"/>
        <v>0.3979400086720376</v>
      </c>
    </row>
    <row r="464" spans="3:8" x14ac:dyDescent="0.15">
      <c r="C464">
        <v>2013</v>
      </c>
      <c r="D464" t="s">
        <v>5</v>
      </c>
      <c r="E464">
        <v>38.1</v>
      </c>
      <c r="F464">
        <v>0.3</v>
      </c>
      <c r="G464">
        <f t="shared" si="10"/>
        <v>1.5809249756756194</v>
      </c>
      <c r="H464">
        <f t="shared" si="10"/>
        <v>-0.52287874528033762</v>
      </c>
    </row>
    <row r="465" spans="3:8" x14ac:dyDescent="0.15">
      <c r="C465">
        <v>2013</v>
      </c>
      <c r="D465" t="s">
        <v>5</v>
      </c>
      <c r="E465">
        <v>44.6</v>
      </c>
      <c r="F465">
        <v>0.8</v>
      </c>
      <c r="G465">
        <f t="shared" si="10"/>
        <v>1.6493348587121419</v>
      </c>
      <c r="H465">
        <f t="shared" si="10"/>
        <v>-9.6910013008056392E-2</v>
      </c>
    </row>
    <row r="466" spans="3:8" x14ac:dyDescent="0.15">
      <c r="C466">
        <v>2013</v>
      </c>
      <c r="D466" t="s">
        <v>5</v>
      </c>
      <c r="E466">
        <v>82</v>
      </c>
      <c r="F466">
        <v>2.7</v>
      </c>
      <c r="G466">
        <f t="shared" si="10"/>
        <v>1.9138138523837167</v>
      </c>
      <c r="H466">
        <f t="shared" si="10"/>
        <v>0.43136376415898736</v>
      </c>
    </row>
    <row r="467" spans="3:8" x14ac:dyDescent="0.15">
      <c r="C467">
        <v>2013</v>
      </c>
      <c r="D467" t="s">
        <v>5</v>
      </c>
      <c r="E467">
        <v>95.3</v>
      </c>
      <c r="F467">
        <v>4.5999999999999996</v>
      </c>
      <c r="G467">
        <f t="shared" si="10"/>
        <v>1.9790929006383264</v>
      </c>
      <c r="H467">
        <f t="shared" si="10"/>
        <v>0.66275783168157409</v>
      </c>
    </row>
    <row r="468" spans="3:8" x14ac:dyDescent="0.15">
      <c r="C468">
        <v>2013</v>
      </c>
      <c r="D468" t="s">
        <v>5</v>
      </c>
      <c r="E468">
        <v>40</v>
      </c>
      <c r="F468">
        <v>0.2</v>
      </c>
      <c r="G468">
        <f t="shared" si="10"/>
        <v>1.6020599913279623</v>
      </c>
      <c r="H468">
        <f t="shared" si="10"/>
        <v>-0.69897000433601875</v>
      </c>
    </row>
    <row r="469" spans="3:8" x14ac:dyDescent="0.15">
      <c r="C469">
        <v>2013</v>
      </c>
      <c r="D469" t="s">
        <v>5</v>
      </c>
      <c r="E469">
        <v>37.700000000000003</v>
      </c>
      <c r="F469">
        <v>0.3</v>
      </c>
      <c r="G469">
        <f t="shared" si="10"/>
        <v>1.5763413502057928</v>
      </c>
      <c r="H469">
        <f t="shared" si="10"/>
        <v>-0.52287874528033762</v>
      </c>
    </row>
    <row r="470" spans="3:8" x14ac:dyDescent="0.15">
      <c r="C470">
        <v>2013</v>
      </c>
      <c r="D470" t="s">
        <v>5</v>
      </c>
      <c r="E470">
        <v>35.4</v>
      </c>
      <c r="F470">
        <v>0.2</v>
      </c>
      <c r="G470">
        <f t="shared" si="10"/>
        <v>1.5490032620257879</v>
      </c>
      <c r="H470">
        <f t="shared" si="10"/>
        <v>-0.69897000433601875</v>
      </c>
    </row>
    <row r="471" spans="3:8" x14ac:dyDescent="0.15">
      <c r="C471">
        <v>2012</v>
      </c>
      <c r="D471" t="s">
        <v>5</v>
      </c>
      <c r="E471">
        <v>62</v>
      </c>
      <c r="F471">
        <v>1.5</v>
      </c>
      <c r="G471">
        <f t="shared" si="10"/>
        <v>1.7923916894982539</v>
      </c>
      <c r="H471">
        <f t="shared" si="10"/>
        <v>0.17609125905568124</v>
      </c>
    </row>
    <row r="472" spans="3:8" x14ac:dyDescent="0.15">
      <c r="C472">
        <v>2012</v>
      </c>
      <c r="D472" t="s">
        <v>5</v>
      </c>
      <c r="E472">
        <v>62</v>
      </c>
      <c r="F472">
        <v>1.7</v>
      </c>
      <c r="G472">
        <f t="shared" si="10"/>
        <v>1.7923916894982539</v>
      </c>
      <c r="H472">
        <f t="shared" si="10"/>
        <v>0.23044892137827391</v>
      </c>
    </row>
    <row r="473" spans="3:8" x14ac:dyDescent="0.15">
      <c r="C473">
        <v>2012</v>
      </c>
      <c r="D473" t="s">
        <v>5</v>
      </c>
      <c r="E473">
        <v>42</v>
      </c>
      <c r="F473">
        <v>0.3</v>
      </c>
      <c r="G473">
        <f t="shared" si="10"/>
        <v>1.6232492903979006</v>
      </c>
      <c r="H473">
        <f t="shared" si="10"/>
        <v>-0.52287874528033762</v>
      </c>
    </row>
    <row r="474" spans="3:8" x14ac:dyDescent="0.15">
      <c r="C474">
        <v>2012</v>
      </c>
      <c r="D474" t="s">
        <v>5</v>
      </c>
      <c r="E474">
        <v>85</v>
      </c>
      <c r="F474">
        <v>3.8</v>
      </c>
      <c r="G474">
        <f t="shared" si="10"/>
        <v>1.9294189257142926</v>
      </c>
      <c r="H474">
        <f t="shared" si="10"/>
        <v>0.57978359661681012</v>
      </c>
    </row>
    <row r="475" spans="3:8" x14ac:dyDescent="0.15">
      <c r="C475">
        <v>2012</v>
      </c>
      <c r="D475" t="s">
        <v>5</v>
      </c>
      <c r="E475">
        <v>40</v>
      </c>
      <c r="F475">
        <v>0.4</v>
      </c>
      <c r="G475">
        <f t="shared" si="10"/>
        <v>1.6020599913279623</v>
      </c>
      <c r="H475">
        <f t="shared" si="10"/>
        <v>-0.3979400086720376</v>
      </c>
    </row>
    <row r="476" spans="3:8" x14ac:dyDescent="0.15">
      <c r="C476">
        <v>2012</v>
      </c>
      <c r="D476" t="s">
        <v>5</v>
      </c>
      <c r="E476">
        <v>75</v>
      </c>
      <c r="F476">
        <v>1.8</v>
      </c>
      <c r="G476">
        <f t="shared" si="10"/>
        <v>1.8750612633917001</v>
      </c>
      <c r="H476">
        <f t="shared" si="10"/>
        <v>0.25527250510330607</v>
      </c>
    </row>
    <row r="477" spans="3:8" x14ac:dyDescent="0.15">
      <c r="C477">
        <v>2012</v>
      </c>
      <c r="D477" t="s">
        <v>5</v>
      </c>
      <c r="E477">
        <v>43</v>
      </c>
      <c r="F477">
        <v>0.4</v>
      </c>
      <c r="G477">
        <f t="shared" si="10"/>
        <v>1.6334684555795864</v>
      </c>
      <c r="H477">
        <f t="shared" si="10"/>
        <v>-0.3979400086720376</v>
      </c>
    </row>
    <row r="478" spans="3:8" x14ac:dyDescent="0.15">
      <c r="C478">
        <v>2012</v>
      </c>
      <c r="D478" t="s">
        <v>5</v>
      </c>
      <c r="E478">
        <v>56</v>
      </c>
      <c r="F478">
        <v>0.6</v>
      </c>
      <c r="G478">
        <f t="shared" ref="G478:H493" si="11">LOG(E478)</f>
        <v>1.7481880270062005</v>
      </c>
      <c r="H478">
        <f t="shared" si="11"/>
        <v>-0.22184874961635639</v>
      </c>
    </row>
    <row r="479" spans="3:8" x14ac:dyDescent="0.15">
      <c r="C479">
        <v>2011</v>
      </c>
      <c r="D479" t="s">
        <v>5</v>
      </c>
      <c r="E479">
        <v>53</v>
      </c>
      <c r="F479">
        <v>1.2</v>
      </c>
      <c r="G479">
        <f t="shared" si="11"/>
        <v>1.7242758696007889</v>
      </c>
      <c r="H479">
        <f t="shared" si="11"/>
        <v>7.9181246047624818E-2</v>
      </c>
    </row>
    <row r="480" spans="3:8" x14ac:dyDescent="0.15">
      <c r="C480">
        <v>2011</v>
      </c>
      <c r="D480" t="s">
        <v>5</v>
      </c>
      <c r="E480">
        <v>45</v>
      </c>
      <c r="F480">
        <v>0.9</v>
      </c>
      <c r="G480">
        <f t="shared" si="11"/>
        <v>1.6532125137753437</v>
      </c>
      <c r="H480">
        <f t="shared" si="11"/>
        <v>-4.5757490560675115E-2</v>
      </c>
    </row>
    <row r="481" spans="3:8" x14ac:dyDescent="0.15">
      <c r="C481">
        <v>2011</v>
      </c>
      <c r="D481" t="s">
        <v>5</v>
      </c>
      <c r="E481">
        <v>51</v>
      </c>
      <c r="F481">
        <v>0.1</v>
      </c>
      <c r="G481">
        <f t="shared" si="11"/>
        <v>1.7075701760979363</v>
      </c>
      <c r="H481">
        <f t="shared" si="11"/>
        <v>-1</v>
      </c>
    </row>
    <row r="482" spans="3:8" x14ac:dyDescent="0.15">
      <c r="C482">
        <v>2011</v>
      </c>
      <c r="D482" t="s">
        <v>5</v>
      </c>
      <c r="E482">
        <v>42</v>
      </c>
      <c r="F482">
        <v>0.4</v>
      </c>
      <c r="G482">
        <f t="shared" si="11"/>
        <v>1.6232492903979006</v>
      </c>
      <c r="H482">
        <f t="shared" si="11"/>
        <v>-0.3979400086720376</v>
      </c>
    </row>
    <row r="483" spans="3:8" x14ac:dyDescent="0.15">
      <c r="C483">
        <v>2011</v>
      </c>
      <c r="D483" t="s">
        <v>5</v>
      </c>
      <c r="E483">
        <v>32</v>
      </c>
      <c r="F483">
        <v>0.1</v>
      </c>
      <c r="G483">
        <f t="shared" si="11"/>
        <v>1.505149978319906</v>
      </c>
      <c r="H483">
        <f t="shared" si="11"/>
        <v>-1</v>
      </c>
    </row>
    <row r="484" spans="3:8" x14ac:dyDescent="0.15">
      <c r="C484">
        <v>2011</v>
      </c>
      <c r="D484" t="s">
        <v>5</v>
      </c>
      <c r="E484">
        <v>36</v>
      </c>
      <c r="F484">
        <v>0.3</v>
      </c>
      <c r="G484">
        <f t="shared" si="11"/>
        <v>1.5563025007672873</v>
      </c>
      <c r="H484">
        <f t="shared" si="11"/>
        <v>-0.52287874528033762</v>
      </c>
    </row>
    <row r="485" spans="3:8" x14ac:dyDescent="0.15">
      <c r="C485">
        <v>2011</v>
      </c>
      <c r="D485" t="s">
        <v>5</v>
      </c>
      <c r="E485">
        <v>41</v>
      </c>
      <c r="F485">
        <v>0.3</v>
      </c>
      <c r="G485">
        <f t="shared" si="11"/>
        <v>1.6127838567197355</v>
      </c>
      <c r="H485">
        <f t="shared" si="11"/>
        <v>-0.52287874528033762</v>
      </c>
    </row>
    <row r="486" spans="3:8" x14ac:dyDescent="0.15">
      <c r="C486">
        <v>2011</v>
      </c>
      <c r="D486" t="s">
        <v>5</v>
      </c>
      <c r="E486">
        <v>37</v>
      </c>
      <c r="F486">
        <v>0.2</v>
      </c>
      <c r="G486">
        <f t="shared" si="11"/>
        <v>1.568201724066995</v>
      </c>
      <c r="H486">
        <f t="shared" si="11"/>
        <v>-0.69897000433601875</v>
      </c>
    </row>
    <row r="487" spans="3:8" x14ac:dyDescent="0.15">
      <c r="C487">
        <v>2014</v>
      </c>
      <c r="D487" t="s">
        <v>5</v>
      </c>
      <c r="E487">
        <v>58.3</v>
      </c>
      <c r="F487">
        <v>0.9</v>
      </c>
      <c r="G487">
        <f t="shared" si="11"/>
        <v>1.7656685547590141</v>
      </c>
      <c r="H487">
        <f t="shared" si="11"/>
        <v>-4.5757490560675115E-2</v>
      </c>
    </row>
    <row r="488" spans="3:8" x14ac:dyDescent="0.15">
      <c r="C488">
        <v>2014</v>
      </c>
      <c r="D488" t="s">
        <v>5</v>
      </c>
      <c r="E488">
        <v>38.799999999999997</v>
      </c>
      <c r="F488">
        <v>0.3</v>
      </c>
      <c r="G488">
        <f t="shared" si="11"/>
        <v>1.5888317255942073</v>
      </c>
      <c r="H488">
        <f t="shared" si="11"/>
        <v>-0.52287874528033762</v>
      </c>
    </row>
    <row r="489" spans="3:8" x14ac:dyDescent="0.15">
      <c r="C489">
        <v>2014</v>
      </c>
      <c r="D489" t="s">
        <v>5</v>
      </c>
      <c r="E489">
        <v>70.400000000000006</v>
      </c>
      <c r="F489">
        <v>2.6</v>
      </c>
      <c r="G489">
        <f t="shared" si="11"/>
        <v>1.8475726591421122</v>
      </c>
      <c r="H489">
        <f t="shared" si="11"/>
        <v>0.41497334797081797</v>
      </c>
    </row>
    <row r="490" spans="3:8" x14ac:dyDescent="0.15">
      <c r="C490">
        <v>2014</v>
      </c>
      <c r="D490" t="s">
        <v>5</v>
      </c>
      <c r="E490">
        <v>48.3</v>
      </c>
      <c r="F490">
        <v>0.6</v>
      </c>
      <c r="G490">
        <f t="shared" si="11"/>
        <v>1.6839471307515121</v>
      </c>
      <c r="H490">
        <f t="shared" si="11"/>
        <v>-0.22184874961635639</v>
      </c>
    </row>
    <row r="491" spans="3:8" x14ac:dyDescent="0.15">
      <c r="C491">
        <v>2014</v>
      </c>
      <c r="D491" t="s">
        <v>5</v>
      </c>
      <c r="E491">
        <v>39.299999999999997</v>
      </c>
      <c r="F491">
        <v>0.3</v>
      </c>
      <c r="G491">
        <f t="shared" si="11"/>
        <v>1.5943925503754266</v>
      </c>
      <c r="H491">
        <f t="shared" si="11"/>
        <v>-0.52287874528033762</v>
      </c>
    </row>
    <row r="492" spans="3:8" x14ac:dyDescent="0.15">
      <c r="C492">
        <v>2014</v>
      </c>
      <c r="D492" t="s">
        <v>5</v>
      </c>
      <c r="E492">
        <v>84.5</v>
      </c>
      <c r="F492">
        <v>5</v>
      </c>
      <c r="G492">
        <f t="shared" si="11"/>
        <v>1.9268567089496924</v>
      </c>
      <c r="H492">
        <f t="shared" si="11"/>
        <v>0.69897000433601886</v>
      </c>
    </row>
    <row r="493" spans="3:8" x14ac:dyDescent="0.15">
      <c r="C493">
        <v>2014</v>
      </c>
      <c r="D493" t="s">
        <v>5</v>
      </c>
      <c r="E493">
        <v>73.900000000000006</v>
      </c>
      <c r="F493">
        <v>3.8</v>
      </c>
      <c r="G493">
        <f t="shared" si="11"/>
        <v>1.8686444383948257</v>
      </c>
      <c r="H493">
        <f t="shared" si="11"/>
        <v>0.57978359661681012</v>
      </c>
    </row>
    <row r="494" spans="3:8" x14ac:dyDescent="0.15">
      <c r="C494">
        <v>2014</v>
      </c>
      <c r="D494" t="s">
        <v>5</v>
      </c>
      <c r="E494">
        <v>33.5</v>
      </c>
      <c r="F494">
        <v>0.2</v>
      </c>
      <c r="G494">
        <f t="shared" ref="G494:H517" si="12">LOG(E494)</f>
        <v>1.5250448070368452</v>
      </c>
      <c r="H494">
        <f t="shared" si="12"/>
        <v>-0.69897000433601875</v>
      </c>
    </row>
    <row r="495" spans="3:8" x14ac:dyDescent="0.15">
      <c r="C495">
        <v>2014</v>
      </c>
      <c r="D495" t="s">
        <v>5</v>
      </c>
      <c r="E495">
        <v>33.1</v>
      </c>
      <c r="F495">
        <v>0.3</v>
      </c>
      <c r="G495">
        <f t="shared" si="12"/>
        <v>1.5198279937757189</v>
      </c>
      <c r="H495">
        <f t="shared" si="12"/>
        <v>-0.52287874528033762</v>
      </c>
    </row>
    <row r="496" spans="3:8" x14ac:dyDescent="0.15">
      <c r="C496">
        <v>2014</v>
      </c>
      <c r="D496" t="s">
        <v>5</v>
      </c>
      <c r="E496">
        <v>38</v>
      </c>
      <c r="F496">
        <v>0.3</v>
      </c>
      <c r="G496">
        <f t="shared" si="12"/>
        <v>1.5797835966168101</v>
      </c>
      <c r="H496">
        <f t="shared" si="12"/>
        <v>-0.52287874528033762</v>
      </c>
    </row>
    <row r="497" spans="3:8" x14ac:dyDescent="0.15">
      <c r="C497">
        <v>2014</v>
      </c>
      <c r="D497" t="s">
        <v>5</v>
      </c>
      <c r="E497">
        <v>53.8</v>
      </c>
      <c r="F497">
        <v>1</v>
      </c>
      <c r="G497">
        <f t="shared" si="12"/>
        <v>1.7307822756663891</v>
      </c>
      <c r="H497">
        <f t="shared" si="12"/>
        <v>0</v>
      </c>
    </row>
    <row r="498" spans="3:8" x14ac:dyDescent="0.15">
      <c r="C498">
        <v>2014</v>
      </c>
      <c r="D498" t="s">
        <v>5</v>
      </c>
      <c r="E498">
        <v>84</v>
      </c>
      <c r="F498">
        <v>4.3</v>
      </c>
      <c r="G498">
        <f t="shared" si="12"/>
        <v>1.9242792860618816</v>
      </c>
      <c r="H498">
        <f t="shared" si="12"/>
        <v>0.63346845557958653</v>
      </c>
    </row>
    <row r="499" spans="3:8" x14ac:dyDescent="0.15">
      <c r="C499">
        <v>2014</v>
      </c>
      <c r="D499" t="s">
        <v>5</v>
      </c>
      <c r="E499">
        <v>91.2</v>
      </c>
      <c r="F499">
        <v>4.9000000000000004</v>
      </c>
      <c r="G499">
        <f t="shared" si="12"/>
        <v>1.9599948383284163</v>
      </c>
      <c r="H499">
        <f t="shared" si="12"/>
        <v>0.69019608002851374</v>
      </c>
    </row>
    <row r="500" spans="3:8" x14ac:dyDescent="0.15">
      <c r="C500">
        <v>2014</v>
      </c>
      <c r="D500" t="s">
        <v>5</v>
      </c>
      <c r="E500">
        <v>49.5</v>
      </c>
      <c r="F500">
        <v>0.8</v>
      </c>
      <c r="G500">
        <f t="shared" si="12"/>
        <v>1.6946051989335686</v>
      </c>
      <c r="H500">
        <f t="shared" si="12"/>
        <v>-9.6910013008056392E-2</v>
      </c>
    </row>
    <row r="501" spans="3:8" x14ac:dyDescent="0.15">
      <c r="C501">
        <v>2014</v>
      </c>
      <c r="D501" t="s">
        <v>5</v>
      </c>
      <c r="E501">
        <v>46.6</v>
      </c>
      <c r="F501">
        <v>0.7</v>
      </c>
      <c r="G501">
        <f t="shared" si="12"/>
        <v>1.6683859166900001</v>
      </c>
      <c r="H501">
        <f t="shared" si="12"/>
        <v>-0.15490195998574319</v>
      </c>
    </row>
    <row r="502" spans="3:8" x14ac:dyDescent="0.15">
      <c r="C502">
        <v>2014</v>
      </c>
      <c r="D502" t="s">
        <v>5</v>
      </c>
      <c r="E502">
        <v>42</v>
      </c>
      <c r="F502">
        <v>0.5</v>
      </c>
      <c r="G502">
        <f t="shared" si="12"/>
        <v>1.6232492903979006</v>
      </c>
      <c r="H502">
        <f t="shared" si="12"/>
        <v>-0.3010299956639812</v>
      </c>
    </row>
    <row r="503" spans="3:8" x14ac:dyDescent="0.15">
      <c r="C503">
        <v>2014</v>
      </c>
      <c r="D503" t="s">
        <v>5</v>
      </c>
      <c r="E503">
        <v>44.3</v>
      </c>
      <c r="F503">
        <v>0.5</v>
      </c>
      <c r="G503">
        <f t="shared" si="12"/>
        <v>1.6464037262230695</v>
      </c>
      <c r="H503">
        <f t="shared" si="12"/>
        <v>-0.3010299956639812</v>
      </c>
    </row>
    <row r="504" spans="3:8" x14ac:dyDescent="0.15">
      <c r="C504">
        <v>2014</v>
      </c>
      <c r="D504" t="s">
        <v>5</v>
      </c>
      <c r="E504">
        <v>34</v>
      </c>
      <c r="F504">
        <v>0.2</v>
      </c>
      <c r="G504">
        <f t="shared" si="12"/>
        <v>1.5314789170422551</v>
      </c>
      <c r="H504">
        <f t="shared" si="12"/>
        <v>-0.69897000433601875</v>
      </c>
    </row>
    <row r="505" spans="3:8" x14ac:dyDescent="0.15">
      <c r="C505">
        <v>2014</v>
      </c>
      <c r="D505" t="s">
        <v>5</v>
      </c>
      <c r="E505">
        <v>32.299999999999997</v>
      </c>
      <c r="F505">
        <v>0.2</v>
      </c>
      <c r="G505">
        <f t="shared" si="12"/>
        <v>1.5092025223311027</v>
      </c>
      <c r="H505">
        <f t="shared" si="12"/>
        <v>-0.69897000433601875</v>
      </c>
    </row>
    <row r="506" spans="3:8" x14ac:dyDescent="0.15">
      <c r="C506">
        <v>2014</v>
      </c>
      <c r="D506" t="s">
        <v>5</v>
      </c>
      <c r="E506">
        <v>30.7</v>
      </c>
      <c r="F506">
        <v>0.2</v>
      </c>
      <c r="G506">
        <f t="shared" si="12"/>
        <v>1.4871383754771865</v>
      </c>
      <c r="H506">
        <f t="shared" si="12"/>
        <v>-0.69897000433601875</v>
      </c>
    </row>
    <row r="507" spans="3:8" x14ac:dyDescent="0.15">
      <c r="C507">
        <v>2014</v>
      </c>
      <c r="D507" t="s">
        <v>5</v>
      </c>
      <c r="E507">
        <v>29.7</v>
      </c>
      <c r="F507">
        <v>0.1</v>
      </c>
      <c r="G507">
        <f t="shared" si="12"/>
        <v>1.4727564493172123</v>
      </c>
      <c r="H507">
        <f t="shared" si="12"/>
        <v>-1</v>
      </c>
    </row>
    <row r="508" spans="3:8" x14ac:dyDescent="0.15">
      <c r="C508">
        <v>2014</v>
      </c>
      <c r="D508" t="s">
        <v>5</v>
      </c>
      <c r="E508">
        <v>77.599999999999994</v>
      </c>
      <c r="F508">
        <v>3.5</v>
      </c>
      <c r="G508">
        <f t="shared" si="12"/>
        <v>1.8898617212581883</v>
      </c>
      <c r="H508">
        <f t="shared" si="12"/>
        <v>0.54406804435027567</v>
      </c>
    </row>
    <row r="509" spans="3:8" x14ac:dyDescent="0.15">
      <c r="C509">
        <v>2014</v>
      </c>
      <c r="D509" t="s">
        <v>5</v>
      </c>
      <c r="E509">
        <v>46.3</v>
      </c>
      <c r="F509">
        <v>0.7</v>
      </c>
      <c r="G509">
        <f t="shared" si="12"/>
        <v>1.6655809910179531</v>
      </c>
      <c r="H509">
        <f t="shared" si="12"/>
        <v>-0.15490195998574319</v>
      </c>
    </row>
    <row r="510" spans="3:8" x14ac:dyDescent="0.15">
      <c r="C510">
        <v>2014</v>
      </c>
      <c r="D510" t="s">
        <v>5</v>
      </c>
      <c r="E510">
        <v>35.5</v>
      </c>
      <c r="F510">
        <v>0.3</v>
      </c>
      <c r="G510">
        <f t="shared" si="12"/>
        <v>1.550228353055094</v>
      </c>
      <c r="H510">
        <f t="shared" si="12"/>
        <v>-0.52287874528033762</v>
      </c>
    </row>
    <row r="511" spans="3:8" x14ac:dyDescent="0.15">
      <c r="C511">
        <v>2014</v>
      </c>
      <c r="D511" t="s">
        <v>5</v>
      </c>
      <c r="E511">
        <v>32.299999999999997</v>
      </c>
      <c r="F511">
        <v>0.2</v>
      </c>
      <c r="G511">
        <f t="shared" si="12"/>
        <v>1.5092025223311027</v>
      </c>
      <c r="H511">
        <f t="shared" si="12"/>
        <v>-0.69897000433601875</v>
      </c>
    </row>
    <row r="512" spans="3:8" x14ac:dyDescent="0.15">
      <c r="C512">
        <v>2014</v>
      </c>
      <c r="D512" t="s">
        <v>5</v>
      </c>
      <c r="E512">
        <v>19</v>
      </c>
      <c r="F512">
        <v>0.2</v>
      </c>
      <c r="G512">
        <f t="shared" si="12"/>
        <v>1.2787536009528289</v>
      </c>
      <c r="H512">
        <f t="shared" si="12"/>
        <v>-0.69897000433601875</v>
      </c>
    </row>
    <row r="513" spans="3:8" x14ac:dyDescent="0.15">
      <c r="C513">
        <v>2014</v>
      </c>
      <c r="D513" t="s">
        <v>5</v>
      </c>
      <c r="E513">
        <v>26.2</v>
      </c>
      <c r="F513">
        <v>0.3</v>
      </c>
      <c r="G513">
        <f t="shared" si="12"/>
        <v>1.4183012913197455</v>
      </c>
      <c r="H513">
        <f t="shared" si="12"/>
        <v>-0.52287874528033762</v>
      </c>
    </row>
    <row r="514" spans="3:8" x14ac:dyDescent="0.15">
      <c r="C514">
        <v>2014</v>
      </c>
      <c r="D514" t="s">
        <v>5</v>
      </c>
      <c r="E514">
        <v>29.2</v>
      </c>
      <c r="F514">
        <v>0.4</v>
      </c>
      <c r="G514">
        <f t="shared" si="12"/>
        <v>1.4653828514484182</v>
      </c>
      <c r="H514">
        <f t="shared" si="12"/>
        <v>-0.3979400086720376</v>
      </c>
    </row>
    <row r="515" spans="3:8" x14ac:dyDescent="0.15">
      <c r="C515">
        <v>2014</v>
      </c>
      <c r="D515" t="s">
        <v>5</v>
      </c>
      <c r="E515">
        <v>32.9</v>
      </c>
      <c r="F515">
        <v>0.2</v>
      </c>
      <c r="G515">
        <f t="shared" si="12"/>
        <v>1.5171958979499742</v>
      </c>
      <c r="H515">
        <f t="shared" si="12"/>
        <v>-0.69897000433601875</v>
      </c>
    </row>
    <row r="516" spans="3:8" x14ac:dyDescent="0.15">
      <c r="C516">
        <v>2014</v>
      </c>
      <c r="D516" t="s">
        <v>5</v>
      </c>
      <c r="E516">
        <v>28.7</v>
      </c>
      <c r="F516">
        <v>0.1</v>
      </c>
      <c r="G516">
        <f t="shared" si="12"/>
        <v>1.4578818967339924</v>
      </c>
      <c r="H516">
        <f t="shared" si="12"/>
        <v>-1</v>
      </c>
    </row>
    <row r="517" spans="3:8" x14ac:dyDescent="0.15">
      <c r="C517">
        <v>2014</v>
      </c>
      <c r="D517" t="s">
        <v>5</v>
      </c>
      <c r="E517">
        <v>28.1</v>
      </c>
      <c r="F517">
        <v>0.1</v>
      </c>
      <c r="G517">
        <f t="shared" si="12"/>
        <v>1.4487063199050798</v>
      </c>
      <c r="H517">
        <f t="shared" si="12"/>
        <v>-1</v>
      </c>
    </row>
    <row r="518" spans="3:8" x14ac:dyDescent="0.15">
      <c r="C518">
        <v>2014</v>
      </c>
      <c r="D518" t="s">
        <v>4</v>
      </c>
      <c r="E518">
        <v>51</v>
      </c>
      <c r="F518">
        <v>0.6</v>
      </c>
      <c r="G518">
        <f t="shared" ref="G518:H533" si="13">LOG(E518)</f>
        <v>1.7075701760979363</v>
      </c>
      <c r="H518">
        <f t="shared" si="13"/>
        <v>-0.22184874961635639</v>
      </c>
    </row>
    <row r="519" spans="3:8" x14ac:dyDescent="0.15">
      <c r="C519">
        <v>2014</v>
      </c>
      <c r="D519" t="s">
        <v>4</v>
      </c>
      <c r="E519">
        <v>50.1</v>
      </c>
      <c r="F519">
        <v>0.5</v>
      </c>
      <c r="G519">
        <f t="shared" si="13"/>
        <v>1.6998377258672457</v>
      </c>
      <c r="H519">
        <f t="shared" si="13"/>
        <v>-0.3010299956639812</v>
      </c>
    </row>
    <row r="520" spans="3:8" x14ac:dyDescent="0.15">
      <c r="C520">
        <v>2014</v>
      </c>
      <c r="D520" t="s">
        <v>4</v>
      </c>
      <c r="E520">
        <v>63</v>
      </c>
      <c r="F520">
        <v>1.2</v>
      </c>
      <c r="G520">
        <f t="shared" si="13"/>
        <v>1.7993405494535817</v>
      </c>
      <c r="H520">
        <f t="shared" si="13"/>
        <v>7.9181246047624818E-2</v>
      </c>
    </row>
    <row r="521" spans="3:8" x14ac:dyDescent="0.15">
      <c r="C521">
        <v>2014</v>
      </c>
      <c r="D521" t="s">
        <v>4</v>
      </c>
      <c r="E521">
        <v>75.400000000000006</v>
      </c>
      <c r="F521">
        <v>2.8</v>
      </c>
      <c r="G521">
        <f t="shared" si="13"/>
        <v>1.8773713458697741</v>
      </c>
      <c r="H521">
        <f t="shared" si="13"/>
        <v>0.44715803134221921</v>
      </c>
    </row>
    <row r="522" spans="3:8" x14ac:dyDescent="0.15">
      <c r="C522">
        <v>2015</v>
      </c>
      <c r="D522" t="s">
        <v>5</v>
      </c>
      <c r="E522">
        <v>33.200000000000003</v>
      </c>
      <c r="F522">
        <v>0.2</v>
      </c>
      <c r="G522">
        <f t="shared" si="13"/>
        <v>1.5211380837040362</v>
      </c>
      <c r="H522">
        <f t="shared" si="13"/>
        <v>-0.69897000433601875</v>
      </c>
    </row>
    <row r="523" spans="3:8" x14ac:dyDescent="0.15">
      <c r="C523">
        <v>2015</v>
      </c>
      <c r="D523" t="s">
        <v>5</v>
      </c>
      <c r="E523">
        <v>85.1</v>
      </c>
      <c r="F523">
        <v>3.5</v>
      </c>
      <c r="G523">
        <f t="shared" si="13"/>
        <v>1.9299295600845878</v>
      </c>
      <c r="H523">
        <f t="shared" si="13"/>
        <v>0.54406804435027567</v>
      </c>
    </row>
    <row r="524" spans="3:8" x14ac:dyDescent="0.15">
      <c r="C524">
        <v>2015</v>
      </c>
      <c r="D524" t="s">
        <v>5</v>
      </c>
      <c r="E524">
        <v>69.099999999999994</v>
      </c>
      <c r="F524">
        <v>1.9</v>
      </c>
      <c r="G524">
        <f t="shared" si="13"/>
        <v>1.8394780473741983</v>
      </c>
      <c r="H524">
        <f t="shared" si="13"/>
        <v>0.27875360095282892</v>
      </c>
    </row>
    <row r="525" spans="3:8" x14ac:dyDescent="0.15">
      <c r="C525">
        <v>2015</v>
      </c>
      <c r="D525" t="s">
        <v>5</v>
      </c>
      <c r="E525">
        <v>69.8</v>
      </c>
      <c r="F525">
        <v>2.2999999999999998</v>
      </c>
      <c r="G525">
        <f t="shared" si="13"/>
        <v>1.8438554226231612</v>
      </c>
      <c r="H525">
        <f t="shared" si="13"/>
        <v>0.36172783601759284</v>
      </c>
    </row>
    <row r="526" spans="3:8" x14ac:dyDescent="0.15">
      <c r="C526">
        <v>2015</v>
      </c>
      <c r="D526" t="s">
        <v>5</v>
      </c>
      <c r="E526">
        <v>74</v>
      </c>
      <c r="F526">
        <v>3.4</v>
      </c>
      <c r="G526">
        <f t="shared" si="13"/>
        <v>1.8692317197309762</v>
      </c>
      <c r="H526">
        <f t="shared" si="13"/>
        <v>0.53147891704225514</v>
      </c>
    </row>
    <row r="527" spans="3:8" x14ac:dyDescent="0.15">
      <c r="C527">
        <v>2015</v>
      </c>
      <c r="D527" t="s">
        <v>5</v>
      </c>
      <c r="E527">
        <v>45.7</v>
      </c>
      <c r="F527">
        <v>0.5</v>
      </c>
      <c r="G527">
        <f t="shared" si="13"/>
        <v>1.6599162000698502</v>
      </c>
      <c r="H527">
        <f t="shared" si="13"/>
        <v>-0.3010299956639812</v>
      </c>
    </row>
    <row r="528" spans="3:8" x14ac:dyDescent="0.15">
      <c r="C528">
        <v>2015</v>
      </c>
      <c r="D528" t="s">
        <v>5</v>
      </c>
      <c r="E528">
        <v>59.1</v>
      </c>
      <c r="F528">
        <v>1.1000000000000001</v>
      </c>
      <c r="G528">
        <f t="shared" si="13"/>
        <v>1.7715874808812553</v>
      </c>
      <c r="H528">
        <f t="shared" si="13"/>
        <v>4.1392685158225077E-2</v>
      </c>
    </row>
    <row r="529" spans="3:8" x14ac:dyDescent="0.15">
      <c r="C529">
        <v>2015</v>
      </c>
      <c r="D529" t="s">
        <v>5</v>
      </c>
      <c r="E529">
        <v>66.2</v>
      </c>
      <c r="F529">
        <v>2.6</v>
      </c>
      <c r="G529">
        <f t="shared" si="13"/>
        <v>1.8208579894396999</v>
      </c>
      <c r="H529">
        <f t="shared" si="13"/>
        <v>0.41497334797081797</v>
      </c>
    </row>
    <row r="530" spans="3:8" x14ac:dyDescent="0.15">
      <c r="C530">
        <v>2015</v>
      </c>
      <c r="D530" t="s">
        <v>5</v>
      </c>
      <c r="E530">
        <v>84.1</v>
      </c>
      <c r="F530">
        <v>6</v>
      </c>
      <c r="G530">
        <f t="shared" si="13"/>
        <v>1.9247959957979122</v>
      </c>
      <c r="H530">
        <f t="shared" si="13"/>
        <v>0.77815125038364363</v>
      </c>
    </row>
    <row r="531" spans="3:8" x14ac:dyDescent="0.15">
      <c r="C531">
        <v>2015</v>
      </c>
      <c r="D531" t="s">
        <v>4</v>
      </c>
      <c r="E531">
        <v>148.30000000000001</v>
      </c>
      <c r="F531">
        <v>23</v>
      </c>
      <c r="G531">
        <f t="shared" si="13"/>
        <v>2.1711411510283822</v>
      </c>
      <c r="H531">
        <f t="shared" si="13"/>
        <v>1.3617278360175928</v>
      </c>
    </row>
    <row r="532" spans="3:8" x14ac:dyDescent="0.15">
      <c r="C532">
        <v>2015</v>
      </c>
      <c r="D532" t="s">
        <v>4</v>
      </c>
      <c r="E532">
        <v>102.4</v>
      </c>
      <c r="F532">
        <v>7</v>
      </c>
      <c r="G532">
        <f t="shared" si="13"/>
        <v>2.0102999566398121</v>
      </c>
      <c r="H532">
        <f t="shared" si="13"/>
        <v>0.84509804001425681</v>
      </c>
    </row>
    <row r="533" spans="3:8" x14ac:dyDescent="0.15">
      <c r="C533">
        <v>2015</v>
      </c>
      <c r="D533" t="s">
        <v>4</v>
      </c>
      <c r="E533">
        <v>99.4</v>
      </c>
      <c r="F533">
        <v>6</v>
      </c>
      <c r="G533">
        <f t="shared" si="13"/>
        <v>1.9973863843973134</v>
      </c>
      <c r="H533">
        <f t="shared" si="13"/>
        <v>0.77815125038364363</v>
      </c>
    </row>
    <row r="534" spans="3:8" x14ac:dyDescent="0.15">
      <c r="C534">
        <v>2016</v>
      </c>
      <c r="D534" t="s">
        <v>5</v>
      </c>
      <c r="E534">
        <v>52.5</v>
      </c>
      <c r="F534">
        <v>0.5</v>
      </c>
      <c r="G534">
        <f t="shared" ref="G534:H548" si="14">LOG(E534)</f>
        <v>1.7201593034059568</v>
      </c>
      <c r="H534">
        <f t="shared" si="14"/>
        <v>-0.3010299956639812</v>
      </c>
    </row>
    <row r="535" spans="3:8" x14ac:dyDescent="0.15">
      <c r="C535">
        <v>2016</v>
      </c>
      <c r="D535" t="s">
        <v>5</v>
      </c>
      <c r="E535">
        <v>74.5</v>
      </c>
      <c r="F535">
        <v>2.5</v>
      </c>
      <c r="G535">
        <f t="shared" si="14"/>
        <v>1.8721562727482928</v>
      </c>
      <c r="H535">
        <f t="shared" si="14"/>
        <v>0.3979400086720376</v>
      </c>
    </row>
    <row r="536" spans="3:8" x14ac:dyDescent="0.15">
      <c r="C536">
        <v>2016</v>
      </c>
      <c r="D536" t="s">
        <v>5</v>
      </c>
      <c r="E536">
        <v>69.8</v>
      </c>
      <c r="F536">
        <v>1.5</v>
      </c>
      <c r="G536">
        <f t="shared" si="14"/>
        <v>1.8438554226231612</v>
      </c>
      <c r="H536">
        <f t="shared" si="14"/>
        <v>0.17609125905568124</v>
      </c>
    </row>
    <row r="537" spans="3:8" x14ac:dyDescent="0.15">
      <c r="C537">
        <v>2016</v>
      </c>
      <c r="D537" t="s">
        <v>5</v>
      </c>
      <c r="E537">
        <v>68.5</v>
      </c>
      <c r="F537">
        <v>2.1</v>
      </c>
      <c r="G537">
        <f t="shared" si="14"/>
        <v>1.8356905714924256</v>
      </c>
      <c r="H537">
        <f t="shared" si="14"/>
        <v>0.3222192947339193</v>
      </c>
    </row>
    <row r="538" spans="3:8" x14ac:dyDescent="0.15">
      <c r="C538">
        <v>2016</v>
      </c>
      <c r="D538" t="s">
        <v>5</v>
      </c>
      <c r="E538">
        <v>76.7</v>
      </c>
      <c r="F538">
        <v>2.7</v>
      </c>
      <c r="G538">
        <f t="shared" si="14"/>
        <v>1.884795363948981</v>
      </c>
      <c r="H538">
        <f t="shared" si="14"/>
        <v>0.43136376415898736</v>
      </c>
    </row>
    <row r="539" spans="3:8" x14ac:dyDescent="0.15">
      <c r="C539">
        <v>2016</v>
      </c>
      <c r="D539" t="s">
        <v>5</v>
      </c>
      <c r="E539">
        <v>90.6</v>
      </c>
      <c r="F539">
        <v>4.5999999999999996</v>
      </c>
      <c r="G539">
        <f t="shared" si="14"/>
        <v>1.9571281976768131</v>
      </c>
      <c r="H539">
        <f t="shared" si="14"/>
        <v>0.66275783168157409</v>
      </c>
    </row>
    <row r="540" spans="3:8" x14ac:dyDescent="0.15">
      <c r="C540">
        <v>2016</v>
      </c>
      <c r="D540" t="s">
        <v>5</v>
      </c>
      <c r="E540">
        <v>45.1</v>
      </c>
      <c r="F540">
        <v>0.5</v>
      </c>
      <c r="G540">
        <f t="shared" si="14"/>
        <v>1.6541765418779606</v>
      </c>
      <c r="H540">
        <f t="shared" si="14"/>
        <v>-0.3010299956639812</v>
      </c>
    </row>
    <row r="541" spans="3:8" x14ac:dyDescent="0.15">
      <c r="C541">
        <v>2016</v>
      </c>
      <c r="D541" t="s">
        <v>5</v>
      </c>
      <c r="E541">
        <v>74.3</v>
      </c>
      <c r="F541">
        <v>3.1</v>
      </c>
      <c r="G541">
        <f t="shared" si="14"/>
        <v>1.8709888137605752</v>
      </c>
      <c r="H541">
        <f t="shared" si="14"/>
        <v>0.49136169383427269</v>
      </c>
    </row>
    <row r="542" spans="3:8" x14ac:dyDescent="0.15">
      <c r="C542">
        <v>2016</v>
      </c>
      <c r="D542" t="s">
        <v>5</v>
      </c>
      <c r="E542">
        <v>80.3</v>
      </c>
      <c r="F542">
        <v>3.6</v>
      </c>
      <c r="G542">
        <f t="shared" si="14"/>
        <v>1.904715545278681</v>
      </c>
      <c r="H542">
        <f t="shared" si="14"/>
        <v>0.55630250076728727</v>
      </c>
    </row>
    <row r="543" spans="3:8" x14ac:dyDescent="0.15">
      <c r="C543">
        <v>2016</v>
      </c>
      <c r="D543" t="s">
        <v>5</v>
      </c>
      <c r="E543">
        <v>96.1</v>
      </c>
      <c r="F543">
        <v>6.1</v>
      </c>
      <c r="G543">
        <f t="shared" si="14"/>
        <v>1.9827233876685453</v>
      </c>
      <c r="H543">
        <f t="shared" si="14"/>
        <v>0.78532983501076703</v>
      </c>
    </row>
    <row r="544" spans="3:8" x14ac:dyDescent="0.15">
      <c r="C544">
        <v>2016</v>
      </c>
      <c r="D544" t="s">
        <v>4</v>
      </c>
      <c r="E544">
        <v>150.1</v>
      </c>
      <c r="F544">
        <v>24.2</v>
      </c>
      <c r="G544">
        <f t="shared" si="14"/>
        <v>2.1763806922432702</v>
      </c>
      <c r="H544">
        <f t="shared" si="14"/>
        <v>1.3838153659804313</v>
      </c>
    </row>
    <row r="545" spans="3:8" x14ac:dyDescent="0.15">
      <c r="C545">
        <v>2016</v>
      </c>
      <c r="D545" t="s">
        <v>4</v>
      </c>
      <c r="E545">
        <v>159.5</v>
      </c>
      <c r="F545">
        <v>27.8</v>
      </c>
      <c r="G545">
        <f t="shared" si="14"/>
        <v>2.2027606873931997</v>
      </c>
      <c r="H545">
        <f t="shared" si="14"/>
        <v>1.4440447959180762</v>
      </c>
    </row>
    <row r="546" spans="3:8" x14ac:dyDescent="0.15">
      <c r="C546">
        <v>2016</v>
      </c>
      <c r="D546" t="s">
        <v>4</v>
      </c>
      <c r="E546">
        <v>88.8</v>
      </c>
      <c r="F546">
        <v>4.5999999999999996</v>
      </c>
      <c r="G546">
        <f t="shared" si="14"/>
        <v>1.9484129657786009</v>
      </c>
      <c r="H546">
        <f t="shared" si="14"/>
        <v>0.66275783168157409</v>
      </c>
    </row>
    <row r="547" spans="3:8" x14ac:dyDescent="0.15">
      <c r="C547">
        <v>2016</v>
      </c>
      <c r="D547" t="s">
        <v>4</v>
      </c>
      <c r="E547">
        <v>181.5</v>
      </c>
      <c r="F547">
        <v>48</v>
      </c>
      <c r="G547">
        <f t="shared" si="14"/>
        <v>2.2588766293721312</v>
      </c>
      <c r="H547">
        <f t="shared" si="14"/>
        <v>1.6812412373755872</v>
      </c>
    </row>
    <row r="548" spans="3:8" x14ac:dyDescent="0.15">
      <c r="C548">
        <v>2016</v>
      </c>
      <c r="D548" t="s">
        <v>4</v>
      </c>
      <c r="E548">
        <v>98.9</v>
      </c>
      <c r="F548">
        <v>6.8</v>
      </c>
      <c r="G548">
        <f t="shared" si="14"/>
        <v>1.9951962915971795</v>
      </c>
      <c r="H548">
        <f t="shared" si="14"/>
        <v>0.83250891270623628</v>
      </c>
    </row>
    <row r="549" spans="3:8" x14ac:dyDescent="0.15">
      <c r="C549">
        <v>2016</v>
      </c>
      <c r="D549" t="s">
        <v>4</v>
      </c>
      <c r="E549">
        <v>185</v>
      </c>
      <c r="F549">
        <v>39.5</v>
      </c>
      <c r="G549">
        <f t="shared" ref="G549:H549" si="15">LOG(E549)</f>
        <v>2.2671717284030137</v>
      </c>
      <c r="H549">
        <f t="shared" si="15"/>
        <v>1.5965970956264601</v>
      </c>
    </row>
    <row r="550" spans="3:8" x14ac:dyDescent="0.15">
      <c r="C550">
        <v>2017</v>
      </c>
      <c r="D550" t="s">
        <v>5</v>
      </c>
      <c r="E550">
        <v>34.5</v>
      </c>
      <c r="F550">
        <v>0.2</v>
      </c>
      <c r="G550">
        <f t="shared" ref="G550:G613" si="16">LOG(E550)</f>
        <v>1.5378190950732742</v>
      </c>
      <c r="H550">
        <f t="shared" ref="H550:H613" si="17">LOG(F550)</f>
        <v>-0.69897000433601875</v>
      </c>
    </row>
    <row r="551" spans="3:8" x14ac:dyDescent="0.15">
      <c r="C551">
        <v>2017</v>
      </c>
      <c r="D551" t="s">
        <v>5</v>
      </c>
      <c r="E551">
        <v>24.4</v>
      </c>
      <c r="F551">
        <v>0.1</v>
      </c>
      <c r="G551">
        <f t="shared" si="16"/>
        <v>1.3873898263387294</v>
      </c>
      <c r="H551">
        <f t="shared" si="17"/>
        <v>-1</v>
      </c>
    </row>
    <row r="552" spans="3:8" x14ac:dyDescent="0.15">
      <c r="C552">
        <v>2017</v>
      </c>
      <c r="D552" t="s">
        <v>5</v>
      </c>
      <c r="E552">
        <v>91.4</v>
      </c>
      <c r="F552">
        <v>4.8</v>
      </c>
      <c r="G552">
        <f t="shared" si="16"/>
        <v>1.9609461957338314</v>
      </c>
      <c r="H552">
        <f t="shared" si="17"/>
        <v>0.68124123737558717</v>
      </c>
    </row>
    <row r="553" spans="3:8" x14ac:dyDescent="0.15">
      <c r="C553">
        <v>2017</v>
      </c>
      <c r="D553" t="s">
        <v>5</v>
      </c>
      <c r="E553">
        <v>60.1</v>
      </c>
      <c r="F553">
        <v>1.4</v>
      </c>
      <c r="G553">
        <f t="shared" si="16"/>
        <v>1.7788744720027396</v>
      </c>
      <c r="H553">
        <f t="shared" si="17"/>
        <v>0.14612803567823801</v>
      </c>
    </row>
    <row r="554" spans="3:8" x14ac:dyDescent="0.15">
      <c r="C554">
        <v>2017</v>
      </c>
      <c r="D554" t="s">
        <v>5</v>
      </c>
      <c r="E554">
        <v>77.7</v>
      </c>
      <c r="F554">
        <v>3.2</v>
      </c>
      <c r="G554">
        <f t="shared" si="16"/>
        <v>1.8904210188009143</v>
      </c>
      <c r="H554">
        <f t="shared" si="17"/>
        <v>0.50514997831990605</v>
      </c>
    </row>
    <row r="555" spans="3:8" x14ac:dyDescent="0.15">
      <c r="C555">
        <v>2017</v>
      </c>
      <c r="D555" t="s">
        <v>5</v>
      </c>
      <c r="E555">
        <v>42.7</v>
      </c>
      <c r="F555">
        <v>0.5</v>
      </c>
      <c r="G555">
        <f t="shared" si="16"/>
        <v>1.6304278750250238</v>
      </c>
      <c r="H555">
        <f t="shared" si="17"/>
        <v>-0.3010299956639812</v>
      </c>
    </row>
    <row r="556" spans="3:8" x14ac:dyDescent="0.15">
      <c r="C556">
        <v>2017</v>
      </c>
      <c r="D556" t="s">
        <v>5</v>
      </c>
      <c r="E556">
        <v>29.1</v>
      </c>
      <c r="F556">
        <v>0.1</v>
      </c>
      <c r="G556">
        <f t="shared" si="16"/>
        <v>1.4638929889859074</v>
      </c>
      <c r="H556">
        <f t="shared" si="17"/>
        <v>-1</v>
      </c>
    </row>
    <row r="557" spans="3:8" x14ac:dyDescent="0.15">
      <c r="C557">
        <v>2017</v>
      </c>
      <c r="D557" t="s">
        <v>5</v>
      </c>
      <c r="E557">
        <v>33.6</v>
      </c>
      <c r="F557">
        <v>0.2</v>
      </c>
      <c r="G557">
        <f t="shared" si="16"/>
        <v>1.5263392773898441</v>
      </c>
      <c r="H557">
        <f t="shared" si="17"/>
        <v>-0.69897000433601875</v>
      </c>
    </row>
    <row r="558" spans="3:8" x14ac:dyDescent="0.15">
      <c r="C558">
        <v>2017</v>
      </c>
      <c r="D558" t="s">
        <v>5</v>
      </c>
      <c r="E558">
        <v>49.8</v>
      </c>
      <c r="F558">
        <v>0.8</v>
      </c>
      <c r="G558">
        <f t="shared" si="16"/>
        <v>1.6972293427597176</v>
      </c>
      <c r="H558">
        <f t="shared" si="17"/>
        <v>-9.6910013008056392E-2</v>
      </c>
    </row>
    <row r="559" spans="3:8" x14ac:dyDescent="0.15">
      <c r="C559">
        <v>2017</v>
      </c>
      <c r="D559" t="s">
        <v>5</v>
      </c>
      <c r="E559">
        <v>22.4</v>
      </c>
      <c r="F559">
        <v>0.1</v>
      </c>
      <c r="G559">
        <f t="shared" si="16"/>
        <v>1.3502480183341627</v>
      </c>
      <c r="H559">
        <f t="shared" si="17"/>
        <v>-1</v>
      </c>
    </row>
    <row r="560" spans="3:8" x14ac:dyDescent="0.15">
      <c r="C560">
        <v>2017</v>
      </c>
      <c r="D560" t="s">
        <v>5</v>
      </c>
      <c r="E560">
        <v>45.5</v>
      </c>
      <c r="F560">
        <v>0.4</v>
      </c>
      <c r="G560">
        <f t="shared" si="16"/>
        <v>1.6580113966571124</v>
      </c>
      <c r="H560">
        <f t="shared" si="17"/>
        <v>-0.3979400086720376</v>
      </c>
    </row>
    <row r="561" spans="3:8" x14ac:dyDescent="0.15">
      <c r="C561">
        <v>2017</v>
      </c>
      <c r="D561" t="s">
        <v>1160</v>
      </c>
      <c r="E561">
        <v>76.8</v>
      </c>
      <c r="F561">
        <v>3.2</v>
      </c>
      <c r="G561">
        <f t="shared" si="16"/>
        <v>1.885361220031512</v>
      </c>
      <c r="H561">
        <f t="shared" si="17"/>
        <v>0.50514997831990605</v>
      </c>
    </row>
    <row r="562" spans="3:8" x14ac:dyDescent="0.15">
      <c r="C562">
        <v>2017</v>
      </c>
      <c r="D562" t="s">
        <v>1160</v>
      </c>
      <c r="E562">
        <v>41.5</v>
      </c>
      <c r="F562">
        <v>0.4</v>
      </c>
      <c r="G562">
        <f t="shared" si="16"/>
        <v>1.6180480967120927</v>
      </c>
      <c r="H562">
        <f t="shared" si="17"/>
        <v>-0.3979400086720376</v>
      </c>
    </row>
    <row r="563" spans="3:8" x14ac:dyDescent="0.15">
      <c r="C563">
        <v>2017</v>
      </c>
      <c r="D563" t="s">
        <v>5</v>
      </c>
      <c r="E563">
        <v>43.1</v>
      </c>
      <c r="F563">
        <v>0.5</v>
      </c>
      <c r="G563">
        <f t="shared" si="16"/>
        <v>1.6344772701607315</v>
      </c>
      <c r="H563">
        <f t="shared" si="17"/>
        <v>-0.3010299956639812</v>
      </c>
    </row>
    <row r="564" spans="3:8" x14ac:dyDescent="0.15">
      <c r="C564">
        <v>2017</v>
      </c>
      <c r="D564" t="s">
        <v>5</v>
      </c>
      <c r="E564">
        <v>42.9</v>
      </c>
      <c r="F564">
        <v>0.6</v>
      </c>
      <c r="G564">
        <f t="shared" si="16"/>
        <v>1.6324572921847242</v>
      </c>
      <c r="H564">
        <f t="shared" si="17"/>
        <v>-0.22184874961635639</v>
      </c>
    </row>
    <row r="565" spans="3:8" x14ac:dyDescent="0.15">
      <c r="C565">
        <v>2017</v>
      </c>
      <c r="D565" t="s">
        <v>5</v>
      </c>
      <c r="E565">
        <v>72.7</v>
      </c>
      <c r="F565">
        <v>2.6</v>
      </c>
      <c r="G565">
        <f t="shared" si="16"/>
        <v>1.8615344108590379</v>
      </c>
      <c r="H565">
        <f t="shared" si="17"/>
        <v>0.41497334797081797</v>
      </c>
    </row>
    <row r="566" spans="3:8" x14ac:dyDescent="0.15">
      <c r="C566">
        <v>2017</v>
      </c>
      <c r="D566" t="s">
        <v>5</v>
      </c>
      <c r="E566">
        <v>32.5</v>
      </c>
      <c r="F566">
        <v>0.2</v>
      </c>
      <c r="G566">
        <f t="shared" si="16"/>
        <v>1.5118833609788744</v>
      </c>
      <c r="H566">
        <f t="shared" si="17"/>
        <v>-0.69897000433601875</v>
      </c>
    </row>
    <row r="567" spans="3:8" x14ac:dyDescent="0.15">
      <c r="C567">
        <v>2017</v>
      </c>
      <c r="D567" t="s">
        <v>5</v>
      </c>
      <c r="E567">
        <v>25</v>
      </c>
      <c r="F567">
        <v>0.1</v>
      </c>
      <c r="G567">
        <f t="shared" si="16"/>
        <v>1.3979400086720377</v>
      </c>
      <c r="H567">
        <f t="shared" si="17"/>
        <v>-1</v>
      </c>
    </row>
    <row r="568" spans="3:8" x14ac:dyDescent="0.15">
      <c r="C568">
        <v>2017</v>
      </c>
      <c r="D568" t="s">
        <v>5</v>
      </c>
      <c r="E568">
        <v>80.900000000000006</v>
      </c>
      <c r="F568">
        <v>3.8</v>
      </c>
      <c r="G568">
        <f t="shared" si="16"/>
        <v>1.9079485216122722</v>
      </c>
      <c r="H568">
        <f t="shared" si="17"/>
        <v>0.57978359661681012</v>
      </c>
    </row>
    <row r="569" spans="3:8" x14ac:dyDescent="0.15">
      <c r="C569">
        <v>2017</v>
      </c>
      <c r="D569" t="s">
        <v>1160</v>
      </c>
      <c r="E569">
        <v>39.5</v>
      </c>
      <c r="F569">
        <v>0.3</v>
      </c>
      <c r="G569">
        <f t="shared" si="16"/>
        <v>1.5965970956264601</v>
      </c>
      <c r="H569">
        <f t="shared" si="17"/>
        <v>-0.52287874528033762</v>
      </c>
    </row>
    <row r="570" spans="3:8" x14ac:dyDescent="0.15">
      <c r="C570">
        <v>2017</v>
      </c>
      <c r="D570" t="s">
        <v>5</v>
      </c>
      <c r="E570">
        <v>40.799999999999997</v>
      </c>
      <c r="F570">
        <v>0.3</v>
      </c>
      <c r="G570">
        <f t="shared" si="16"/>
        <v>1.61066016308988</v>
      </c>
      <c r="H570">
        <f t="shared" si="17"/>
        <v>-0.52287874528033762</v>
      </c>
    </row>
    <row r="571" spans="3:8" x14ac:dyDescent="0.15">
      <c r="C571">
        <v>2017</v>
      </c>
      <c r="D571" t="s">
        <v>5</v>
      </c>
      <c r="E571">
        <v>80.2</v>
      </c>
      <c r="F571">
        <v>3.5</v>
      </c>
      <c r="G571">
        <f t="shared" si="16"/>
        <v>1.9041743682841634</v>
      </c>
      <c r="H571">
        <f t="shared" si="17"/>
        <v>0.54406804435027567</v>
      </c>
    </row>
    <row r="572" spans="3:8" x14ac:dyDescent="0.15">
      <c r="C572">
        <v>2017</v>
      </c>
      <c r="D572" t="s">
        <v>5</v>
      </c>
      <c r="E572">
        <v>49.8</v>
      </c>
      <c r="F572">
        <v>0.5</v>
      </c>
      <c r="G572">
        <f t="shared" si="16"/>
        <v>1.6972293427597176</v>
      </c>
      <c r="H572">
        <f t="shared" si="17"/>
        <v>-0.3010299956639812</v>
      </c>
    </row>
    <row r="573" spans="3:8" x14ac:dyDescent="0.15">
      <c r="C573">
        <v>2017</v>
      </c>
      <c r="D573" t="s">
        <v>1160</v>
      </c>
      <c r="E573">
        <v>50.8</v>
      </c>
      <c r="F573">
        <v>0.7</v>
      </c>
      <c r="G573">
        <f t="shared" si="16"/>
        <v>1.7058637122839193</v>
      </c>
      <c r="H573">
        <f t="shared" si="17"/>
        <v>-0.15490195998574319</v>
      </c>
    </row>
    <row r="574" spans="3:8" x14ac:dyDescent="0.15">
      <c r="C574">
        <v>2017</v>
      </c>
      <c r="D574" t="s">
        <v>1160</v>
      </c>
      <c r="E574">
        <v>44</v>
      </c>
      <c r="F574">
        <v>0.5</v>
      </c>
      <c r="G574">
        <f t="shared" si="16"/>
        <v>1.6434526764861874</v>
      </c>
      <c r="H574">
        <f t="shared" si="17"/>
        <v>-0.3010299956639812</v>
      </c>
    </row>
    <row r="575" spans="3:8" x14ac:dyDescent="0.15">
      <c r="C575">
        <v>2017</v>
      </c>
      <c r="D575" t="s">
        <v>5</v>
      </c>
      <c r="E575">
        <v>81.400000000000006</v>
      </c>
      <c r="F575">
        <v>4</v>
      </c>
      <c r="G575">
        <f t="shared" si="16"/>
        <v>1.9106244048892012</v>
      </c>
      <c r="H575">
        <f t="shared" si="17"/>
        <v>0.6020599913279624</v>
      </c>
    </row>
    <row r="576" spans="3:8" x14ac:dyDescent="0.15">
      <c r="C576">
        <v>2017</v>
      </c>
      <c r="D576" t="s">
        <v>5</v>
      </c>
      <c r="E576">
        <v>87</v>
      </c>
      <c r="F576">
        <v>5</v>
      </c>
      <c r="G576">
        <f t="shared" si="16"/>
        <v>1.9395192526186185</v>
      </c>
      <c r="H576">
        <f t="shared" si="17"/>
        <v>0.69897000433601886</v>
      </c>
    </row>
    <row r="577" spans="3:8" x14ac:dyDescent="0.15">
      <c r="C577">
        <v>2017</v>
      </c>
      <c r="D577" t="s">
        <v>5</v>
      </c>
      <c r="E577">
        <v>34.6</v>
      </c>
      <c r="F577">
        <v>0.2</v>
      </c>
      <c r="G577">
        <f t="shared" si="16"/>
        <v>1.5390760987927767</v>
      </c>
      <c r="H577">
        <f t="shared" si="17"/>
        <v>-0.69897000433601875</v>
      </c>
    </row>
    <row r="578" spans="3:8" x14ac:dyDescent="0.15">
      <c r="C578">
        <v>2017</v>
      </c>
      <c r="D578" t="s">
        <v>1160</v>
      </c>
      <c r="E578">
        <v>35.799999999999997</v>
      </c>
      <c r="F578">
        <v>0.2</v>
      </c>
      <c r="G578">
        <f t="shared" si="16"/>
        <v>1.5538830266438743</v>
      </c>
      <c r="H578">
        <f t="shared" si="17"/>
        <v>-0.69897000433601875</v>
      </c>
    </row>
    <row r="579" spans="3:8" x14ac:dyDescent="0.15">
      <c r="C579">
        <v>2017</v>
      </c>
      <c r="D579" t="s">
        <v>1160</v>
      </c>
      <c r="E579">
        <v>48.6</v>
      </c>
      <c r="F579">
        <v>0.3</v>
      </c>
      <c r="G579">
        <f t="shared" si="16"/>
        <v>1.6866362692622934</v>
      </c>
      <c r="H579">
        <f t="shared" si="17"/>
        <v>-0.52287874528033762</v>
      </c>
    </row>
    <row r="580" spans="3:8" x14ac:dyDescent="0.15">
      <c r="C580">
        <v>2017</v>
      </c>
      <c r="D580" t="s">
        <v>1160</v>
      </c>
      <c r="E580">
        <v>46.5</v>
      </c>
      <c r="F580">
        <v>0.6</v>
      </c>
      <c r="G580">
        <f t="shared" si="16"/>
        <v>1.667452952889954</v>
      </c>
      <c r="H580">
        <f t="shared" si="17"/>
        <v>-0.22184874961635639</v>
      </c>
    </row>
    <row r="581" spans="3:8" x14ac:dyDescent="0.15">
      <c r="C581">
        <v>2017</v>
      </c>
      <c r="D581" t="s">
        <v>5</v>
      </c>
      <c r="E581">
        <v>24.1</v>
      </c>
      <c r="F581">
        <v>0.05</v>
      </c>
      <c r="G581">
        <f t="shared" si="16"/>
        <v>1.3820170425748683</v>
      </c>
      <c r="H581">
        <f t="shared" si="17"/>
        <v>-1.3010299956639813</v>
      </c>
    </row>
    <row r="582" spans="3:8" x14ac:dyDescent="0.15">
      <c r="C582">
        <v>2017</v>
      </c>
      <c r="D582" t="s">
        <v>1160</v>
      </c>
      <c r="E582">
        <v>41</v>
      </c>
      <c r="F582">
        <v>0.4</v>
      </c>
      <c r="G582">
        <f t="shared" si="16"/>
        <v>1.6127838567197355</v>
      </c>
      <c r="H582">
        <f t="shared" si="17"/>
        <v>-0.3979400086720376</v>
      </c>
    </row>
    <row r="583" spans="3:8" x14ac:dyDescent="0.15">
      <c r="C583">
        <v>2017</v>
      </c>
      <c r="D583" t="s">
        <v>1160</v>
      </c>
      <c r="E583">
        <v>41.1</v>
      </c>
      <c r="F583">
        <v>0.4</v>
      </c>
      <c r="G583">
        <f t="shared" si="16"/>
        <v>1.6138418218760693</v>
      </c>
      <c r="H583">
        <f t="shared" si="17"/>
        <v>-0.3979400086720376</v>
      </c>
    </row>
    <row r="584" spans="3:8" x14ac:dyDescent="0.15">
      <c r="C584">
        <v>2017</v>
      </c>
      <c r="D584" t="s">
        <v>1160</v>
      </c>
      <c r="E584">
        <v>48.2</v>
      </c>
      <c r="F584">
        <v>0.6</v>
      </c>
      <c r="G584">
        <f t="shared" si="16"/>
        <v>1.6830470382388496</v>
      </c>
      <c r="H584">
        <f t="shared" si="17"/>
        <v>-0.22184874961635639</v>
      </c>
    </row>
    <row r="585" spans="3:8" x14ac:dyDescent="0.15">
      <c r="C585">
        <v>2017</v>
      </c>
      <c r="D585" t="s">
        <v>1160</v>
      </c>
      <c r="E585">
        <v>33.1</v>
      </c>
      <c r="F585">
        <v>0.2</v>
      </c>
      <c r="G585">
        <f t="shared" si="16"/>
        <v>1.5198279937757189</v>
      </c>
      <c r="H585">
        <f t="shared" si="17"/>
        <v>-0.69897000433601875</v>
      </c>
    </row>
    <row r="586" spans="3:8" x14ac:dyDescent="0.15">
      <c r="C586">
        <v>2017</v>
      </c>
      <c r="D586" t="s">
        <v>5</v>
      </c>
      <c r="E586">
        <v>42.7</v>
      </c>
      <c r="F586">
        <v>0.4</v>
      </c>
      <c r="G586">
        <f t="shared" si="16"/>
        <v>1.6304278750250238</v>
      </c>
      <c r="H586">
        <f t="shared" si="17"/>
        <v>-0.3979400086720376</v>
      </c>
    </row>
    <row r="587" spans="3:8" x14ac:dyDescent="0.15">
      <c r="C587">
        <v>2017</v>
      </c>
      <c r="D587" t="s">
        <v>5</v>
      </c>
      <c r="E587">
        <v>50.6</v>
      </c>
      <c r="F587">
        <v>0.8</v>
      </c>
      <c r="G587">
        <f t="shared" si="16"/>
        <v>1.7041505168397992</v>
      </c>
      <c r="H587">
        <f t="shared" si="17"/>
        <v>-9.6910013008056392E-2</v>
      </c>
    </row>
    <row r="588" spans="3:8" x14ac:dyDescent="0.15">
      <c r="C588">
        <v>2017</v>
      </c>
      <c r="D588" t="s">
        <v>5</v>
      </c>
      <c r="E588">
        <v>47</v>
      </c>
      <c r="F588">
        <v>0.6</v>
      </c>
      <c r="G588">
        <f t="shared" si="16"/>
        <v>1.6720978579357175</v>
      </c>
      <c r="H588">
        <f t="shared" si="17"/>
        <v>-0.22184874961635639</v>
      </c>
    </row>
    <row r="589" spans="3:8" x14ac:dyDescent="0.15">
      <c r="C589">
        <v>2017</v>
      </c>
      <c r="D589" t="s">
        <v>5</v>
      </c>
      <c r="E589">
        <v>47.9</v>
      </c>
      <c r="F589">
        <v>0.6</v>
      </c>
      <c r="G589">
        <f t="shared" si="16"/>
        <v>1.6803355134145632</v>
      </c>
      <c r="H589">
        <f t="shared" si="17"/>
        <v>-0.22184874961635639</v>
      </c>
    </row>
    <row r="590" spans="3:8" x14ac:dyDescent="0.15">
      <c r="C590">
        <v>2017</v>
      </c>
      <c r="D590" t="s">
        <v>5</v>
      </c>
      <c r="E590">
        <v>44.8</v>
      </c>
      <c r="F590">
        <v>0.4</v>
      </c>
      <c r="G590">
        <f t="shared" si="16"/>
        <v>1.651278013998144</v>
      </c>
      <c r="H590">
        <f t="shared" si="17"/>
        <v>-0.3979400086720376</v>
      </c>
    </row>
    <row r="591" spans="3:8" x14ac:dyDescent="0.15">
      <c r="C591">
        <v>2017</v>
      </c>
      <c r="D591" t="s">
        <v>5</v>
      </c>
      <c r="E591">
        <v>47.2</v>
      </c>
      <c r="F591">
        <v>0.6</v>
      </c>
      <c r="G591">
        <f t="shared" si="16"/>
        <v>1.6739419986340878</v>
      </c>
      <c r="H591">
        <f t="shared" si="17"/>
        <v>-0.22184874961635639</v>
      </c>
    </row>
    <row r="592" spans="3:8" x14ac:dyDescent="0.15">
      <c r="C592">
        <v>2017</v>
      </c>
      <c r="D592" t="s">
        <v>5</v>
      </c>
      <c r="E592">
        <v>45</v>
      </c>
      <c r="F592">
        <v>0.5</v>
      </c>
      <c r="G592">
        <f t="shared" si="16"/>
        <v>1.6532125137753437</v>
      </c>
      <c r="H592">
        <f t="shared" si="17"/>
        <v>-0.3010299956639812</v>
      </c>
    </row>
    <row r="593" spans="3:8" x14ac:dyDescent="0.15">
      <c r="C593">
        <v>2017</v>
      </c>
      <c r="D593" t="s">
        <v>5</v>
      </c>
      <c r="E593">
        <v>80.3</v>
      </c>
      <c r="F593">
        <v>3</v>
      </c>
      <c r="G593">
        <f t="shared" si="16"/>
        <v>1.904715545278681</v>
      </c>
      <c r="H593">
        <f t="shared" si="17"/>
        <v>0.47712125471966244</v>
      </c>
    </row>
    <row r="594" spans="3:8" x14ac:dyDescent="0.15">
      <c r="C594">
        <v>2017</v>
      </c>
      <c r="D594" t="s">
        <v>5</v>
      </c>
      <c r="E594">
        <v>87</v>
      </c>
      <c r="F594">
        <v>3.8</v>
      </c>
      <c r="G594">
        <f t="shared" si="16"/>
        <v>1.9395192526186185</v>
      </c>
      <c r="H594">
        <f t="shared" si="17"/>
        <v>0.57978359661681012</v>
      </c>
    </row>
    <row r="595" spans="3:8" x14ac:dyDescent="0.15">
      <c r="C595">
        <v>2017</v>
      </c>
      <c r="D595" t="s">
        <v>1160</v>
      </c>
      <c r="E595">
        <v>32</v>
      </c>
      <c r="F595">
        <v>0.05</v>
      </c>
      <c r="G595">
        <f t="shared" si="16"/>
        <v>1.505149978319906</v>
      </c>
      <c r="H595">
        <f t="shared" si="17"/>
        <v>-1.3010299956639813</v>
      </c>
    </row>
    <row r="596" spans="3:8" x14ac:dyDescent="0.15">
      <c r="C596">
        <v>2017</v>
      </c>
      <c r="D596" t="s">
        <v>1160</v>
      </c>
      <c r="E596">
        <v>25.2</v>
      </c>
      <c r="F596">
        <v>0.05</v>
      </c>
      <c r="G596">
        <f t="shared" si="16"/>
        <v>1.4014005407815442</v>
      </c>
      <c r="H596">
        <f t="shared" si="17"/>
        <v>-1.3010299956639813</v>
      </c>
    </row>
    <row r="597" spans="3:8" x14ac:dyDescent="0.15">
      <c r="C597">
        <v>2017</v>
      </c>
      <c r="D597" t="s">
        <v>1160</v>
      </c>
      <c r="E597">
        <v>82.5</v>
      </c>
      <c r="F597">
        <v>2.7</v>
      </c>
      <c r="G597">
        <f t="shared" si="16"/>
        <v>1.916453948549925</v>
      </c>
      <c r="H597">
        <f t="shared" si="17"/>
        <v>0.43136376415898736</v>
      </c>
    </row>
    <row r="598" spans="3:8" x14ac:dyDescent="0.15">
      <c r="C598">
        <v>2017</v>
      </c>
      <c r="D598" t="s">
        <v>1160</v>
      </c>
      <c r="E598">
        <v>40.700000000000003</v>
      </c>
      <c r="F598">
        <v>0.1</v>
      </c>
      <c r="G598">
        <f t="shared" si="16"/>
        <v>1.6095944092252201</v>
      </c>
      <c r="H598">
        <f t="shared" si="17"/>
        <v>-1</v>
      </c>
    </row>
    <row r="599" spans="3:8" x14ac:dyDescent="0.15">
      <c r="C599">
        <v>2017</v>
      </c>
      <c r="D599" t="s">
        <v>1160</v>
      </c>
      <c r="E599">
        <v>27.8</v>
      </c>
      <c r="F599">
        <v>0.1</v>
      </c>
      <c r="G599">
        <f t="shared" si="16"/>
        <v>1.4440447959180762</v>
      </c>
      <c r="H599">
        <f t="shared" si="17"/>
        <v>-1</v>
      </c>
    </row>
    <row r="600" spans="3:8" x14ac:dyDescent="0.15">
      <c r="C600">
        <v>2017</v>
      </c>
      <c r="D600" t="s">
        <v>1160</v>
      </c>
      <c r="E600">
        <v>23</v>
      </c>
      <c r="F600">
        <v>0.05</v>
      </c>
      <c r="G600">
        <f t="shared" si="16"/>
        <v>1.3617278360175928</v>
      </c>
      <c r="H600">
        <f t="shared" si="17"/>
        <v>-1.3010299956639813</v>
      </c>
    </row>
    <row r="601" spans="3:8" x14ac:dyDescent="0.15">
      <c r="C601">
        <v>2017</v>
      </c>
      <c r="D601" t="s">
        <v>1160</v>
      </c>
      <c r="E601">
        <v>38.799999999999997</v>
      </c>
      <c r="F601">
        <v>0.1</v>
      </c>
      <c r="G601">
        <f t="shared" si="16"/>
        <v>1.5888317255942073</v>
      </c>
      <c r="H601">
        <f t="shared" si="17"/>
        <v>-1</v>
      </c>
    </row>
    <row r="602" spans="3:8" x14ac:dyDescent="0.15">
      <c r="C602">
        <v>2017</v>
      </c>
      <c r="D602" t="s">
        <v>1160</v>
      </c>
      <c r="E602">
        <v>31</v>
      </c>
      <c r="F602">
        <v>0.05</v>
      </c>
      <c r="G602">
        <f t="shared" si="16"/>
        <v>1.4913616938342726</v>
      </c>
      <c r="H602">
        <f t="shared" si="17"/>
        <v>-1.3010299956639813</v>
      </c>
    </row>
    <row r="603" spans="3:8" x14ac:dyDescent="0.15">
      <c r="C603">
        <v>2017</v>
      </c>
      <c r="D603" t="s">
        <v>1160</v>
      </c>
      <c r="E603">
        <v>29.4</v>
      </c>
      <c r="F603">
        <v>0.05</v>
      </c>
      <c r="G603">
        <f t="shared" si="16"/>
        <v>1.4683473304121573</v>
      </c>
      <c r="H603">
        <f t="shared" si="17"/>
        <v>-1.3010299956639813</v>
      </c>
    </row>
    <row r="604" spans="3:8" x14ac:dyDescent="0.15">
      <c r="C604">
        <v>2017</v>
      </c>
      <c r="D604" t="s">
        <v>1160</v>
      </c>
      <c r="E604">
        <v>33.799999999999997</v>
      </c>
      <c r="F604">
        <v>0.1</v>
      </c>
      <c r="G604">
        <f t="shared" si="16"/>
        <v>1.5289167002776547</v>
      </c>
      <c r="H604">
        <f t="shared" si="17"/>
        <v>-1</v>
      </c>
    </row>
    <row r="605" spans="3:8" x14ac:dyDescent="0.15">
      <c r="C605">
        <v>2017</v>
      </c>
      <c r="D605" t="s">
        <v>1160</v>
      </c>
      <c r="E605">
        <v>71.5</v>
      </c>
      <c r="F605">
        <v>0.3</v>
      </c>
      <c r="G605">
        <f t="shared" si="16"/>
        <v>1.8543060418010806</v>
      </c>
      <c r="H605">
        <f t="shared" si="17"/>
        <v>-0.52287874528033762</v>
      </c>
    </row>
    <row r="606" spans="3:8" x14ac:dyDescent="0.15">
      <c r="C606">
        <v>2017</v>
      </c>
      <c r="D606" t="s">
        <v>1160</v>
      </c>
      <c r="E606">
        <v>73.099999999999994</v>
      </c>
      <c r="F606">
        <v>2.2999999999999998</v>
      </c>
      <c r="G606">
        <f t="shared" si="16"/>
        <v>1.8639173769578605</v>
      </c>
      <c r="H606">
        <f t="shared" si="17"/>
        <v>0.36172783601759284</v>
      </c>
    </row>
    <row r="607" spans="3:8" x14ac:dyDescent="0.15">
      <c r="C607">
        <v>2017</v>
      </c>
      <c r="D607" t="s">
        <v>1160</v>
      </c>
      <c r="E607">
        <v>76.2</v>
      </c>
      <c r="F607">
        <v>3</v>
      </c>
      <c r="G607">
        <f t="shared" si="16"/>
        <v>1.8819549713396004</v>
      </c>
      <c r="H607">
        <f t="shared" si="17"/>
        <v>0.47712125471966244</v>
      </c>
    </row>
    <row r="608" spans="3:8" x14ac:dyDescent="0.15">
      <c r="C608">
        <v>2017</v>
      </c>
      <c r="D608" t="s">
        <v>1160</v>
      </c>
      <c r="E608">
        <v>34.6</v>
      </c>
      <c r="F608">
        <v>0.05</v>
      </c>
      <c r="G608">
        <f t="shared" si="16"/>
        <v>1.5390760987927767</v>
      </c>
      <c r="H608">
        <f t="shared" si="17"/>
        <v>-1.3010299956639813</v>
      </c>
    </row>
    <row r="609" spans="3:8" x14ac:dyDescent="0.15">
      <c r="C609">
        <v>2017</v>
      </c>
      <c r="D609" t="s">
        <v>1160</v>
      </c>
      <c r="E609">
        <v>39.299999999999997</v>
      </c>
      <c r="F609">
        <v>0.3</v>
      </c>
      <c r="G609">
        <f t="shared" si="16"/>
        <v>1.5943925503754266</v>
      </c>
      <c r="H609">
        <f t="shared" si="17"/>
        <v>-0.52287874528033762</v>
      </c>
    </row>
    <row r="610" spans="3:8" x14ac:dyDescent="0.15">
      <c r="C610">
        <v>2017</v>
      </c>
      <c r="D610" t="s">
        <v>1160</v>
      </c>
      <c r="E610">
        <v>29.6</v>
      </c>
      <c r="F610">
        <v>0.1</v>
      </c>
      <c r="G610">
        <f t="shared" si="16"/>
        <v>1.4712917110589385</v>
      </c>
      <c r="H610">
        <f t="shared" si="17"/>
        <v>-1</v>
      </c>
    </row>
    <row r="611" spans="3:8" x14ac:dyDescent="0.15">
      <c r="C611">
        <v>2017</v>
      </c>
      <c r="D611" t="s">
        <v>1160</v>
      </c>
      <c r="E611">
        <v>41</v>
      </c>
      <c r="F611">
        <v>0.4</v>
      </c>
      <c r="G611">
        <f t="shared" si="16"/>
        <v>1.6127838567197355</v>
      </c>
      <c r="H611">
        <f t="shared" si="17"/>
        <v>-0.3979400086720376</v>
      </c>
    </row>
    <row r="612" spans="3:8" x14ac:dyDescent="0.15">
      <c r="C612">
        <v>2017</v>
      </c>
      <c r="D612" t="s">
        <v>1160</v>
      </c>
      <c r="E612">
        <v>43</v>
      </c>
      <c r="F612">
        <v>0.4</v>
      </c>
      <c r="G612">
        <f t="shared" si="16"/>
        <v>1.6334684555795864</v>
      </c>
      <c r="H612">
        <f t="shared" si="17"/>
        <v>-0.3979400086720376</v>
      </c>
    </row>
    <row r="613" spans="3:8" x14ac:dyDescent="0.15">
      <c r="C613">
        <v>2017</v>
      </c>
      <c r="D613" t="s">
        <v>1160</v>
      </c>
      <c r="E613">
        <v>36.299999999999997</v>
      </c>
      <c r="F613">
        <v>0.2</v>
      </c>
      <c r="G613">
        <f t="shared" si="16"/>
        <v>1.5599066250361124</v>
      </c>
      <c r="H613">
        <f t="shared" si="17"/>
        <v>-0.69897000433601875</v>
      </c>
    </row>
    <row r="614" spans="3:8" x14ac:dyDescent="0.15">
      <c r="C614">
        <v>2017</v>
      </c>
      <c r="D614" t="s">
        <v>1160</v>
      </c>
      <c r="E614">
        <v>30.7</v>
      </c>
      <c r="F614">
        <v>0.1</v>
      </c>
      <c r="G614">
        <f t="shared" ref="G614:G637" si="18">LOG(E614)</f>
        <v>1.4871383754771865</v>
      </c>
      <c r="H614">
        <f t="shared" ref="H614:H637" si="19">LOG(F614)</f>
        <v>-1</v>
      </c>
    </row>
    <row r="615" spans="3:8" x14ac:dyDescent="0.15">
      <c r="C615">
        <v>2017</v>
      </c>
      <c r="D615" t="s">
        <v>1160</v>
      </c>
      <c r="E615">
        <v>39.1</v>
      </c>
      <c r="F615">
        <v>0.1</v>
      </c>
      <c r="G615">
        <f t="shared" si="18"/>
        <v>1.5921767573958667</v>
      </c>
      <c r="H615">
        <f t="shared" si="19"/>
        <v>-1</v>
      </c>
    </row>
    <row r="616" spans="3:8" x14ac:dyDescent="0.15">
      <c r="C616">
        <v>2017</v>
      </c>
      <c r="D616" t="s">
        <v>1160</v>
      </c>
      <c r="E616">
        <v>73.099999999999994</v>
      </c>
      <c r="F616">
        <v>2.7</v>
      </c>
      <c r="G616">
        <f t="shared" si="18"/>
        <v>1.8639173769578605</v>
      </c>
      <c r="H616">
        <f t="shared" si="19"/>
        <v>0.43136376415898736</v>
      </c>
    </row>
    <row r="617" spans="3:8" x14ac:dyDescent="0.15">
      <c r="C617">
        <v>2017</v>
      </c>
      <c r="D617" t="s">
        <v>1160</v>
      </c>
      <c r="E617">
        <v>35.700000000000003</v>
      </c>
      <c r="F617">
        <v>0.2</v>
      </c>
      <c r="G617">
        <f t="shared" si="18"/>
        <v>1.5526682161121932</v>
      </c>
      <c r="H617">
        <f t="shared" si="19"/>
        <v>-0.69897000433601875</v>
      </c>
    </row>
    <row r="618" spans="3:8" x14ac:dyDescent="0.15">
      <c r="C618">
        <v>2017</v>
      </c>
      <c r="D618" t="s">
        <v>1160</v>
      </c>
      <c r="E618">
        <v>36.1</v>
      </c>
      <c r="F618">
        <v>0.2</v>
      </c>
      <c r="G618">
        <f t="shared" si="18"/>
        <v>1.5575072019056579</v>
      </c>
      <c r="H618">
        <f t="shared" si="19"/>
        <v>-0.69897000433601875</v>
      </c>
    </row>
    <row r="619" spans="3:8" x14ac:dyDescent="0.15">
      <c r="C619">
        <v>2017</v>
      </c>
      <c r="D619" t="s">
        <v>1160</v>
      </c>
      <c r="E619">
        <v>31.5</v>
      </c>
      <c r="F619">
        <v>0.2</v>
      </c>
      <c r="G619">
        <f t="shared" si="18"/>
        <v>1.4983105537896004</v>
      </c>
      <c r="H619">
        <f t="shared" si="19"/>
        <v>-0.69897000433601875</v>
      </c>
    </row>
    <row r="620" spans="3:8" x14ac:dyDescent="0.15">
      <c r="C620">
        <v>2017</v>
      </c>
      <c r="D620" t="s">
        <v>5</v>
      </c>
      <c r="E620">
        <v>36.6</v>
      </c>
      <c r="F620">
        <v>0.2</v>
      </c>
      <c r="G620">
        <f t="shared" si="18"/>
        <v>1.5634810853944108</v>
      </c>
      <c r="H620">
        <f t="shared" si="19"/>
        <v>-0.69897000433601875</v>
      </c>
    </row>
    <row r="621" spans="3:8" x14ac:dyDescent="0.15">
      <c r="C621">
        <v>2017</v>
      </c>
      <c r="D621" t="s">
        <v>5</v>
      </c>
      <c r="E621">
        <v>43.9</v>
      </c>
      <c r="F621">
        <v>0.5</v>
      </c>
      <c r="G621">
        <f t="shared" si="18"/>
        <v>1.6424645202421213</v>
      </c>
      <c r="H621">
        <f t="shared" si="19"/>
        <v>-0.3010299956639812</v>
      </c>
    </row>
    <row r="622" spans="3:8" x14ac:dyDescent="0.15">
      <c r="C622">
        <v>2017</v>
      </c>
      <c r="D622" t="s">
        <v>5</v>
      </c>
      <c r="E622">
        <v>37</v>
      </c>
      <c r="F622">
        <v>0.3</v>
      </c>
      <c r="G622">
        <f t="shared" si="18"/>
        <v>1.568201724066995</v>
      </c>
      <c r="H622">
        <f t="shared" si="19"/>
        <v>-0.52287874528033762</v>
      </c>
    </row>
    <row r="623" spans="3:8" x14ac:dyDescent="0.15">
      <c r="C623">
        <v>2017</v>
      </c>
      <c r="D623" t="s">
        <v>5</v>
      </c>
      <c r="E623">
        <v>35.5</v>
      </c>
      <c r="F623">
        <v>0.2</v>
      </c>
      <c r="G623">
        <f t="shared" si="18"/>
        <v>1.550228353055094</v>
      </c>
      <c r="H623">
        <f t="shared" si="19"/>
        <v>-0.69897000433601875</v>
      </c>
    </row>
    <row r="624" spans="3:8" x14ac:dyDescent="0.15">
      <c r="C624">
        <v>2017</v>
      </c>
      <c r="D624" t="s">
        <v>5</v>
      </c>
      <c r="E624">
        <v>32.1</v>
      </c>
      <c r="F624">
        <v>0.2</v>
      </c>
      <c r="G624">
        <f t="shared" si="18"/>
        <v>1.5065050324048721</v>
      </c>
      <c r="H624">
        <f t="shared" si="19"/>
        <v>-0.69897000433601875</v>
      </c>
    </row>
    <row r="625" spans="3:8" x14ac:dyDescent="0.15">
      <c r="C625">
        <v>2017</v>
      </c>
      <c r="D625" t="s">
        <v>5</v>
      </c>
      <c r="E625">
        <v>36.299999999999997</v>
      </c>
      <c r="F625">
        <v>0.2</v>
      </c>
      <c r="G625">
        <f t="shared" si="18"/>
        <v>1.5599066250361124</v>
      </c>
      <c r="H625">
        <f t="shared" si="19"/>
        <v>-0.69897000433601875</v>
      </c>
    </row>
    <row r="626" spans="3:8" x14ac:dyDescent="0.15">
      <c r="C626">
        <v>2017</v>
      </c>
      <c r="D626" t="s">
        <v>5</v>
      </c>
      <c r="E626">
        <v>35.1</v>
      </c>
      <c r="F626">
        <v>0.2</v>
      </c>
      <c r="G626">
        <f t="shared" si="18"/>
        <v>1.5453071164658241</v>
      </c>
      <c r="H626">
        <f t="shared" si="19"/>
        <v>-0.69897000433601875</v>
      </c>
    </row>
    <row r="627" spans="3:8" x14ac:dyDescent="0.15">
      <c r="C627">
        <v>2017</v>
      </c>
      <c r="D627" t="s">
        <v>5</v>
      </c>
      <c r="E627">
        <v>46.8</v>
      </c>
      <c r="F627">
        <v>0.6</v>
      </c>
      <c r="G627">
        <f t="shared" si="18"/>
        <v>1.670245853074124</v>
      </c>
      <c r="H627">
        <f t="shared" si="19"/>
        <v>-0.22184874961635639</v>
      </c>
    </row>
    <row r="628" spans="3:8" x14ac:dyDescent="0.15">
      <c r="C628">
        <v>2017</v>
      </c>
      <c r="D628" t="s">
        <v>5</v>
      </c>
      <c r="E628">
        <v>22</v>
      </c>
      <c r="F628">
        <v>0.1</v>
      </c>
      <c r="G628">
        <f t="shared" si="18"/>
        <v>1.3424226808222062</v>
      </c>
      <c r="H628">
        <f t="shared" si="19"/>
        <v>-1</v>
      </c>
    </row>
    <row r="629" spans="3:8" x14ac:dyDescent="0.15">
      <c r="C629">
        <v>2017</v>
      </c>
      <c r="D629" t="s">
        <v>5</v>
      </c>
      <c r="E629">
        <v>37.1</v>
      </c>
      <c r="F629">
        <v>0.2</v>
      </c>
      <c r="G629">
        <f t="shared" si="18"/>
        <v>1.5693739096150459</v>
      </c>
      <c r="H629">
        <f t="shared" si="19"/>
        <v>-0.69897000433601875</v>
      </c>
    </row>
    <row r="630" spans="3:8" x14ac:dyDescent="0.15">
      <c r="C630">
        <v>2017</v>
      </c>
      <c r="D630" t="s">
        <v>5</v>
      </c>
      <c r="E630">
        <v>32.700000000000003</v>
      </c>
      <c r="F630">
        <v>0.1</v>
      </c>
      <c r="G630">
        <f t="shared" si="18"/>
        <v>1.5145477526602862</v>
      </c>
      <c r="H630">
        <f t="shared" si="19"/>
        <v>-1</v>
      </c>
    </row>
    <row r="631" spans="3:8" x14ac:dyDescent="0.15">
      <c r="C631">
        <v>2017</v>
      </c>
      <c r="D631" t="s">
        <v>5</v>
      </c>
      <c r="E631">
        <v>31</v>
      </c>
      <c r="F631">
        <v>0.1</v>
      </c>
      <c r="G631">
        <f t="shared" si="18"/>
        <v>1.4913616938342726</v>
      </c>
      <c r="H631">
        <f t="shared" si="19"/>
        <v>-1</v>
      </c>
    </row>
    <row r="632" spans="3:8" x14ac:dyDescent="0.15">
      <c r="C632">
        <v>2017</v>
      </c>
      <c r="D632" t="s">
        <v>1160</v>
      </c>
      <c r="E632">
        <v>51</v>
      </c>
      <c r="F632">
        <v>0.9</v>
      </c>
      <c r="G632">
        <f t="shared" si="18"/>
        <v>1.7075701760979363</v>
      </c>
      <c r="H632">
        <f t="shared" si="19"/>
        <v>-4.5757490560675115E-2</v>
      </c>
    </row>
    <row r="633" spans="3:8" x14ac:dyDescent="0.15">
      <c r="C633">
        <v>2017</v>
      </c>
      <c r="D633" t="s">
        <v>5</v>
      </c>
      <c r="E633">
        <v>38.700000000000003</v>
      </c>
      <c r="F633">
        <v>0.3</v>
      </c>
      <c r="G633">
        <f t="shared" si="18"/>
        <v>1.5877109650189114</v>
      </c>
      <c r="H633">
        <f t="shared" si="19"/>
        <v>-0.52287874528033762</v>
      </c>
    </row>
    <row r="634" spans="3:8" x14ac:dyDescent="0.15">
      <c r="C634">
        <v>2017</v>
      </c>
      <c r="D634" t="s">
        <v>1160</v>
      </c>
      <c r="E634">
        <v>48.2</v>
      </c>
      <c r="F634">
        <v>0.5</v>
      </c>
      <c r="G634">
        <f t="shared" si="18"/>
        <v>1.6830470382388496</v>
      </c>
      <c r="H634">
        <f t="shared" si="19"/>
        <v>-0.3010299956639812</v>
      </c>
    </row>
    <row r="635" spans="3:8" x14ac:dyDescent="0.15">
      <c r="C635">
        <v>2017</v>
      </c>
      <c r="D635" t="s">
        <v>1160</v>
      </c>
      <c r="E635">
        <v>46.6</v>
      </c>
      <c r="F635">
        <v>0.4</v>
      </c>
      <c r="G635">
        <f t="shared" si="18"/>
        <v>1.6683859166900001</v>
      </c>
      <c r="H635">
        <f t="shared" si="19"/>
        <v>-0.3979400086720376</v>
      </c>
    </row>
    <row r="636" spans="3:8" x14ac:dyDescent="0.15">
      <c r="C636">
        <v>2017</v>
      </c>
      <c r="D636" t="s">
        <v>1160</v>
      </c>
      <c r="E636">
        <v>37.6</v>
      </c>
      <c r="F636">
        <v>0.2</v>
      </c>
      <c r="G636">
        <f t="shared" si="18"/>
        <v>1.5751878449276611</v>
      </c>
      <c r="H636">
        <f t="shared" si="19"/>
        <v>-0.69897000433601875</v>
      </c>
    </row>
    <row r="637" spans="3:8" x14ac:dyDescent="0.15">
      <c r="C637">
        <v>2017</v>
      </c>
      <c r="D637" t="s">
        <v>5</v>
      </c>
      <c r="E637">
        <v>72.599999999999994</v>
      </c>
      <c r="F637">
        <v>2.5</v>
      </c>
      <c r="G637">
        <f t="shared" si="18"/>
        <v>1.8609366207000937</v>
      </c>
      <c r="H637">
        <f t="shared" si="19"/>
        <v>0.3979400086720376</v>
      </c>
    </row>
    <row r="638" spans="3:8" x14ac:dyDescent="0.15">
      <c r="C638">
        <v>2018</v>
      </c>
      <c r="D638" t="s">
        <v>5</v>
      </c>
      <c r="E638">
        <v>54</v>
      </c>
      <c r="F638">
        <v>0.9</v>
      </c>
      <c r="G638">
        <f t="shared" ref="G638:G701" si="20">LOG(E638)</f>
        <v>1.7323937598229686</v>
      </c>
      <c r="H638">
        <f t="shared" ref="H638:H701" si="21">LOG(F638)</f>
        <v>-4.5757490560675115E-2</v>
      </c>
    </row>
    <row r="639" spans="3:8" x14ac:dyDescent="0.15">
      <c r="C639">
        <v>2018</v>
      </c>
      <c r="D639" t="s">
        <v>5</v>
      </c>
      <c r="E639">
        <v>48</v>
      </c>
      <c r="F639">
        <v>0.6</v>
      </c>
      <c r="G639">
        <f t="shared" si="20"/>
        <v>1.6812412373755872</v>
      </c>
      <c r="H639">
        <f t="shared" si="21"/>
        <v>-0.22184874961635639</v>
      </c>
    </row>
    <row r="640" spans="3:8" x14ac:dyDescent="0.15">
      <c r="C640">
        <v>2018</v>
      </c>
      <c r="D640" t="s">
        <v>5</v>
      </c>
      <c r="E640">
        <v>61.1</v>
      </c>
      <c r="F640">
        <v>1.3</v>
      </c>
      <c r="G640">
        <f t="shared" si="20"/>
        <v>1.7860412102425542</v>
      </c>
      <c r="H640">
        <f t="shared" si="21"/>
        <v>0.11394335230683679</v>
      </c>
    </row>
    <row r="641" spans="3:8" x14ac:dyDescent="0.15">
      <c r="C641">
        <v>2018</v>
      </c>
      <c r="D641" t="s">
        <v>5</v>
      </c>
      <c r="E641">
        <v>31.5</v>
      </c>
      <c r="F641">
        <f>1.2/6</f>
        <v>0.19999999999999998</v>
      </c>
      <c r="G641">
        <f t="shared" si="20"/>
        <v>1.4983105537896004</v>
      </c>
      <c r="H641">
        <f t="shared" si="21"/>
        <v>-0.69897000433601886</v>
      </c>
    </row>
    <row r="642" spans="3:8" x14ac:dyDescent="0.15">
      <c r="C642">
        <v>2018</v>
      </c>
      <c r="D642" t="s">
        <v>5</v>
      </c>
      <c r="E642">
        <v>33.299999999999997</v>
      </c>
      <c r="F642">
        <f t="shared" ref="F642:F646" si="22">1.2/6</f>
        <v>0.19999999999999998</v>
      </c>
      <c r="G642">
        <f t="shared" si="20"/>
        <v>1.5224442335063197</v>
      </c>
      <c r="H642">
        <f t="shared" si="21"/>
        <v>-0.69897000433601886</v>
      </c>
    </row>
    <row r="643" spans="3:8" x14ac:dyDescent="0.15">
      <c r="C643">
        <v>2018</v>
      </c>
      <c r="D643" t="s">
        <v>5</v>
      </c>
      <c r="E643">
        <v>34.9</v>
      </c>
      <c r="F643">
        <f t="shared" si="22"/>
        <v>0.19999999999999998</v>
      </c>
      <c r="G643">
        <f t="shared" si="20"/>
        <v>1.5428254269591799</v>
      </c>
      <c r="H643">
        <f t="shared" si="21"/>
        <v>-0.69897000433601886</v>
      </c>
    </row>
    <row r="644" spans="3:8" x14ac:dyDescent="0.15">
      <c r="C644">
        <v>2018</v>
      </c>
      <c r="D644" t="s">
        <v>5</v>
      </c>
      <c r="E644">
        <v>35</v>
      </c>
      <c r="F644">
        <f t="shared" si="22"/>
        <v>0.19999999999999998</v>
      </c>
      <c r="G644">
        <f t="shared" si="20"/>
        <v>1.5440680443502757</v>
      </c>
      <c r="H644">
        <f t="shared" si="21"/>
        <v>-0.69897000433601886</v>
      </c>
    </row>
    <row r="645" spans="3:8" x14ac:dyDescent="0.15">
      <c r="C645">
        <v>2018</v>
      </c>
      <c r="D645" t="s">
        <v>5</v>
      </c>
      <c r="E645">
        <v>25.9</v>
      </c>
      <c r="F645">
        <f t="shared" si="22"/>
        <v>0.19999999999999998</v>
      </c>
      <c r="G645">
        <f t="shared" si="20"/>
        <v>1.4132997640812519</v>
      </c>
      <c r="H645">
        <f t="shared" si="21"/>
        <v>-0.69897000433601886</v>
      </c>
    </row>
    <row r="646" spans="3:8" x14ac:dyDescent="0.15">
      <c r="C646">
        <v>2018</v>
      </c>
      <c r="D646" t="s">
        <v>5</v>
      </c>
      <c r="E646">
        <v>24.6</v>
      </c>
      <c r="F646">
        <f t="shared" si="22"/>
        <v>0.19999999999999998</v>
      </c>
      <c r="G646">
        <f t="shared" si="20"/>
        <v>1.3909351071033791</v>
      </c>
      <c r="H646">
        <f t="shared" si="21"/>
        <v>-0.69897000433601886</v>
      </c>
    </row>
    <row r="647" spans="3:8" x14ac:dyDescent="0.15">
      <c r="C647">
        <v>2018</v>
      </c>
      <c r="D647" t="s">
        <v>5</v>
      </c>
      <c r="E647">
        <v>71.8</v>
      </c>
      <c r="F647">
        <v>2.2000000000000002</v>
      </c>
      <c r="G647">
        <f t="shared" si="20"/>
        <v>1.8561244442423004</v>
      </c>
      <c r="H647">
        <f t="shared" si="21"/>
        <v>0.34242268082220628</v>
      </c>
    </row>
    <row r="648" spans="3:8" x14ac:dyDescent="0.15">
      <c r="C648">
        <v>2018</v>
      </c>
      <c r="D648" t="s">
        <v>5</v>
      </c>
      <c r="E648">
        <v>71.5</v>
      </c>
      <c r="F648">
        <v>2.1</v>
      </c>
      <c r="G648">
        <f t="shared" si="20"/>
        <v>1.8543060418010806</v>
      </c>
      <c r="H648">
        <f t="shared" si="21"/>
        <v>0.3222192947339193</v>
      </c>
    </row>
    <row r="649" spans="3:8" x14ac:dyDescent="0.15">
      <c r="C649">
        <v>2018</v>
      </c>
      <c r="D649" t="s">
        <v>5</v>
      </c>
      <c r="E649">
        <v>64.900000000000006</v>
      </c>
      <c r="F649">
        <v>1.9</v>
      </c>
      <c r="G649">
        <f t="shared" si="20"/>
        <v>1.8122446968003694</v>
      </c>
      <c r="H649">
        <f t="shared" si="21"/>
        <v>0.27875360095282892</v>
      </c>
    </row>
    <row r="650" spans="3:8" x14ac:dyDescent="0.15">
      <c r="C650">
        <v>2018</v>
      </c>
      <c r="D650" t="s">
        <v>5</v>
      </c>
      <c r="E650">
        <v>63.3</v>
      </c>
      <c r="F650">
        <v>1.7</v>
      </c>
      <c r="G650">
        <f t="shared" si="20"/>
        <v>1.801403710017355</v>
      </c>
      <c r="H650">
        <f t="shared" si="21"/>
        <v>0.23044892137827391</v>
      </c>
    </row>
    <row r="651" spans="3:8" x14ac:dyDescent="0.15">
      <c r="C651">
        <v>2018</v>
      </c>
      <c r="D651" t="s">
        <v>5</v>
      </c>
      <c r="E651">
        <v>20.100000000000001</v>
      </c>
      <c r="F651">
        <v>0.05</v>
      </c>
      <c r="G651">
        <f t="shared" si="20"/>
        <v>1.3031960574204888</v>
      </c>
      <c r="H651">
        <f t="shared" si="21"/>
        <v>-1.3010299956639813</v>
      </c>
    </row>
    <row r="652" spans="3:8" x14ac:dyDescent="0.15">
      <c r="C652">
        <v>2018</v>
      </c>
      <c r="D652" t="s">
        <v>5</v>
      </c>
      <c r="E652">
        <v>72.5</v>
      </c>
      <c r="F652">
        <v>2.1</v>
      </c>
      <c r="G652">
        <f t="shared" si="20"/>
        <v>1.8603380065709938</v>
      </c>
      <c r="H652">
        <f t="shared" si="21"/>
        <v>0.3222192947339193</v>
      </c>
    </row>
    <row r="653" spans="3:8" x14ac:dyDescent="0.15">
      <c r="C653">
        <v>2018</v>
      </c>
      <c r="D653" t="s">
        <v>5</v>
      </c>
      <c r="E653">
        <v>74.900000000000006</v>
      </c>
      <c r="F653">
        <v>3.1</v>
      </c>
      <c r="G653">
        <f t="shared" si="20"/>
        <v>1.8744818176994664</v>
      </c>
      <c r="H653">
        <f t="shared" si="21"/>
        <v>0.49136169383427269</v>
      </c>
    </row>
    <row r="654" spans="3:8" x14ac:dyDescent="0.15">
      <c r="C654">
        <v>2018</v>
      </c>
      <c r="D654" t="s">
        <v>5</v>
      </c>
      <c r="E654">
        <v>71.8</v>
      </c>
      <c r="F654">
        <v>2.5</v>
      </c>
      <c r="G654">
        <f t="shared" si="20"/>
        <v>1.8561244442423004</v>
      </c>
      <c r="H654">
        <f t="shared" si="21"/>
        <v>0.3979400086720376</v>
      </c>
    </row>
    <row r="655" spans="3:8" x14ac:dyDescent="0.15">
      <c r="C655">
        <v>2018</v>
      </c>
      <c r="D655" t="s">
        <v>5</v>
      </c>
      <c r="E655">
        <v>64</v>
      </c>
      <c r="F655">
        <v>1.6</v>
      </c>
      <c r="G655">
        <f t="shared" si="20"/>
        <v>1.8061799739838871</v>
      </c>
      <c r="H655">
        <f t="shared" si="21"/>
        <v>0.20411998265592479</v>
      </c>
    </row>
    <row r="656" spans="3:8" x14ac:dyDescent="0.15">
      <c r="C656">
        <v>2018</v>
      </c>
      <c r="D656" t="s">
        <v>5</v>
      </c>
      <c r="E656">
        <v>64</v>
      </c>
      <c r="F656">
        <v>1.6</v>
      </c>
      <c r="G656">
        <f t="shared" si="20"/>
        <v>1.8061799739838871</v>
      </c>
      <c r="H656">
        <f t="shared" si="21"/>
        <v>0.20411998265592479</v>
      </c>
    </row>
    <row r="657" spans="3:8" x14ac:dyDescent="0.15">
      <c r="C657">
        <v>2018</v>
      </c>
      <c r="D657" t="s">
        <v>5</v>
      </c>
      <c r="E657">
        <v>48.8</v>
      </c>
      <c r="F657">
        <v>0.8</v>
      </c>
      <c r="G657">
        <f t="shared" si="20"/>
        <v>1.6884198220027107</v>
      </c>
      <c r="H657">
        <f t="shared" si="21"/>
        <v>-9.6910013008056392E-2</v>
      </c>
    </row>
    <row r="658" spans="3:8" x14ac:dyDescent="0.15">
      <c r="C658">
        <v>2018</v>
      </c>
      <c r="D658" t="s">
        <v>5</v>
      </c>
      <c r="E658">
        <v>37.9</v>
      </c>
      <c r="F658">
        <v>0.2</v>
      </c>
      <c r="G658">
        <f t="shared" si="20"/>
        <v>1.5786392099680724</v>
      </c>
      <c r="H658">
        <f t="shared" si="21"/>
        <v>-0.69897000433601875</v>
      </c>
    </row>
    <row r="659" spans="3:8" x14ac:dyDescent="0.15">
      <c r="C659">
        <v>2018</v>
      </c>
      <c r="D659" t="s">
        <v>5</v>
      </c>
      <c r="E659">
        <v>42.5</v>
      </c>
      <c r="F659">
        <v>0.3</v>
      </c>
      <c r="G659">
        <f t="shared" si="20"/>
        <v>1.6283889300503116</v>
      </c>
      <c r="H659">
        <f t="shared" si="21"/>
        <v>-0.52287874528033762</v>
      </c>
    </row>
    <row r="660" spans="3:8" x14ac:dyDescent="0.15">
      <c r="C660">
        <v>2018</v>
      </c>
      <c r="D660" t="s">
        <v>5</v>
      </c>
      <c r="E660">
        <v>63.2</v>
      </c>
      <c r="F660">
        <v>1.7</v>
      </c>
      <c r="G660">
        <f t="shared" si="20"/>
        <v>1.8007170782823851</v>
      </c>
      <c r="H660">
        <f t="shared" si="21"/>
        <v>0.23044892137827391</v>
      </c>
    </row>
    <row r="661" spans="3:8" x14ac:dyDescent="0.15">
      <c r="C661">
        <v>2018</v>
      </c>
      <c r="D661" t="s">
        <v>5</v>
      </c>
      <c r="E661">
        <v>79</v>
      </c>
      <c r="F661">
        <v>3.7</v>
      </c>
      <c r="G661">
        <f t="shared" si="20"/>
        <v>1.8976270912904414</v>
      </c>
      <c r="H661">
        <f t="shared" si="21"/>
        <v>0.56820172406699498</v>
      </c>
    </row>
    <row r="662" spans="3:8" x14ac:dyDescent="0.15">
      <c r="C662">
        <v>2018</v>
      </c>
      <c r="D662" t="s">
        <v>5</v>
      </c>
      <c r="E662">
        <v>36.200000000000003</v>
      </c>
      <c r="F662">
        <v>0.2</v>
      </c>
      <c r="G662">
        <f t="shared" si="20"/>
        <v>1.5587085705331658</v>
      </c>
      <c r="H662">
        <f t="shared" si="21"/>
        <v>-0.69897000433601875</v>
      </c>
    </row>
    <row r="663" spans="3:8" x14ac:dyDescent="0.15">
      <c r="C663">
        <v>2018</v>
      </c>
      <c r="D663" t="s">
        <v>5</v>
      </c>
      <c r="E663">
        <v>40.1</v>
      </c>
      <c r="F663">
        <v>0.3</v>
      </c>
      <c r="G663">
        <f t="shared" si="20"/>
        <v>1.6031443726201824</v>
      </c>
      <c r="H663">
        <f t="shared" si="21"/>
        <v>-0.52287874528033762</v>
      </c>
    </row>
    <row r="664" spans="3:8" x14ac:dyDescent="0.15">
      <c r="C664">
        <v>2018</v>
      </c>
      <c r="D664" t="s">
        <v>5</v>
      </c>
      <c r="E664">
        <v>39.4</v>
      </c>
      <c r="F664">
        <v>0.2</v>
      </c>
      <c r="G664">
        <f t="shared" si="20"/>
        <v>1.5954962218255742</v>
      </c>
      <c r="H664">
        <f t="shared" si="21"/>
        <v>-0.69897000433601875</v>
      </c>
    </row>
    <row r="665" spans="3:8" x14ac:dyDescent="0.15">
      <c r="C665">
        <v>2018</v>
      </c>
      <c r="D665" t="s">
        <v>5</v>
      </c>
      <c r="E665">
        <v>40.299999999999997</v>
      </c>
      <c r="F665">
        <v>0.4</v>
      </c>
      <c r="G665">
        <f t="shared" si="20"/>
        <v>1.6053050461411094</v>
      </c>
      <c r="H665">
        <f t="shared" si="21"/>
        <v>-0.3979400086720376</v>
      </c>
    </row>
    <row r="666" spans="3:8" x14ac:dyDescent="0.15">
      <c r="C666">
        <v>2018</v>
      </c>
      <c r="D666" t="s">
        <v>5</v>
      </c>
      <c r="E666">
        <v>45</v>
      </c>
      <c r="F666">
        <v>0.5</v>
      </c>
      <c r="G666">
        <f t="shared" si="20"/>
        <v>1.6532125137753437</v>
      </c>
      <c r="H666">
        <f t="shared" si="21"/>
        <v>-0.3010299956639812</v>
      </c>
    </row>
    <row r="667" spans="3:8" x14ac:dyDescent="0.15">
      <c r="C667">
        <v>2018</v>
      </c>
      <c r="D667" t="s">
        <v>5</v>
      </c>
      <c r="E667">
        <v>42.9</v>
      </c>
      <c r="F667">
        <v>0.4</v>
      </c>
      <c r="G667">
        <f t="shared" si="20"/>
        <v>1.6324572921847242</v>
      </c>
      <c r="H667">
        <f t="shared" si="21"/>
        <v>-0.3979400086720376</v>
      </c>
    </row>
    <row r="668" spans="3:8" x14ac:dyDescent="0.15">
      <c r="C668">
        <v>2018</v>
      </c>
      <c r="D668" t="s">
        <v>5</v>
      </c>
      <c r="E668">
        <v>46.1</v>
      </c>
      <c r="F668">
        <v>0.5</v>
      </c>
      <c r="G668">
        <f t="shared" si="20"/>
        <v>1.6637009253896482</v>
      </c>
      <c r="H668">
        <f t="shared" si="21"/>
        <v>-0.3010299956639812</v>
      </c>
    </row>
    <row r="669" spans="3:8" x14ac:dyDescent="0.15">
      <c r="C669">
        <v>2018</v>
      </c>
      <c r="D669" t="s">
        <v>5</v>
      </c>
      <c r="E669">
        <v>35.5</v>
      </c>
      <c r="F669">
        <v>0.2</v>
      </c>
      <c r="G669">
        <f t="shared" si="20"/>
        <v>1.550228353055094</v>
      </c>
      <c r="H669">
        <f t="shared" si="21"/>
        <v>-0.69897000433601875</v>
      </c>
    </row>
    <row r="670" spans="3:8" x14ac:dyDescent="0.15">
      <c r="C670">
        <v>2018</v>
      </c>
      <c r="D670" t="s">
        <v>5</v>
      </c>
      <c r="E670">
        <v>33.9</v>
      </c>
      <c r="F670">
        <v>0.2</v>
      </c>
      <c r="G670">
        <f t="shared" si="20"/>
        <v>1.5301996982030821</v>
      </c>
      <c r="H670">
        <f t="shared" si="21"/>
        <v>-0.69897000433601875</v>
      </c>
    </row>
    <row r="671" spans="3:8" x14ac:dyDescent="0.15">
      <c r="C671">
        <v>2018</v>
      </c>
      <c r="D671" t="s">
        <v>5</v>
      </c>
      <c r="E671">
        <v>37.1</v>
      </c>
      <c r="F671">
        <v>0.2</v>
      </c>
      <c r="G671">
        <f t="shared" si="20"/>
        <v>1.5693739096150459</v>
      </c>
      <c r="H671">
        <f t="shared" si="21"/>
        <v>-0.69897000433601875</v>
      </c>
    </row>
    <row r="672" spans="3:8" x14ac:dyDescent="0.15">
      <c r="C672">
        <v>2018</v>
      </c>
      <c r="D672" t="s">
        <v>5</v>
      </c>
      <c r="E672">
        <v>32</v>
      </c>
      <c r="F672">
        <v>0.1</v>
      </c>
      <c r="G672">
        <f t="shared" si="20"/>
        <v>1.505149978319906</v>
      </c>
      <c r="H672">
        <f t="shared" si="21"/>
        <v>-1</v>
      </c>
    </row>
    <row r="673" spans="3:8" x14ac:dyDescent="0.15">
      <c r="C673">
        <v>2018</v>
      </c>
      <c r="D673" t="s">
        <v>5</v>
      </c>
      <c r="E673">
        <v>69</v>
      </c>
      <c r="F673">
        <v>2.2000000000000002</v>
      </c>
      <c r="G673">
        <f t="shared" si="20"/>
        <v>1.8388490907372552</v>
      </c>
      <c r="H673">
        <f t="shared" si="21"/>
        <v>0.34242268082220628</v>
      </c>
    </row>
    <row r="674" spans="3:8" x14ac:dyDescent="0.15">
      <c r="C674">
        <v>2018</v>
      </c>
      <c r="D674" t="s">
        <v>5</v>
      </c>
      <c r="E674">
        <v>40.4</v>
      </c>
      <c r="F674">
        <v>0.4</v>
      </c>
      <c r="G674">
        <f t="shared" si="20"/>
        <v>1.6063813651106049</v>
      </c>
      <c r="H674">
        <f t="shared" si="21"/>
        <v>-0.3979400086720376</v>
      </c>
    </row>
    <row r="675" spans="3:8" x14ac:dyDescent="0.15">
      <c r="C675">
        <v>2018</v>
      </c>
      <c r="D675" t="s">
        <v>5</v>
      </c>
      <c r="E675">
        <v>30.4</v>
      </c>
      <c r="F675">
        <v>0.1</v>
      </c>
      <c r="G675">
        <f t="shared" si="20"/>
        <v>1.4828735836087537</v>
      </c>
      <c r="H675">
        <f t="shared" si="21"/>
        <v>-1</v>
      </c>
    </row>
    <row r="676" spans="3:8" x14ac:dyDescent="0.15">
      <c r="C676">
        <v>2018</v>
      </c>
      <c r="D676" t="s">
        <v>5</v>
      </c>
      <c r="E676">
        <v>44.9</v>
      </c>
      <c r="F676">
        <v>0.4</v>
      </c>
      <c r="G676">
        <f t="shared" si="20"/>
        <v>1.6522463410033232</v>
      </c>
      <c r="H676">
        <f t="shared" si="21"/>
        <v>-0.3979400086720376</v>
      </c>
    </row>
    <row r="677" spans="3:8" x14ac:dyDescent="0.15">
      <c r="C677">
        <v>2018</v>
      </c>
      <c r="D677" t="s">
        <v>5</v>
      </c>
      <c r="E677">
        <v>41</v>
      </c>
      <c r="F677">
        <v>0.3</v>
      </c>
      <c r="G677">
        <f t="shared" si="20"/>
        <v>1.6127838567197355</v>
      </c>
      <c r="H677">
        <f t="shared" si="21"/>
        <v>-0.52287874528033762</v>
      </c>
    </row>
    <row r="678" spans="3:8" x14ac:dyDescent="0.15">
      <c r="C678">
        <v>2018</v>
      </c>
      <c r="D678" t="s">
        <v>5</v>
      </c>
      <c r="E678">
        <v>33</v>
      </c>
      <c r="F678">
        <v>0.1</v>
      </c>
      <c r="G678">
        <f t="shared" si="20"/>
        <v>1.5185139398778875</v>
      </c>
      <c r="H678">
        <f t="shared" si="21"/>
        <v>-1</v>
      </c>
    </row>
    <row r="679" spans="3:8" x14ac:dyDescent="0.15">
      <c r="C679">
        <v>2018</v>
      </c>
      <c r="D679" t="s">
        <v>5</v>
      </c>
      <c r="E679">
        <v>36.5</v>
      </c>
      <c r="F679">
        <v>0.2</v>
      </c>
      <c r="G679">
        <f t="shared" si="20"/>
        <v>1.5622928644564746</v>
      </c>
      <c r="H679">
        <f t="shared" si="21"/>
        <v>-0.69897000433601875</v>
      </c>
    </row>
    <row r="680" spans="3:8" x14ac:dyDescent="0.15">
      <c r="C680">
        <v>2018</v>
      </c>
      <c r="D680" t="s">
        <v>5</v>
      </c>
      <c r="E680">
        <v>31</v>
      </c>
      <c r="F680">
        <v>0.1</v>
      </c>
      <c r="G680">
        <f t="shared" si="20"/>
        <v>1.4913616938342726</v>
      </c>
      <c r="H680">
        <f t="shared" si="21"/>
        <v>-1</v>
      </c>
    </row>
    <row r="681" spans="3:8" x14ac:dyDescent="0.15">
      <c r="C681">
        <v>2018</v>
      </c>
      <c r="D681" t="s">
        <v>5</v>
      </c>
      <c r="E681">
        <v>36.1</v>
      </c>
      <c r="F681">
        <v>0.2</v>
      </c>
      <c r="G681">
        <f t="shared" si="20"/>
        <v>1.5575072019056579</v>
      </c>
      <c r="H681">
        <f t="shared" si="21"/>
        <v>-0.69897000433601875</v>
      </c>
    </row>
    <row r="682" spans="3:8" x14ac:dyDescent="0.15">
      <c r="C682">
        <v>2018</v>
      </c>
      <c r="D682" t="s">
        <v>5</v>
      </c>
      <c r="E682">
        <v>31.7</v>
      </c>
      <c r="F682">
        <v>0.1</v>
      </c>
      <c r="G682">
        <f t="shared" si="20"/>
        <v>1.5010592622177514</v>
      </c>
      <c r="H682">
        <f t="shared" si="21"/>
        <v>-1</v>
      </c>
    </row>
    <row r="683" spans="3:8" x14ac:dyDescent="0.15">
      <c r="C683">
        <v>2018</v>
      </c>
      <c r="D683" t="s">
        <v>5</v>
      </c>
      <c r="E683">
        <v>65.400000000000006</v>
      </c>
      <c r="F683">
        <v>1.9</v>
      </c>
      <c r="G683">
        <f t="shared" si="20"/>
        <v>1.8155777483242672</v>
      </c>
      <c r="H683">
        <f t="shared" si="21"/>
        <v>0.27875360095282892</v>
      </c>
    </row>
    <row r="684" spans="3:8" x14ac:dyDescent="0.15">
      <c r="C684">
        <v>2018</v>
      </c>
      <c r="D684" t="s">
        <v>5</v>
      </c>
      <c r="E684">
        <v>59.1</v>
      </c>
      <c r="F684">
        <v>1.4</v>
      </c>
      <c r="G684">
        <f t="shared" si="20"/>
        <v>1.7715874808812553</v>
      </c>
      <c r="H684">
        <f t="shared" si="21"/>
        <v>0.14612803567823801</v>
      </c>
    </row>
    <row r="685" spans="3:8" x14ac:dyDescent="0.15">
      <c r="C685">
        <v>2018</v>
      </c>
      <c r="D685" t="s">
        <v>5</v>
      </c>
      <c r="E685">
        <v>63.5</v>
      </c>
      <c r="F685">
        <v>1.8</v>
      </c>
      <c r="G685">
        <f t="shared" si="20"/>
        <v>1.8027737252919758</v>
      </c>
      <c r="H685">
        <f t="shared" si="21"/>
        <v>0.25527250510330607</v>
      </c>
    </row>
    <row r="686" spans="3:8" x14ac:dyDescent="0.15">
      <c r="C686">
        <v>2018</v>
      </c>
      <c r="D686" t="s">
        <v>5</v>
      </c>
      <c r="E686">
        <v>53.7</v>
      </c>
      <c r="F686">
        <v>1.1000000000000001</v>
      </c>
      <c r="G686">
        <f t="shared" si="20"/>
        <v>1.7299742856995557</v>
      </c>
      <c r="H686">
        <f t="shared" si="21"/>
        <v>4.1392685158225077E-2</v>
      </c>
    </row>
    <row r="687" spans="3:8" x14ac:dyDescent="0.15">
      <c r="C687">
        <v>2018</v>
      </c>
      <c r="D687" t="s">
        <v>5</v>
      </c>
      <c r="E687">
        <v>77.400000000000006</v>
      </c>
      <c r="F687">
        <v>3</v>
      </c>
      <c r="G687">
        <f t="shared" si="20"/>
        <v>1.8887409606828927</v>
      </c>
      <c r="H687">
        <f t="shared" si="21"/>
        <v>0.47712125471966244</v>
      </c>
    </row>
    <row r="688" spans="3:8" x14ac:dyDescent="0.15">
      <c r="C688">
        <v>2018</v>
      </c>
      <c r="D688" t="s">
        <v>5</v>
      </c>
      <c r="E688">
        <v>61.1</v>
      </c>
      <c r="F688">
        <v>1.6</v>
      </c>
      <c r="G688">
        <f t="shared" si="20"/>
        <v>1.7860412102425542</v>
      </c>
      <c r="H688">
        <f t="shared" si="21"/>
        <v>0.20411998265592479</v>
      </c>
    </row>
    <row r="689" spans="3:8" x14ac:dyDescent="0.15">
      <c r="C689">
        <v>2018</v>
      </c>
      <c r="D689" t="s">
        <v>5</v>
      </c>
      <c r="E689">
        <v>28</v>
      </c>
      <c r="F689">
        <v>0.05</v>
      </c>
      <c r="G689">
        <f t="shared" si="20"/>
        <v>1.4471580313422192</v>
      </c>
      <c r="H689">
        <f t="shared" si="21"/>
        <v>-1.3010299956639813</v>
      </c>
    </row>
    <row r="690" spans="3:8" x14ac:dyDescent="0.15">
      <c r="C690">
        <v>2018</v>
      </c>
      <c r="D690" t="s">
        <v>5</v>
      </c>
      <c r="E690">
        <v>27.2</v>
      </c>
      <c r="F690">
        <v>0.1</v>
      </c>
      <c r="G690">
        <f t="shared" si="20"/>
        <v>1.4345689040341987</v>
      </c>
      <c r="H690">
        <f t="shared" si="21"/>
        <v>-1</v>
      </c>
    </row>
    <row r="691" spans="3:8" x14ac:dyDescent="0.15">
      <c r="C691">
        <v>2018</v>
      </c>
      <c r="D691" t="s">
        <v>5</v>
      </c>
      <c r="E691">
        <v>37.1</v>
      </c>
      <c r="F691">
        <v>0.2</v>
      </c>
      <c r="G691">
        <f t="shared" si="20"/>
        <v>1.5693739096150459</v>
      </c>
      <c r="H691">
        <f t="shared" si="21"/>
        <v>-0.69897000433601875</v>
      </c>
    </row>
    <row r="692" spans="3:8" x14ac:dyDescent="0.15">
      <c r="C692">
        <v>2018</v>
      </c>
      <c r="D692" t="s">
        <v>5</v>
      </c>
      <c r="E692">
        <v>35.799999999999997</v>
      </c>
      <c r="F692">
        <v>0.2</v>
      </c>
      <c r="G692">
        <f t="shared" si="20"/>
        <v>1.5538830266438743</v>
      </c>
      <c r="H692">
        <f t="shared" si="21"/>
        <v>-0.69897000433601875</v>
      </c>
    </row>
    <row r="693" spans="3:8" x14ac:dyDescent="0.15">
      <c r="C693">
        <v>2018</v>
      </c>
      <c r="D693" t="s">
        <v>5</v>
      </c>
      <c r="E693">
        <v>52.6</v>
      </c>
      <c r="F693">
        <v>0.9</v>
      </c>
      <c r="G693">
        <f t="shared" si="20"/>
        <v>1.7209857441537391</v>
      </c>
      <c r="H693">
        <f t="shared" si="21"/>
        <v>-4.5757490560675115E-2</v>
      </c>
    </row>
    <row r="694" spans="3:8" x14ac:dyDescent="0.15">
      <c r="C694">
        <v>2018</v>
      </c>
      <c r="D694" t="s">
        <v>5</v>
      </c>
      <c r="E694">
        <v>57.7</v>
      </c>
      <c r="F694">
        <v>1.2</v>
      </c>
      <c r="G694">
        <f t="shared" si="20"/>
        <v>1.7611758131557314</v>
      </c>
      <c r="H694">
        <f t="shared" si="21"/>
        <v>7.9181246047624818E-2</v>
      </c>
    </row>
    <row r="695" spans="3:8" x14ac:dyDescent="0.15">
      <c r="C695">
        <v>2018</v>
      </c>
      <c r="D695" t="s">
        <v>5</v>
      </c>
      <c r="E695">
        <v>31</v>
      </c>
      <c r="F695">
        <v>0.2</v>
      </c>
      <c r="G695">
        <f t="shared" si="20"/>
        <v>1.4913616938342726</v>
      </c>
      <c r="H695">
        <f t="shared" si="21"/>
        <v>-0.69897000433601875</v>
      </c>
    </row>
    <row r="696" spans="3:8" x14ac:dyDescent="0.15">
      <c r="C696">
        <v>2018</v>
      </c>
      <c r="D696" t="s">
        <v>5</v>
      </c>
      <c r="E696">
        <v>33.200000000000003</v>
      </c>
      <c r="F696">
        <v>0.2</v>
      </c>
      <c r="G696">
        <f t="shared" si="20"/>
        <v>1.5211380837040362</v>
      </c>
      <c r="H696">
        <f t="shared" si="21"/>
        <v>-0.69897000433601875</v>
      </c>
    </row>
    <row r="697" spans="3:8" x14ac:dyDescent="0.15">
      <c r="C697">
        <v>2018</v>
      </c>
      <c r="D697" t="s">
        <v>5</v>
      </c>
      <c r="E697">
        <v>24.2</v>
      </c>
      <c r="F697">
        <v>0.1</v>
      </c>
      <c r="G697">
        <f t="shared" si="20"/>
        <v>1.3838153659804313</v>
      </c>
      <c r="H697">
        <f t="shared" si="21"/>
        <v>-1</v>
      </c>
    </row>
    <row r="698" spans="3:8" x14ac:dyDescent="0.15">
      <c r="C698">
        <v>2018</v>
      </c>
      <c r="D698" t="s">
        <v>5</v>
      </c>
      <c r="E698">
        <v>33</v>
      </c>
      <c r="F698">
        <v>0.2</v>
      </c>
      <c r="G698">
        <f t="shared" si="20"/>
        <v>1.5185139398778875</v>
      </c>
      <c r="H698">
        <f t="shared" si="21"/>
        <v>-0.69897000433601875</v>
      </c>
    </row>
    <row r="699" spans="3:8" x14ac:dyDescent="0.15">
      <c r="C699">
        <v>2018</v>
      </c>
      <c r="D699" t="s">
        <v>5</v>
      </c>
      <c r="E699">
        <v>35.5</v>
      </c>
      <c r="F699">
        <v>0.2</v>
      </c>
      <c r="G699">
        <f t="shared" si="20"/>
        <v>1.550228353055094</v>
      </c>
      <c r="H699">
        <f t="shared" si="21"/>
        <v>-0.69897000433601875</v>
      </c>
    </row>
    <row r="700" spans="3:8" x14ac:dyDescent="0.15">
      <c r="C700">
        <v>2018</v>
      </c>
      <c r="D700" t="s">
        <v>5</v>
      </c>
      <c r="E700">
        <v>38.299999999999997</v>
      </c>
      <c r="F700">
        <v>0.2</v>
      </c>
      <c r="G700">
        <f t="shared" si="20"/>
        <v>1.5831987739686226</v>
      </c>
      <c r="H700">
        <f t="shared" si="21"/>
        <v>-0.69897000433601875</v>
      </c>
    </row>
    <row r="701" spans="3:8" x14ac:dyDescent="0.15">
      <c r="C701">
        <v>2018</v>
      </c>
      <c r="D701" t="s">
        <v>5</v>
      </c>
      <c r="E701">
        <v>30.5</v>
      </c>
      <c r="F701">
        <v>0.1</v>
      </c>
      <c r="G701">
        <f t="shared" si="20"/>
        <v>1.4842998393467859</v>
      </c>
      <c r="H701">
        <f t="shared" si="21"/>
        <v>-1</v>
      </c>
    </row>
    <row r="702" spans="3:8" x14ac:dyDescent="0.15">
      <c r="C702">
        <v>2018</v>
      </c>
      <c r="D702" t="s">
        <v>5</v>
      </c>
      <c r="E702">
        <v>33.6</v>
      </c>
      <c r="F702">
        <v>0.2</v>
      </c>
      <c r="G702">
        <f t="shared" ref="G702:G738" si="23">LOG(E702)</f>
        <v>1.5263392773898441</v>
      </c>
      <c r="H702">
        <f t="shared" ref="H702:H738" si="24">LOG(F702)</f>
        <v>-0.69897000433601875</v>
      </c>
    </row>
    <row r="703" spans="3:8" x14ac:dyDescent="0.15">
      <c r="C703">
        <v>2018</v>
      </c>
      <c r="D703" t="s">
        <v>5</v>
      </c>
      <c r="E703">
        <v>45</v>
      </c>
      <c r="F703">
        <v>0.5</v>
      </c>
      <c r="G703">
        <f t="shared" si="23"/>
        <v>1.6532125137753437</v>
      </c>
      <c r="H703">
        <f t="shared" si="24"/>
        <v>-0.3010299956639812</v>
      </c>
    </row>
    <row r="704" spans="3:8" x14ac:dyDescent="0.15">
      <c r="C704">
        <v>2018</v>
      </c>
      <c r="D704" t="s">
        <v>5</v>
      </c>
      <c r="E704">
        <v>35.700000000000003</v>
      </c>
      <c r="F704">
        <v>0.2</v>
      </c>
      <c r="G704">
        <f t="shared" si="23"/>
        <v>1.5526682161121932</v>
      </c>
      <c r="H704">
        <f t="shared" si="24"/>
        <v>-0.69897000433601875</v>
      </c>
    </row>
    <row r="705" spans="3:8" x14ac:dyDescent="0.15">
      <c r="C705">
        <v>2018</v>
      </c>
      <c r="D705" t="s">
        <v>5</v>
      </c>
      <c r="E705">
        <v>33.9</v>
      </c>
      <c r="F705">
        <v>0.2</v>
      </c>
      <c r="G705">
        <f t="shared" si="23"/>
        <v>1.5301996982030821</v>
      </c>
      <c r="H705">
        <f t="shared" si="24"/>
        <v>-0.69897000433601875</v>
      </c>
    </row>
    <row r="706" spans="3:8" x14ac:dyDescent="0.15">
      <c r="C706">
        <v>2018</v>
      </c>
      <c r="D706" t="s">
        <v>5</v>
      </c>
      <c r="E706">
        <v>38</v>
      </c>
      <c r="F706">
        <v>0.3</v>
      </c>
      <c r="G706">
        <f t="shared" si="23"/>
        <v>1.5797835966168101</v>
      </c>
      <c r="H706">
        <f t="shared" si="24"/>
        <v>-0.52287874528033762</v>
      </c>
    </row>
    <row r="707" spans="3:8" x14ac:dyDescent="0.15">
      <c r="C707">
        <v>2018</v>
      </c>
      <c r="D707" t="s">
        <v>5</v>
      </c>
      <c r="E707">
        <v>60.3</v>
      </c>
      <c r="F707">
        <v>1.2</v>
      </c>
      <c r="G707">
        <f t="shared" si="23"/>
        <v>1.7803173121401512</v>
      </c>
      <c r="H707">
        <f t="shared" si="24"/>
        <v>7.9181246047624818E-2</v>
      </c>
    </row>
    <row r="708" spans="3:8" x14ac:dyDescent="0.15">
      <c r="C708">
        <v>2018</v>
      </c>
      <c r="D708" t="s">
        <v>5</v>
      </c>
      <c r="E708">
        <v>58.2</v>
      </c>
      <c r="F708">
        <v>1.1000000000000001</v>
      </c>
      <c r="G708">
        <f t="shared" si="23"/>
        <v>1.7649229846498886</v>
      </c>
      <c r="H708">
        <f t="shared" si="24"/>
        <v>4.1392685158225077E-2</v>
      </c>
    </row>
    <row r="709" spans="3:8" x14ac:dyDescent="0.15">
      <c r="C709">
        <v>2018</v>
      </c>
      <c r="D709" t="s">
        <v>5</v>
      </c>
      <c r="E709">
        <v>67</v>
      </c>
      <c r="F709">
        <v>1.7</v>
      </c>
      <c r="G709">
        <f t="shared" si="23"/>
        <v>1.8260748027008264</v>
      </c>
      <c r="H709">
        <f t="shared" si="24"/>
        <v>0.23044892137827391</v>
      </c>
    </row>
    <row r="710" spans="3:8" x14ac:dyDescent="0.15">
      <c r="C710">
        <v>2018</v>
      </c>
      <c r="D710" t="s">
        <v>5</v>
      </c>
      <c r="E710">
        <v>71.900000000000006</v>
      </c>
      <c r="F710">
        <v>2.5</v>
      </c>
      <c r="G710">
        <f t="shared" si="23"/>
        <v>1.8567288903828827</v>
      </c>
      <c r="H710">
        <f t="shared" si="24"/>
        <v>0.3979400086720376</v>
      </c>
    </row>
    <row r="711" spans="3:8" x14ac:dyDescent="0.15">
      <c r="C711">
        <v>2018</v>
      </c>
      <c r="D711" t="s">
        <v>5</v>
      </c>
      <c r="E711">
        <v>38.200000000000003</v>
      </c>
      <c r="F711">
        <v>0.2</v>
      </c>
      <c r="G711">
        <f t="shared" si="23"/>
        <v>1.5820633629117087</v>
      </c>
      <c r="H711">
        <f t="shared" si="24"/>
        <v>-0.69897000433601875</v>
      </c>
    </row>
    <row r="712" spans="3:8" x14ac:dyDescent="0.15">
      <c r="C712">
        <v>2018</v>
      </c>
      <c r="D712" t="s">
        <v>5</v>
      </c>
      <c r="E712">
        <v>77.599999999999994</v>
      </c>
      <c r="F712">
        <v>2.7</v>
      </c>
      <c r="G712">
        <f t="shared" si="23"/>
        <v>1.8898617212581883</v>
      </c>
      <c r="H712">
        <f t="shared" si="24"/>
        <v>0.43136376415898736</v>
      </c>
    </row>
    <row r="713" spans="3:8" x14ac:dyDescent="0.15">
      <c r="C713">
        <v>2018</v>
      </c>
      <c r="D713" t="s">
        <v>5</v>
      </c>
      <c r="E713">
        <v>64.099999999999994</v>
      </c>
      <c r="F713">
        <v>1.7</v>
      </c>
      <c r="G713">
        <f t="shared" si="23"/>
        <v>1.8068580295188175</v>
      </c>
      <c r="H713">
        <f t="shared" si="24"/>
        <v>0.23044892137827391</v>
      </c>
    </row>
    <row r="714" spans="3:8" x14ac:dyDescent="0.15">
      <c r="C714">
        <v>2018</v>
      </c>
      <c r="D714" t="s">
        <v>5</v>
      </c>
      <c r="E714">
        <v>78.900000000000006</v>
      </c>
      <c r="F714">
        <v>3</v>
      </c>
      <c r="G714">
        <f t="shared" si="23"/>
        <v>1.8970770032094204</v>
      </c>
      <c r="H714">
        <f t="shared" si="24"/>
        <v>0.47712125471966244</v>
      </c>
    </row>
    <row r="715" spans="3:8" x14ac:dyDescent="0.15">
      <c r="C715">
        <v>2018</v>
      </c>
      <c r="D715" t="s">
        <v>5</v>
      </c>
      <c r="E715">
        <v>72.900000000000006</v>
      </c>
      <c r="F715">
        <v>3.1</v>
      </c>
      <c r="G715">
        <f t="shared" si="23"/>
        <v>1.8627275283179747</v>
      </c>
      <c r="H715">
        <f t="shared" si="24"/>
        <v>0.49136169383427269</v>
      </c>
    </row>
    <row r="716" spans="3:8" x14ac:dyDescent="0.15">
      <c r="C716">
        <v>2018</v>
      </c>
      <c r="D716" t="s">
        <v>5</v>
      </c>
      <c r="E716">
        <v>71.2</v>
      </c>
      <c r="F716">
        <v>2.6</v>
      </c>
      <c r="G716">
        <f t="shared" si="23"/>
        <v>1.8524799936368563</v>
      </c>
      <c r="H716">
        <f t="shared" si="24"/>
        <v>0.41497334797081797</v>
      </c>
    </row>
    <row r="717" spans="3:8" x14ac:dyDescent="0.15">
      <c r="C717">
        <v>2018</v>
      </c>
      <c r="D717" t="s">
        <v>5</v>
      </c>
      <c r="E717">
        <v>69.7</v>
      </c>
      <c r="F717">
        <v>2.4</v>
      </c>
      <c r="G717">
        <f t="shared" si="23"/>
        <v>1.8432327780980093</v>
      </c>
      <c r="H717">
        <f t="shared" si="24"/>
        <v>0.38021124171160603</v>
      </c>
    </row>
    <row r="718" spans="3:8" x14ac:dyDescent="0.15">
      <c r="C718">
        <v>2018</v>
      </c>
      <c r="D718" t="s">
        <v>5</v>
      </c>
      <c r="E718">
        <v>65.099999999999994</v>
      </c>
      <c r="F718">
        <v>1.3</v>
      </c>
      <c r="G718">
        <f t="shared" si="23"/>
        <v>1.8135809885681919</v>
      </c>
      <c r="H718">
        <f t="shared" si="24"/>
        <v>0.11394335230683679</v>
      </c>
    </row>
    <row r="719" spans="3:8" x14ac:dyDescent="0.15">
      <c r="C719">
        <v>2018</v>
      </c>
      <c r="D719" t="s">
        <v>5</v>
      </c>
      <c r="E719">
        <v>69.5</v>
      </c>
      <c r="F719">
        <v>2.2999999999999998</v>
      </c>
      <c r="G719">
        <f t="shared" si="23"/>
        <v>1.8419848045901139</v>
      </c>
      <c r="H719">
        <f t="shared" si="24"/>
        <v>0.36172783601759284</v>
      </c>
    </row>
    <row r="720" spans="3:8" x14ac:dyDescent="0.15">
      <c r="C720">
        <v>2018</v>
      </c>
      <c r="D720" t="s">
        <v>5</v>
      </c>
      <c r="E720">
        <v>64.900000000000006</v>
      </c>
      <c r="F720">
        <v>1.7</v>
      </c>
      <c r="G720">
        <f t="shared" si="23"/>
        <v>1.8122446968003694</v>
      </c>
      <c r="H720">
        <f t="shared" si="24"/>
        <v>0.23044892137827391</v>
      </c>
    </row>
    <row r="721" spans="3:8" x14ac:dyDescent="0.15">
      <c r="C721">
        <v>2018</v>
      </c>
      <c r="D721" t="s">
        <v>5</v>
      </c>
      <c r="E721">
        <v>61.7</v>
      </c>
      <c r="F721">
        <v>1.4</v>
      </c>
      <c r="G721">
        <f t="shared" si="23"/>
        <v>1.7902851640332418</v>
      </c>
      <c r="H721">
        <f t="shared" si="24"/>
        <v>0.14612803567823801</v>
      </c>
    </row>
    <row r="722" spans="3:8" x14ac:dyDescent="0.15">
      <c r="C722">
        <v>2018</v>
      </c>
      <c r="D722" t="s">
        <v>5</v>
      </c>
      <c r="E722">
        <v>26.4</v>
      </c>
      <c r="F722">
        <v>0.1</v>
      </c>
      <c r="G722">
        <f t="shared" si="23"/>
        <v>1.4216039268698311</v>
      </c>
      <c r="H722">
        <f t="shared" si="24"/>
        <v>-1</v>
      </c>
    </row>
    <row r="723" spans="3:8" x14ac:dyDescent="0.15">
      <c r="C723">
        <v>2018</v>
      </c>
      <c r="D723" t="s">
        <v>5</v>
      </c>
      <c r="E723">
        <v>19.8</v>
      </c>
      <c r="F723">
        <v>0.05</v>
      </c>
      <c r="G723">
        <f t="shared" si="23"/>
        <v>1.2966651902615312</v>
      </c>
      <c r="H723">
        <f t="shared" si="24"/>
        <v>-1.3010299956639813</v>
      </c>
    </row>
    <row r="724" spans="3:8" x14ac:dyDescent="0.15">
      <c r="C724">
        <v>2018</v>
      </c>
      <c r="D724" t="s">
        <v>5</v>
      </c>
      <c r="E724">
        <v>57.2</v>
      </c>
      <c r="F724">
        <v>1.4</v>
      </c>
      <c r="G724">
        <f t="shared" si="23"/>
        <v>1.7573960287930241</v>
      </c>
      <c r="H724">
        <f t="shared" si="24"/>
        <v>0.14612803567823801</v>
      </c>
    </row>
    <row r="725" spans="3:8" x14ac:dyDescent="0.15">
      <c r="C725">
        <v>2018</v>
      </c>
      <c r="D725" t="s">
        <v>4</v>
      </c>
      <c r="E725">
        <v>167</v>
      </c>
      <c r="F725">
        <v>28.2</v>
      </c>
      <c r="G725">
        <f t="shared" si="23"/>
        <v>2.2227164711475833</v>
      </c>
      <c r="H725">
        <f t="shared" si="24"/>
        <v>1.4502491083193612</v>
      </c>
    </row>
    <row r="726" spans="3:8" x14ac:dyDescent="0.15">
      <c r="C726">
        <v>2018</v>
      </c>
      <c r="D726" t="s">
        <v>4</v>
      </c>
      <c r="E726">
        <v>166</v>
      </c>
      <c r="F726">
        <v>28.5</v>
      </c>
      <c r="G726">
        <f t="shared" si="23"/>
        <v>2.220108088040055</v>
      </c>
      <c r="H726">
        <f t="shared" si="24"/>
        <v>1.4548448600085102</v>
      </c>
    </row>
    <row r="727" spans="3:8" x14ac:dyDescent="0.15">
      <c r="C727">
        <v>2018</v>
      </c>
      <c r="D727" t="s">
        <v>4</v>
      </c>
      <c r="E727">
        <v>79.400000000000006</v>
      </c>
      <c r="F727">
        <v>3.6</v>
      </c>
      <c r="G727">
        <f t="shared" si="23"/>
        <v>1.8998205024270962</v>
      </c>
      <c r="H727">
        <f t="shared" si="24"/>
        <v>0.55630250076728727</v>
      </c>
    </row>
    <row r="728" spans="3:8" x14ac:dyDescent="0.15">
      <c r="C728">
        <v>2018</v>
      </c>
      <c r="D728" t="s">
        <v>4</v>
      </c>
      <c r="E728">
        <v>85.9</v>
      </c>
      <c r="F728">
        <v>3.8</v>
      </c>
      <c r="G728">
        <f t="shared" si="23"/>
        <v>1.9339931638312424</v>
      </c>
      <c r="H728">
        <f t="shared" si="24"/>
        <v>0.57978359661681012</v>
      </c>
    </row>
    <row r="729" spans="3:8" x14ac:dyDescent="0.15">
      <c r="C729">
        <v>2018</v>
      </c>
      <c r="D729" t="s">
        <v>4</v>
      </c>
      <c r="E729">
        <v>175</v>
      </c>
      <c r="F729">
        <v>31.6</v>
      </c>
      <c r="G729">
        <f t="shared" si="23"/>
        <v>2.2430380486862944</v>
      </c>
      <c r="H729">
        <f t="shared" si="24"/>
        <v>1.4996870826184039</v>
      </c>
    </row>
    <row r="730" spans="3:8" x14ac:dyDescent="0.15">
      <c r="C730">
        <v>2018</v>
      </c>
      <c r="D730" t="s">
        <v>4</v>
      </c>
      <c r="E730">
        <v>169</v>
      </c>
      <c r="F730">
        <v>25.2</v>
      </c>
      <c r="G730">
        <f t="shared" si="23"/>
        <v>2.2278867046136734</v>
      </c>
      <c r="H730">
        <f t="shared" si="24"/>
        <v>1.4014005407815442</v>
      </c>
    </row>
    <row r="731" spans="3:8" x14ac:dyDescent="0.15">
      <c r="C731">
        <v>2018</v>
      </c>
      <c r="D731" t="s">
        <v>4</v>
      </c>
      <c r="E731">
        <v>152</v>
      </c>
      <c r="F731">
        <v>22.3</v>
      </c>
      <c r="G731">
        <f t="shared" si="23"/>
        <v>2.1818435879447726</v>
      </c>
      <c r="H731">
        <f t="shared" si="24"/>
        <v>1.3483048630481607</v>
      </c>
    </row>
    <row r="732" spans="3:8" x14ac:dyDescent="0.15">
      <c r="C732">
        <v>2018</v>
      </c>
      <c r="D732" t="s">
        <v>4</v>
      </c>
      <c r="E732">
        <v>99.4</v>
      </c>
      <c r="F732">
        <v>4.9000000000000004</v>
      </c>
      <c r="G732">
        <f t="shared" si="23"/>
        <v>1.9973863843973134</v>
      </c>
      <c r="H732">
        <f t="shared" si="24"/>
        <v>0.69019608002851374</v>
      </c>
    </row>
    <row r="733" spans="3:8" x14ac:dyDescent="0.15">
      <c r="C733">
        <v>2018</v>
      </c>
      <c r="D733" t="s">
        <v>4</v>
      </c>
      <c r="E733">
        <v>90.9</v>
      </c>
      <c r="F733">
        <v>4.5</v>
      </c>
      <c r="G733">
        <f t="shared" si="23"/>
        <v>1.9585638832219674</v>
      </c>
      <c r="H733">
        <f t="shared" si="24"/>
        <v>0.65321251377534373</v>
      </c>
    </row>
    <row r="734" spans="3:8" x14ac:dyDescent="0.15">
      <c r="C734">
        <v>2018</v>
      </c>
      <c r="D734" t="s">
        <v>4</v>
      </c>
      <c r="E734">
        <v>88.8</v>
      </c>
      <c r="F734">
        <v>3.9</v>
      </c>
      <c r="G734">
        <f t="shared" si="23"/>
        <v>1.9484129657786009</v>
      </c>
      <c r="H734">
        <f t="shared" si="24"/>
        <v>0.59106460702649921</v>
      </c>
    </row>
    <row r="735" spans="3:8" x14ac:dyDescent="0.15">
      <c r="C735">
        <v>2018</v>
      </c>
      <c r="D735" t="s">
        <v>4</v>
      </c>
      <c r="E735">
        <v>95.4</v>
      </c>
      <c r="F735">
        <v>5.8</v>
      </c>
      <c r="G735">
        <f t="shared" si="23"/>
        <v>1.9795483747040952</v>
      </c>
      <c r="H735">
        <f t="shared" si="24"/>
        <v>0.76342799356293722</v>
      </c>
    </row>
    <row r="736" spans="3:8" x14ac:dyDescent="0.15">
      <c r="C736">
        <v>2018</v>
      </c>
      <c r="D736" t="s">
        <v>4</v>
      </c>
      <c r="E736">
        <v>176</v>
      </c>
      <c r="F736">
        <v>35.4</v>
      </c>
      <c r="G736">
        <f t="shared" si="23"/>
        <v>2.2455126678141499</v>
      </c>
      <c r="H736">
        <f t="shared" si="24"/>
        <v>1.5490032620257879</v>
      </c>
    </row>
    <row r="737" spans="3:8" x14ac:dyDescent="0.15">
      <c r="C737">
        <v>2018</v>
      </c>
      <c r="D737" t="s">
        <v>4</v>
      </c>
      <c r="E737">
        <v>135.9</v>
      </c>
      <c r="F737">
        <v>14.6</v>
      </c>
      <c r="G737">
        <f t="shared" si="23"/>
        <v>2.1332194567324945</v>
      </c>
      <c r="H737">
        <f t="shared" si="24"/>
        <v>1.1643528557844371</v>
      </c>
    </row>
    <row r="738" spans="3:8" x14ac:dyDescent="0.15">
      <c r="C738">
        <v>2018</v>
      </c>
      <c r="D738" t="s">
        <v>4</v>
      </c>
      <c r="E738">
        <v>57.9</v>
      </c>
      <c r="F738">
        <v>1</v>
      </c>
      <c r="G738">
        <f t="shared" si="23"/>
        <v>1.7626785637274363</v>
      </c>
      <c r="H738">
        <f t="shared" si="24"/>
        <v>0</v>
      </c>
    </row>
    <row r="739" spans="3:8" x14ac:dyDescent="0.15">
      <c r="C739" s="1">
        <v>2019</v>
      </c>
      <c r="D739" s="1" t="s">
        <v>4</v>
      </c>
      <c r="E739" s="16">
        <v>77.5</v>
      </c>
      <c r="F739" s="17">
        <v>2.4</v>
      </c>
      <c r="G739">
        <f t="shared" ref="G739:G740" si="25">LOG(E739)</f>
        <v>1.8893017025063104</v>
      </c>
      <c r="H739">
        <f t="shared" ref="H739:H740" si="26">LOG(F739)</f>
        <v>0.38021124171160603</v>
      </c>
    </row>
    <row r="740" spans="3:8" x14ac:dyDescent="0.15">
      <c r="C740" s="1">
        <v>2019</v>
      </c>
      <c r="D740" s="1" t="s">
        <v>4</v>
      </c>
      <c r="E740" s="9">
        <v>68.5</v>
      </c>
      <c r="F740" s="9">
        <v>2</v>
      </c>
      <c r="G740">
        <f t="shared" si="25"/>
        <v>1.8356905714924256</v>
      </c>
      <c r="H740">
        <f t="shared" si="26"/>
        <v>0.3010299956639812</v>
      </c>
    </row>
    <row r="741" spans="3:8" ht="14" x14ac:dyDescent="0.15">
      <c r="C741" s="6">
        <v>2019</v>
      </c>
      <c r="D741" s="15" t="s">
        <v>5</v>
      </c>
      <c r="E741" s="16">
        <v>60.8</v>
      </c>
      <c r="F741" s="17">
        <v>1.4</v>
      </c>
      <c r="G741">
        <f t="shared" ref="G741:G784" si="27">LOG(E741)</f>
        <v>1.7839035792727349</v>
      </c>
      <c r="H741">
        <f t="shared" ref="H741:H784" si="28">LOG(F741)</f>
        <v>0.14612803567823801</v>
      </c>
    </row>
    <row r="742" spans="3:8" x14ac:dyDescent="0.15">
      <c r="C742" s="6">
        <v>2019</v>
      </c>
      <c r="D742" s="14" t="s">
        <v>5</v>
      </c>
      <c r="E742" s="9">
        <v>64.599999999999994</v>
      </c>
      <c r="F742" s="9">
        <v>1.9</v>
      </c>
      <c r="G742">
        <f t="shared" si="27"/>
        <v>1.810232517995084</v>
      </c>
      <c r="H742">
        <f t="shared" si="28"/>
        <v>0.27875360095282892</v>
      </c>
    </row>
    <row r="743" spans="3:8" x14ac:dyDescent="0.15">
      <c r="C743" s="6">
        <v>2019</v>
      </c>
      <c r="D743" s="14" t="s">
        <v>5</v>
      </c>
      <c r="E743" s="9">
        <v>44.2</v>
      </c>
      <c r="F743" s="9">
        <v>0.7</v>
      </c>
      <c r="G743">
        <f t="shared" si="27"/>
        <v>1.6454222693490919</v>
      </c>
      <c r="H743">
        <f t="shared" si="28"/>
        <v>-0.15490195998574319</v>
      </c>
    </row>
    <row r="744" spans="3:8" x14ac:dyDescent="0.15">
      <c r="C744" s="6">
        <v>2019</v>
      </c>
      <c r="D744" s="14" t="s">
        <v>5</v>
      </c>
      <c r="E744" s="18">
        <v>65.900000000000006</v>
      </c>
      <c r="F744" s="18">
        <v>2</v>
      </c>
      <c r="G744">
        <f t="shared" si="27"/>
        <v>1.8188854145940099</v>
      </c>
      <c r="H744">
        <f t="shared" si="28"/>
        <v>0.3010299956639812</v>
      </c>
    </row>
    <row r="745" spans="3:8" x14ac:dyDescent="0.15">
      <c r="C745" s="6">
        <v>2019</v>
      </c>
      <c r="D745" s="14" t="s">
        <v>5</v>
      </c>
      <c r="E745" s="9">
        <v>50.1</v>
      </c>
      <c r="F745" s="9">
        <v>0.8</v>
      </c>
      <c r="G745">
        <f t="shared" si="27"/>
        <v>1.6998377258672457</v>
      </c>
      <c r="H745">
        <f t="shared" si="28"/>
        <v>-9.6910013008056392E-2</v>
      </c>
    </row>
    <row r="746" spans="3:8" x14ac:dyDescent="0.15">
      <c r="C746" s="6">
        <v>2019</v>
      </c>
      <c r="D746" s="14" t="s">
        <v>5</v>
      </c>
      <c r="E746" s="9">
        <v>44.9</v>
      </c>
      <c r="F746" s="9">
        <v>0.6</v>
      </c>
      <c r="G746">
        <f t="shared" si="27"/>
        <v>1.6522463410033232</v>
      </c>
      <c r="H746">
        <f t="shared" si="28"/>
        <v>-0.22184874961635639</v>
      </c>
    </row>
    <row r="747" spans="3:8" x14ac:dyDescent="0.15">
      <c r="C747" s="6">
        <v>2019</v>
      </c>
      <c r="D747" s="14" t="s">
        <v>5</v>
      </c>
      <c r="E747" s="9">
        <v>50.7</v>
      </c>
      <c r="F747" s="9">
        <v>0.9</v>
      </c>
      <c r="G747">
        <f t="shared" si="27"/>
        <v>1.705007959333336</v>
      </c>
      <c r="H747">
        <f t="shared" si="28"/>
        <v>-4.5757490560675115E-2</v>
      </c>
    </row>
    <row r="748" spans="3:8" x14ac:dyDescent="0.15">
      <c r="C748" s="6">
        <v>2019</v>
      </c>
      <c r="D748" s="14" t="s">
        <v>5</v>
      </c>
      <c r="E748" s="9">
        <v>46.8</v>
      </c>
      <c r="F748" s="9">
        <v>0.6</v>
      </c>
      <c r="G748">
        <f t="shared" si="27"/>
        <v>1.670245853074124</v>
      </c>
      <c r="H748">
        <f t="shared" si="28"/>
        <v>-0.22184874961635639</v>
      </c>
    </row>
    <row r="749" spans="3:8" x14ac:dyDescent="0.15">
      <c r="C749" s="6">
        <v>2019</v>
      </c>
      <c r="D749" s="14" t="s">
        <v>5</v>
      </c>
      <c r="E749" s="9">
        <v>53.5</v>
      </c>
      <c r="F749" s="9">
        <v>1</v>
      </c>
      <c r="G749">
        <f t="shared" si="27"/>
        <v>1.7283537820212285</v>
      </c>
      <c r="H749">
        <f t="shared" si="28"/>
        <v>0</v>
      </c>
    </row>
    <row r="750" spans="3:8" x14ac:dyDescent="0.15">
      <c r="C750" s="6">
        <v>2019</v>
      </c>
      <c r="D750" s="14" t="s">
        <v>5</v>
      </c>
      <c r="E750" s="9">
        <v>31.2</v>
      </c>
      <c r="F750" s="9">
        <v>0.3</v>
      </c>
      <c r="G750">
        <f t="shared" si="27"/>
        <v>1.4941545940184429</v>
      </c>
      <c r="H750">
        <f t="shared" si="28"/>
        <v>-0.52287874528033762</v>
      </c>
    </row>
    <row r="751" spans="3:8" x14ac:dyDescent="0.15">
      <c r="C751" s="6">
        <v>2019</v>
      </c>
      <c r="D751" s="14" t="s">
        <v>5</v>
      </c>
      <c r="E751" s="9">
        <v>44.5</v>
      </c>
      <c r="F751" s="9">
        <v>0.5</v>
      </c>
      <c r="G751">
        <f t="shared" si="27"/>
        <v>1.6483600109809315</v>
      </c>
      <c r="H751">
        <f t="shared" si="28"/>
        <v>-0.3010299956639812</v>
      </c>
    </row>
    <row r="752" spans="3:8" x14ac:dyDescent="0.15">
      <c r="C752" s="6">
        <v>2019</v>
      </c>
      <c r="D752" s="14" t="s">
        <v>5</v>
      </c>
      <c r="E752" s="9">
        <v>36.799999999999997</v>
      </c>
      <c r="F752" s="9">
        <v>0.3</v>
      </c>
      <c r="G752">
        <f t="shared" si="27"/>
        <v>1.5658478186735176</v>
      </c>
      <c r="H752">
        <f t="shared" si="28"/>
        <v>-0.52287874528033762</v>
      </c>
    </row>
    <row r="753" spans="3:8" x14ac:dyDescent="0.15">
      <c r="C753" s="6">
        <v>2019</v>
      </c>
      <c r="D753" s="14" t="s">
        <v>5</v>
      </c>
      <c r="E753" s="9">
        <v>29.8</v>
      </c>
      <c r="F753" s="9">
        <v>0.3</v>
      </c>
      <c r="G753">
        <f t="shared" si="27"/>
        <v>1.4742162640762553</v>
      </c>
      <c r="H753">
        <f t="shared" si="28"/>
        <v>-0.52287874528033762</v>
      </c>
    </row>
    <row r="754" spans="3:8" x14ac:dyDescent="0.15">
      <c r="C754" s="6">
        <v>2019</v>
      </c>
      <c r="D754" s="14" t="s">
        <v>5</v>
      </c>
      <c r="E754" s="9">
        <v>58.5</v>
      </c>
      <c r="F754" s="9">
        <v>1.4</v>
      </c>
      <c r="G754">
        <f t="shared" si="27"/>
        <v>1.7671558660821804</v>
      </c>
      <c r="H754">
        <f t="shared" si="28"/>
        <v>0.14612803567823801</v>
      </c>
    </row>
    <row r="755" spans="3:8" x14ac:dyDescent="0.15">
      <c r="C755" s="6">
        <v>2019</v>
      </c>
      <c r="D755" s="14" t="s">
        <v>5</v>
      </c>
      <c r="E755" s="9">
        <v>44.8</v>
      </c>
      <c r="F755" s="9">
        <v>0.5</v>
      </c>
      <c r="G755">
        <f t="shared" si="27"/>
        <v>1.651278013998144</v>
      </c>
      <c r="H755">
        <f t="shared" si="28"/>
        <v>-0.3010299956639812</v>
      </c>
    </row>
    <row r="756" spans="3:8" x14ac:dyDescent="0.15">
      <c r="C756" s="6">
        <v>2019</v>
      </c>
      <c r="D756" s="14" t="s">
        <v>5</v>
      </c>
      <c r="E756" s="9">
        <v>54</v>
      </c>
      <c r="F756" s="9">
        <v>1</v>
      </c>
      <c r="G756">
        <f t="shared" si="27"/>
        <v>1.7323937598229686</v>
      </c>
      <c r="H756">
        <f t="shared" si="28"/>
        <v>0</v>
      </c>
    </row>
    <row r="757" spans="3:8" x14ac:dyDescent="0.15">
      <c r="C757" s="6">
        <v>2019</v>
      </c>
      <c r="D757" s="14" t="s">
        <v>5</v>
      </c>
      <c r="E757" s="9">
        <v>45.7</v>
      </c>
      <c r="F757" s="9">
        <v>0.7</v>
      </c>
      <c r="G757">
        <f t="shared" si="27"/>
        <v>1.6599162000698502</v>
      </c>
      <c r="H757">
        <f t="shared" si="28"/>
        <v>-0.15490195998574319</v>
      </c>
    </row>
    <row r="758" spans="3:8" x14ac:dyDescent="0.15">
      <c r="C758" s="6">
        <v>2019</v>
      </c>
      <c r="D758" s="14" t="s">
        <v>5</v>
      </c>
      <c r="E758" s="9">
        <v>46.7</v>
      </c>
      <c r="F758" s="9">
        <v>0.7</v>
      </c>
      <c r="G758">
        <f t="shared" si="27"/>
        <v>1.6693168805661123</v>
      </c>
      <c r="H758">
        <f t="shared" si="28"/>
        <v>-0.15490195998574319</v>
      </c>
    </row>
    <row r="759" spans="3:8" x14ac:dyDescent="0.15">
      <c r="C759" s="6">
        <v>2019</v>
      </c>
      <c r="D759" s="14" t="s">
        <v>5</v>
      </c>
      <c r="E759" s="9">
        <v>39.6</v>
      </c>
      <c r="F759" s="9">
        <v>0.5</v>
      </c>
      <c r="G759">
        <f t="shared" si="27"/>
        <v>1.5976951859255124</v>
      </c>
      <c r="H759">
        <f t="shared" si="28"/>
        <v>-0.3010299956639812</v>
      </c>
    </row>
    <row r="760" spans="3:8" x14ac:dyDescent="0.15">
      <c r="C760" s="6">
        <v>2019</v>
      </c>
      <c r="D760" s="14" t="s">
        <v>5</v>
      </c>
      <c r="E760" s="9">
        <v>55.8</v>
      </c>
      <c r="F760" s="9">
        <v>1.2</v>
      </c>
      <c r="G760">
        <f t="shared" si="27"/>
        <v>1.7466341989375787</v>
      </c>
      <c r="H760">
        <f t="shared" si="28"/>
        <v>7.9181246047624818E-2</v>
      </c>
    </row>
    <row r="761" spans="3:8" x14ac:dyDescent="0.15">
      <c r="C761" s="6">
        <v>2019</v>
      </c>
      <c r="D761" s="14" t="s">
        <v>5</v>
      </c>
      <c r="E761" s="9">
        <v>68.7</v>
      </c>
      <c r="F761" s="9">
        <v>1.5</v>
      </c>
      <c r="G761">
        <f t="shared" si="27"/>
        <v>1.8369567370595505</v>
      </c>
      <c r="H761">
        <f t="shared" si="28"/>
        <v>0.17609125905568124</v>
      </c>
    </row>
    <row r="762" spans="3:8" x14ac:dyDescent="0.15">
      <c r="C762" s="6">
        <v>2019</v>
      </c>
      <c r="D762" s="14" t="s">
        <v>5</v>
      </c>
      <c r="E762" s="9">
        <v>59.8</v>
      </c>
      <c r="F762" s="9">
        <v>1.3</v>
      </c>
      <c r="G762">
        <f t="shared" si="27"/>
        <v>1.7767011839884108</v>
      </c>
      <c r="H762">
        <f t="shared" si="28"/>
        <v>0.11394335230683679</v>
      </c>
    </row>
    <row r="763" spans="3:8" x14ac:dyDescent="0.15">
      <c r="C763" s="6">
        <v>2019</v>
      </c>
      <c r="D763" s="14" t="s">
        <v>5</v>
      </c>
      <c r="E763" s="9">
        <v>67.8</v>
      </c>
      <c r="F763" s="9">
        <v>2.1</v>
      </c>
      <c r="G763">
        <f t="shared" si="27"/>
        <v>1.8312296938670634</v>
      </c>
      <c r="H763">
        <f t="shared" si="28"/>
        <v>0.3222192947339193</v>
      </c>
    </row>
    <row r="764" spans="3:8" x14ac:dyDescent="0.15">
      <c r="C764" s="6">
        <v>2019</v>
      </c>
      <c r="D764" s="14" t="s">
        <v>5</v>
      </c>
      <c r="E764" s="9">
        <v>41.5</v>
      </c>
      <c r="F764" s="9">
        <v>0.4</v>
      </c>
      <c r="G764">
        <f t="shared" si="27"/>
        <v>1.6180480967120927</v>
      </c>
      <c r="H764">
        <f t="shared" si="28"/>
        <v>-0.3979400086720376</v>
      </c>
    </row>
    <row r="765" spans="3:8" x14ac:dyDescent="0.15">
      <c r="C765" s="6">
        <v>2019</v>
      </c>
      <c r="D765" s="14" t="s">
        <v>5</v>
      </c>
      <c r="E765" s="9">
        <v>44.7</v>
      </c>
      <c r="F765" s="9">
        <v>0.6</v>
      </c>
      <c r="G765">
        <f t="shared" si="27"/>
        <v>1.6503075231319364</v>
      </c>
      <c r="H765">
        <f t="shared" si="28"/>
        <v>-0.22184874961635639</v>
      </c>
    </row>
    <row r="766" spans="3:8" x14ac:dyDescent="0.15">
      <c r="C766" s="6">
        <v>2019</v>
      </c>
      <c r="D766" s="14" t="s">
        <v>5</v>
      </c>
      <c r="E766" s="9">
        <v>69.8</v>
      </c>
      <c r="F766" s="9">
        <v>2</v>
      </c>
      <c r="G766">
        <f t="shared" si="27"/>
        <v>1.8438554226231612</v>
      </c>
      <c r="H766">
        <f t="shared" si="28"/>
        <v>0.3010299956639812</v>
      </c>
    </row>
    <row r="767" spans="3:8" x14ac:dyDescent="0.15">
      <c r="C767" s="6">
        <v>2019</v>
      </c>
      <c r="D767" s="14" t="s">
        <v>5</v>
      </c>
      <c r="E767" s="9">
        <v>61.9</v>
      </c>
      <c r="F767" s="9">
        <v>1.5</v>
      </c>
      <c r="G767">
        <f t="shared" si="27"/>
        <v>1.7916906490201179</v>
      </c>
      <c r="H767">
        <f t="shared" si="28"/>
        <v>0.17609125905568124</v>
      </c>
    </row>
    <row r="768" spans="3:8" x14ac:dyDescent="0.15">
      <c r="C768" s="6">
        <v>2019</v>
      </c>
      <c r="D768" s="14" t="s">
        <v>5</v>
      </c>
      <c r="E768" s="9">
        <v>40.799999999999997</v>
      </c>
      <c r="F768" s="9">
        <v>0.5</v>
      </c>
      <c r="G768">
        <f t="shared" si="27"/>
        <v>1.61066016308988</v>
      </c>
      <c r="H768">
        <f t="shared" si="28"/>
        <v>-0.3010299956639812</v>
      </c>
    </row>
    <row r="769" spans="3:8" x14ac:dyDescent="0.15">
      <c r="C769" s="6">
        <v>2019</v>
      </c>
      <c r="D769" s="14" t="s">
        <v>5</v>
      </c>
      <c r="E769" s="9">
        <v>47</v>
      </c>
      <c r="F769" s="9">
        <v>0.5</v>
      </c>
      <c r="G769">
        <f t="shared" si="27"/>
        <v>1.6720978579357175</v>
      </c>
      <c r="H769">
        <f t="shared" si="28"/>
        <v>-0.3010299956639812</v>
      </c>
    </row>
    <row r="770" spans="3:8" x14ac:dyDescent="0.15">
      <c r="C770" s="6">
        <v>2019</v>
      </c>
      <c r="D770" s="14" t="s">
        <v>5</v>
      </c>
      <c r="E770" s="9">
        <v>52.7</v>
      </c>
      <c r="F770" s="9">
        <v>1</v>
      </c>
      <c r="G770">
        <f t="shared" si="27"/>
        <v>1.7218106152125465</v>
      </c>
      <c r="H770">
        <f t="shared" si="28"/>
        <v>0</v>
      </c>
    </row>
    <row r="771" spans="3:8" x14ac:dyDescent="0.15">
      <c r="C771" s="6">
        <v>2019</v>
      </c>
      <c r="D771" s="14" t="s">
        <v>5</v>
      </c>
      <c r="E771" s="9">
        <v>41.5</v>
      </c>
      <c r="F771" s="9">
        <v>0.5</v>
      </c>
      <c r="G771">
        <f t="shared" si="27"/>
        <v>1.6180480967120927</v>
      </c>
      <c r="H771">
        <f t="shared" si="28"/>
        <v>-0.3010299956639812</v>
      </c>
    </row>
    <row r="772" spans="3:8" x14ac:dyDescent="0.15">
      <c r="C772" s="6">
        <v>2019</v>
      </c>
      <c r="D772" s="14" t="s">
        <v>5</v>
      </c>
      <c r="E772" s="9">
        <v>50.3</v>
      </c>
      <c r="F772" s="9">
        <v>1</v>
      </c>
      <c r="G772">
        <f t="shared" si="27"/>
        <v>1.7015679850559273</v>
      </c>
      <c r="H772">
        <f t="shared" si="28"/>
        <v>0</v>
      </c>
    </row>
    <row r="773" spans="3:8" x14ac:dyDescent="0.15">
      <c r="C773" s="6">
        <v>2019</v>
      </c>
      <c r="D773" s="14" t="s">
        <v>5</v>
      </c>
      <c r="E773" s="9">
        <v>67.3</v>
      </c>
      <c r="F773" s="9">
        <v>1.9</v>
      </c>
      <c r="G773">
        <f t="shared" si="27"/>
        <v>1.8280150642239767</v>
      </c>
      <c r="H773">
        <f t="shared" si="28"/>
        <v>0.27875360095282892</v>
      </c>
    </row>
    <row r="774" spans="3:8" x14ac:dyDescent="0.15">
      <c r="C774" s="6">
        <v>2019</v>
      </c>
      <c r="D774" s="14" t="s">
        <v>5</v>
      </c>
      <c r="E774" s="19">
        <v>72.3</v>
      </c>
      <c r="F774" s="9">
        <v>2.6</v>
      </c>
      <c r="G774">
        <f t="shared" si="27"/>
        <v>1.8591382972945307</v>
      </c>
      <c r="H774">
        <f t="shared" si="28"/>
        <v>0.41497334797081797</v>
      </c>
    </row>
    <row r="775" spans="3:8" x14ac:dyDescent="0.15">
      <c r="C775" s="6">
        <v>2019</v>
      </c>
      <c r="D775" s="14" t="s">
        <v>5</v>
      </c>
      <c r="E775" s="19">
        <v>56</v>
      </c>
      <c r="F775" s="9">
        <v>1.1000000000000001</v>
      </c>
      <c r="G775">
        <f t="shared" si="27"/>
        <v>1.7481880270062005</v>
      </c>
      <c r="H775">
        <f t="shared" si="28"/>
        <v>4.1392685158225077E-2</v>
      </c>
    </row>
    <row r="776" spans="3:8" x14ac:dyDescent="0.15">
      <c r="C776" s="6">
        <v>2019</v>
      </c>
      <c r="D776" s="14" t="s">
        <v>5</v>
      </c>
      <c r="E776" s="9">
        <v>44.1</v>
      </c>
      <c r="F776" s="9">
        <v>0.5</v>
      </c>
      <c r="G776">
        <f t="shared" si="27"/>
        <v>1.6444385894678386</v>
      </c>
      <c r="H776">
        <f t="shared" si="28"/>
        <v>-0.3010299956639812</v>
      </c>
    </row>
    <row r="777" spans="3:8" x14ac:dyDescent="0.15">
      <c r="C777" s="6">
        <v>2019</v>
      </c>
      <c r="D777" s="14" t="s">
        <v>5</v>
      </c>
      <c r="E777" s="9">
        <v>42.9</v>
      </c>
      <c r="F777" s="9">
        <v>0.5</v>
      </c>
      <c r="G777">
        <f t="shared" si="27"/>
        <v>1.6324572921847242</v>
      </c>
      <c r="H777">
        <f t="shared" si="28"/>
        <v>-0.3010299956639812</v>
      </c>
    </row>
    <row r="778" spans="3:8" x14ac:dyDescent="0.15">
      <c r="C778" s="6">
        <v>2019</v>
      </c>
      <c r="D778" s="14" t="s">
        <v>5</v>
      </c>
      <c r="E778" s="9">
        <v>56.3</v>
      </c>
      <c r="F778" s="9">
        <v>1.1000000000000001</v>
      </c>
      <c r="G778">
        <f t="shared" si="27"/>
        <v>1.7505083948513462</v>
      </c>
      <c r="H778">
        <f t="shared" si="28"/>
        <v>4.1392685158225077E-2</v>
      </c>
    </row>
    <row r="779" spans="3:8" x14ac:dyDescent="0.15">
      <c r="C779" s="6">
        <v>2019</v>
      </c>
      <c r="D779" s="14" t="s">
        <v>5</v>
      </c>
      <c r="E779" s="9">
        <v>51.8</v>
      </c>
      <c r="F779" s="9">
        <v>0.9</v>
      </c>
      <c r="G779">
        <f t="shared" si="27"/>
        <v>1.7143297597452329</v>
      </c>
      <c r="H779">
        <f t="shared" si="28"/>
        <v>-4.5757490560675115E-2</v>
      </c>
    </row>
    <row r="780" spans="3:8" x14ac:dyDescent="0.15">
      <c r="C780" s="6">
        <v>2019</v>
      </c>
      <c r="D780" s="14" t="s">
        <v>5</v>
      </c>
      <c r="E780" s="9">
        <v>84.8</v>
      </c>
      <c r="F780" s="9">
        <v>4.4000000000000004</v>
      </c>
      <c r="G780">
        <f t="shared" si="27"/>
        <v>1.9283958522567137</v>
      </c>
      <c r="H780">
        <f t="shared" si="28"/>
        <v>0.64345267648618742</v>
      </c>
    </row>
    <row r="781" spans="3:8" x14ac:dyDescent="0.15">
      <c r="C781" s="6">
        <v>2019</v>
      </c>
      <c r="D781" s="14" t="s">
        <v>5</v>
      </c>
      <c r="E781" s="9">
        <v>87.6</v>
      </c>
      <c r="F781" s="9">
        <v>5</v>
      </c>
      <c r="G781">
        <f t="shared" si="27"/>
        <v>1.9425041061680808</v>
      </c>
      <c r="H781">
        <f t="shared" si="28"/>
        <v>0.69897000433601886</v>
      </c>
    </row>
    <row r="782" spans="3:8" x14ac:dyDescent="0.15">
      <c r="C782" s="6">
        <v>2019</v>
      </c>
      <c r="D782" s="14" t="s">
        <v>5</v>
      </c>
      <c r="E782" s="9">
        <v>89.2</v>
      </c>
      <c r="F782" s="9">
        <v>5.5</v>
      </c>
      <c r="G782">
        <f t="shared" si="27"/>
        <v>1.9503648543761232</v>
      </c>
      <c r="H782">
        <f t="shared" si="28"/>
        <v>0.74036268949424389</v>
      </c>
    </row>
    <row r="783" spans="3:8" x14ac:dyDescent="0.15">
      <c r="C783" s="6">
        <v>2019</v>
      </c>
      <c r="D783" s="14" t="s">
        <v>5</v>
      </c>
      <c r="E783" s="9">
        <v>98</v>
      </c>
      <c r="F783" s="9">
        <v>7.1</v>
      </c>
      <c r="G783">
        <f t="shared" si="27"/>
        <v>1.9912260756924949</v>
      </c>
      <c r="H783">
        <f t="shared" si="28"/>
        <v>0.85125834871907524</v>
      </c>
    </row>
    <row r="784" spans="3:8" x14ac:dyDescent="0.15">
      <c r="C784" s="6">
        <v>2019</v>
      </c>
      <c r="D784" s="14" t="s">
        <v>5</v>
      </c>
      <c r="E784" s="9">
        <v>78.900000000000006</v>
      </c>
      <c r="F784" s="9">
        <v>3</v>
      </c>
      <c r="G784">
        <f t="shared" si="27"/>
        <v>1.8970770032094204</v>
      </c>
      <c r="H784">
        <f t="shared" si="28"/>
        <v>0.47712125471966244</v>
      </c>
    </row>
    <row r="785" spans="3:8" x14ac:dyDescent="0.15">
      <c r="C785" s="20">
        <v>2020</v>
      </c>
      <c r="D785" s="7" t="s">
        <v>5</v>
      </c>
      <c r="E785" s="8">
        <v>64.900000000000006</v>
      </c>
      <c r="F785" s="23">
        <v>1.7</v>
      </c>
      <c r="G785">
        <f t="shared" ref="G785:G828" si="29">LOG(E785)</f>
        <v>1.8122446968003694</v>
      </c>
      <c r="H785">
        <f t="shared" ref="H785:H828" si="30">LOG(F785)</f>
        <v>0.23044892137827391</v>
      </c>
    </row>
    <row r="786" spans="3:8" x14ac:dyDescent="0.15">
      <c r="C786" s="20">
        <v>2020</v>
      </c>
      <c r="D786" s="7" t="s">
        <v>5</v>
      </c>
      <c r="E786" s="8">
        <v>78.099999999999994</v>
      </c>
      <c r="F786" s="8">
        <v>3.4</v>
      </c>
      <c r="G786">
        <f t="shared" si="29"/>
        <v>1.8926510338773004</v>
      </c>
      <c r="H786">
        <f t="shared" si="30"/>
        <v>0.53147891704225514</v>
      </c>
    </row>
    <row r="787" spans="3:8" x14ac:dyDescent="0.15">
      <c r="C787" s="20">
        <v>2020</v>
      </c>
      <c r="D787" s="7" t="s">
        <v>5</v>
      </c>
      <c r="E787" s="8">
        <v>73</v>
      </c>
      <c r="F787" s="23">
        <v>2.6</v>
      </c>
      <c r="G787">
        <f t="shared" si="29"/>
        <v>1.8633228601204559</v>
      </c>
      <c r="H787">
        <f t="shared" si="30"/>
        <v>0.41497334797081797</v>
      </c>
    </row>
    <row r="788" spans="3:8" x14ac:dyDescent="0.15">
      <c r="C788" s="20">
        <v>2020</v>
      </c>
      <c r="D788" s="7" t="s">
        <v>5</v>
      </c>
      <c r="E788" s="8">
        <v>77.5</v>
      </c>
      <c r="F788" s="8">
        <v>1.9</v>
      </c>
      <c r="G788">
        <f t="shared" si="29"/>
        <v>1.8893017025063104</v>
      </c>
      <c r="H788">
        <f t="shared" si="30"/>
        <v>0.27875360095282892</v>
      </c>
    </row>
    <row r="789" spans="3:8" x14ac:dyDescent="0.15">
      <c r="C789" s="20">
        <v>2020</v>
      </c>
      <c r="D789" s="7" t="s">
        <v>5</v>
      </c>
      <c r="E789" s="8">
        <v>69.2</v>
      </c>
      <c r="F789" s="8">
        <v>1.8</v>
      </c>
      <c r="G789">
        <f t="shared" si="29"/>
        <v>1.8401060944567578</v>
      </c>
      <c r="H789">
        <f t="shared" si="30"/>
        <v>0.25527250510330607</v>
      </c>
    </row>
    <row r="790" spans="3:8" x14ac:dyDescent="0.15">
      <c r="C790" s="20">
        <v>2020</v>
      </c>
      <c r="D790" s="7" t="s">
        <v>5</v>
      </c>
      <c r="E790" s="8">
        <v>54.1</v>
      </c>
      <c r="F790" s="8">
        <v>0.6</v>
      </c>
      <c r="G790">
        <f t="shared" si="29"/>
        <v>1.7331972651065695</v>
      </c>
      <c r="H790">
        <f t="shared" si="30"/>
        <v>-0.22184874961635639</v>
      </c>
    </row>
    <row r="791" spans="3:8" x14ac:dyDescent="0.15">
      <c r="C791" s="20">
        <v>2020</v>
      </c>
      <c r="D791" s="7" t="s">
        <v>5</v>
      </c>
      <c r="E791" s="8">
        <v>67.099999999999994</v>
      </c>
      <c r="F791" s="8">
        <v>2</v>
      </c>
      <c r="G791">
        <f t="shared" si="29"/>
        <v>1.8267225201689921</v>
      </c>
      <c r="H791">
        <f t="shared" si="30"/>
        <v>0.3010299956639812</v>
      </c>
    </row>
    <row r="792" spans="3:8" x14ac:dyDescent="0.15">
      <c r="C792" s="20">
        <v>2020</v>
      </c>
      <c r="D792" s="7" t="s">
        <v>5</v>
      </c>
      <c r="E792" s="8">
        <v>68.2</v>
      </c>
      <c r="F792" s="8">
        <v>2.4</v>
      </c>
      <c r="G792">
        <f t="shared" si="29"/>
        <v>1.833784374656479</v>
      </c>
      <c r="H792">
        <f t="shared" si="30"/>
        <v>0.38021124171160603</v>
      </c>
    </row>
    <row r="793" spans="3:8" x14ac:dyDescent="0.15">
      <c r="C793" s="20">
        <v>2020</v>
      </c>
      <c r="D793" s="7" t="s">
        <v>5</v>
      </c>
      <c r="E793" s="8">
        <v>69.7</v>
      </c>
      <c r="F793" s="8">
        <v>2.1</v>
      </c>
      <c r="G793">
        <f t="shared" si="29"/>
        <v>1.8432327780980093</v>
      </c>
      <c r="H793">
        <f t="shared" si="30"/>
        <v>0.3222192947339193</v>
      </c>
    </row>
    <row r="794" spans="3:8" x14ac:dyDescent="0.15">
      <c r="C794" s="20">
        <v>2020</v>
      </c>
      <c r="D794" s="7" t="s">
        <v>5</v>
      </c>
      <c r="E794" s="8">
        <v>71</v>
      </c>
      <c r="F794" s="8">
        <v>2.6</v>
      </c>
      <c r="G794">
        <f t="shared" si="29"/>
        <v>1.8512583487190752</v>
      </c>
      <c r="H794">
        <f t="shared" si="30"/>
        <v>0.41497334797081797</v>
      </c>
    </row>
    <row r="795" spans="3:8" x14ac:dyDescent="0.15">
      <c r="C795" s="20">
        <v>2020</v>
      </c>
      <c r="D795" s="7" t="s">
        <v>5</v>
      </c>
      <c r="E795" s="8">
        <v>73.400000000000006</v>
      </c>
      <c r="F795" s="8">
        <v>2.6</v>
      </c>
      <c r="G795">
        <f t="shared" si="29"/>
        <v>1.8656960599160706</v>
      </c>
      <c r="H795">
        <f t="shared" si="30"/>
        <v>0.41497334797081797</v>
      </c>
    </row>
    <row r="796" spans="3:8" x14ac:dyDescent="0.15">
      <c r="C796" s="20">
        <v>2020</v>
      </c>
      <c r="D796" s="7" t="s">
        <v>5</v>
      </c>
      <c r="E796" s="8">
        <v>69</v>
      </c>
      <c r="F796" s="8">
        <v>2</v>
      </c>
      <c r="G796">
        <f t="shared" si="29"/>
        <v>1.8388490907372552</v>
      </c>
      <c r="H796">
        <f t="shared" si="30"/>
        <v>0.3010299956639812</v>
      </c>
    </row>
    <row r="797" spans="3:8" x14ac:dyDescent="0.15">
      <c r="C797" s="20">
        <v>2020</v>
      </c>
      <c r="D797" s="7" t="s">
        <v>5</v>
      </c>
      <c r="E797" s="8">
        <v>73.8</v>
      </c>
      <c r="F797" s="8">
        <v>2.2999999999999998</v>
      </c>
      <c r="G797">
        <f t="shared" si="29"/>
        <v>1.8680563618230415</v>
      </c>
      <c r="H797">
        <f t="shared" si="30"/>
        <v>0.36172783601759284</v>
      </c>
    </row>
    <row r="798" spans="3:8" x14ac:dyDescent="0.15">
      <c r="C798" s="20">
        <v>2020</v>
      </c>
      <c r="D798" s="7" t="s">
        <v>5</v>
      </c>
      <c r="E798" s="8">
        <v>65.8</v>
      </c>
      <c r="F798" s="8">
        <v>1.6</v>
      </c>
      <c r="G798">
        <f t="shared" si="29"/>
        <v>1.8182258936139555</v>
      </c>
      <c r="H798">
        <f t="shared" si="30"/>
        <v>0.20411998265592479</v>
      </c>
    </row>
    <row r="799" spans="3:8" x14ac:dyDescent="0.15">
      <c r="C799" s="20">
        <v>2020</v>
      </c>
      <c r="D799" s="7" t="s">
        <v>5</v>
      </c>
      <c r="E799" s="8">
        <v>28.4</v>
      </c>
      <c r="F799" s="8">
        <f>0.4/4</f>
        <v>0.1</v>
      </c>
      <c r="G799">
        <f t="shared" si="29"/>
        <v>1.4533183400470377</v>
      </c>
      <c r="H799">
        <f t="shared" si="30"/>
        <v>-1</v>
      </c>
    </row>
    <row r="800" spans="3:8" x14ac:dyDescent="0.15">
      <c r="C800" s="20">
        <v>2020</v>
      </c>
      <c r="D800" s="7" t="s">
        <v>5</v>
      </c>
      <c r="E800" s="8">
        <v>19.600000000000001</v>
      </c>
      <c r="F800" s="8">
        <f>0.4/4</f>
        <v>0.1</v>
      </c>
      <c r="G800">
        <f t="shared" si="29"/>
        <v>1.2922560713564761</v>
      </c>
      <c r="H800">
        <f t="shared" si="30"/>
        <v>-1</v>
      </c>
    </row>
    <row r="801" spans="3:8" x14ac:dyDescent="0.15">
      <c r="C801" s="20">
        <v>2020</v>
      </c>
      <c r="D801" s="7" t="s">
        <v>5</v>
      </c>
      <c r="E801" s="8">
        <v>16.3</v>
      </c>
      <c r="F801" s="8">
        <f>0.4/4</f>
        <v>0.1</v>
      </c>
      <c r="G801">
        <f t="shared" si="29"/>
        <v>1.2121876044039579</v>
      </c>
      <c r="H801">
        <f t="shared" si="30"/>
        <v>-1</v>
      </c>
    </row>
    <row r="802" spans="3:8" x14ac:dyDescent="0.15">
      <c r="C802" s="20">
        <v>2020</v>
      </c>
      <c r="D802" s="7" t="s">
        <v>5</v>
      </c>
      <c r="E802" s="8">
        <v>32.200000000000003</v>
      </c>
      <c r="F802" s="8">
        <f>0.4/4</f>
        <v>0.1</v>
      </c>
      <c r="G802">
        <f t="shared" si="29"/>
        <v>1.507855871695831</v>
      </c>
      <c r="H802">
        <f t="shared" si="30"/>
        <v>-1</v>
      </c>
    </row>
    <row r="803" spans="3:8" x14ac:dyDescent="0.15">
      <c r="C803" s="20">
        <v>2020</v>
      </c>
      <c r="D803" s="7" t="s">
        <v>5</v>
      </c>
      <c r="E803" s="8">
        <v>32.799999999999997</v>
      </c>
      <c r="F803" s="8">
        <f>0.7/4</f>
        <v>0.17499999999999999</v>
      </c>
      <c r="G803">
        <f t="shared" si="29"/>
        <v>1.515873843711679</v>
      </c>
      <c r="H803">
        <f t="shared" si="30"/>
        <v>-0.75696195131370558</v>
      </c>
    </row>
    <row r="804" spans="3:8" x14ac:dyDescent="0.15">
      <c r="C804" s="20">
        <v>2020</v>
      </c>
      <c r="D804" s="7" t="s">
        <v>5</v>
      </c>
      <c r="E804" s="8">
        <v>31.8</v>
      </c>
      <c r="F804" s="8">
        <f>0.7/4</f>
        <v>0.17499999999999999</v>
      </c>
      <c r="G804">
        <f t="shared" si="29"/>
        <v>1.5024271199844328</v>
      </c>
      <c r="H804">
        <f t="shared" si="30"/>
        <v>-0.75696195131370558</v>
      </c>
    </row>
    <row r="805" spans="3:8" x14ac:dyDescent="0.15">
      <c r="C805" s="20">
        <v>2020</v>
      </c>
      <c r="D805" s="7" t="s">
        <v>5</v>
      </c>
      <c r="E805" s="8">
        <v>33.5</v>
      </c>
      <c r="F805" s="8">
        <f>0.7/4</f>
        <v>0.17499999999999999</v>
      </c>
      <c r="G805">
        <f t="shared" si="29"/>
        <v>1.5250448070368452</v>
      </c>
      <c r="H805">
        <f t="shared" si="30"/>
        <v>-0.75696195131370558</v>
      </c>
    </row>
    <row r="806" spans="3:8" x14ac:dyDescent="0.15">
      <c r="C806" s="20">
        <v>2020</v>
      </c>
      <c r="D806" s="7" t="s">
        <v>5</v>
      </c>
      <c r="E806" s="8">
        <v>25.8</v>
      </c>
      <c r="F806" s="8">
        <f>0.7/4</f>
        <v>0.17499999999999999</v>
      </c>
      <c r="G806">
        <f t="shared" si="29"/>
        <v>1.4116197059632303</v>
      </c>
      <c r="H806">
        <f t="shared" si="30"/>
        <v>-0.75696195131370558</v>
      </c>
    </row>
    <row r="807" spans="3:8" x14ac:dyDescent="0.15">
      <c r="C807" s="20">
        <v>2020</v>
      </c>
      <c r="D807" s="7" t="s">
        <v>5</v>
      </c>
      <c r="E807" s="8">
        <v>81.8</v>
      </c>
      <c r="F807" s="8">
        <v>3.6</v>
      </c>
      <c r="G807">
        <f t="shared" si="29"/>
        <v>1.9127533036713229</v>
      </c>
      <c r="H807">
        <f t="shared" si="30"/>
        <v>0.55630250076728727</v>
      </c>
    </row>
    <row r="808" spans="3:8" x14ac:dyDescent="0.15">
      <c r="C808" s="20">
        <v>2020</v>
      </c>
      <c r="D808" s="7" t="s">
        <v>5</v>
      </c>
      <c r="E808" s="8">
        <v>58.3</v>
      </c>
      <c r="F808" s="8">
        <v>1.1000000000000001</v>
      </c>
      <c r="G808">
        <f t="shared" si="29"/>
        <v>1.7656685547590141</v>
      </c>
      <c r="H808">
        <f t="shared" si="30"/>
        <v>4.1392685158225077E-2</v>
      </c>
    </row>
    <row r="809" spans="3:8" x14ac:dyDescent="0.15">
      <c r="C809" s="20">
        <v>2020</v>
      </c>
      <c r="D809" s="7" t="s">
        <v>5</v>
      </c>
      <c r="E809" s="8">
        <v>53.1</v>
      </c>
      <c r="F809" s="8">
        <v>1</v>
      </c>
      <c r="G809">
        <f t="shared" si="29"/>
        <v>1.725094521081469</v>
      </c>
      <c r="H809">
        <f t="shared" si="30"/>
        <v>0</v>
      </c>
    </row>
    <row r="810" spans="3:8" x14ac:dyDescent="0.15">
      <c r="C810" s="20">
        <v>2020</v>
      </c>
      <c r="D810" s="7" t="s">
        <v>5</v>
      </c>
      <c r="E810" s="8">
        <v>66.8</v>
      </c>
      <c r="F810" s="8">
        <v>1.6</v>
      </c>
      <c r="G810">
        <f t="shared" si="29"/>
        <v>1.8247764624755456</v>
      </c>
      <c r="H810">
        <f t="shared" si="30"/>
        <v>0.20411998265592479</v>
      </c>
    </row>
    <row r="811" spans="3:8" x14ac:dyDescent="0.15">
      <c r="C811" s="20">
        <v>2020</v>
      </c>
      <c r="D811" s="7" t="s">
        <v>5</v>
      </c>
      <c r="E811" s="8">
        <v>82.9</v>
      </c>
      <c r="F811" s="8">
        <v>3.8</v>
      </c>
      <c r="G811">
        <f t="shared" si="29"/>
        <v>1.9185545305502736</v>
      </c>
      <c r="H811">
        <f t="shared" si="30"/>
        <v>0.57978359661681012</v>
      </c>
    </row>
    <row r="812" spans="3:8" x14ac:dyDescent="0.15">
      <c r="C812" s="20">
        <v>2020</v>
      </c>
      <c r="D812" s="7" t="s">
        <v>5</v>
      </c>
      <c r="E812" s="8">
        <v>32.5</v>
      </c>
      <c r="F812" s="8">
        <f>0.5/3</f>
        <v>0.16666666666666666</v>
      </c>
      <c r="G812">
        <f t="shared" si="29"/>
        <v>1.5118833609788744</v>
      </c>
      <c r="H812">
        <f t="shared" si="30"/>
        <v>-0.77815125038364363</v>
      </c>
    </row>
    <row r="813" spans="3:8" x14ac:dyDescent="0.15">
      <c r="C813" s="20">
        <v>2020</v>
      </c>
      <c r="D813" s="7" t="s">
        <v>5</v>
      </c>
      <c r="E813" s="8">
        <v>24.2</v>
      </c>
      <c r="F813" s="8">
        <f>0.5/3</f>
        <v>0.16666666666666666</v>
      </c>
      <c r="G813">
        <f t="shared" si="29"/>
        <v>1.3838153659804313</v>
      </c>
      <c r="H813">
        <f t="shared" si="30"/>
        <v>-0.77815125038364363</v>
      </c>
    </row>
    <row r="814" spans="3:8" x14ac:dyDescent="0.15">
      <c r="C814" s="20">
        <v>2020</v>
      </c>
      <c r="D814" s="7" t="s">
        <v>5</v>
      </c>
      <c r="E814" s="8">
        <v>74</v>
      </c>
      <c r="F814" s="8">
        <v>2.7</v>
      </c>
      <c r="G814">
        <f t="shared" si="29"/>
        <v>1.8692317197309762</v>
      </c>
      <c r="H814">
        <f t="shared" si="30"/>
        <v>0.43136376415898736</v>
      </c>
    </row>
    <row r="815" spans="3:8" x14ac:dyDescent="0.15">
      <c r="C815" s="20">
        <v>2020</v>
      </c>
      <c r="D815" s="7" t="s">
        <v>5</v>
      </c>
      <c r="E815" s="8">
        <v>53.1</v>
      </c>
      <c r="F815" s="8">
        <v>1</v>
      </c>
      <c r="G815">
        <f t="shared" si="29"/>
        <v>1.725094521081469</v>
      </c>
      <c r="H815">
        <f t="shared" si="30"/>
        <v>0</v>
      </c>
    </row>
    <row r="816" spans="3:8" x14ac:dyDescent="0.15">
      <c r="C816" s="20">
        <v>2020</v>
      </c>
      <c r="D816" s="7" t="s">
        <v>5</v>
      </c>
      <c r="E816" s="8">
        <v>64.099999999999994</v>
      </c>
      <c r="F816" s="8">
        <v>1.8</v>
      </c>
      <c r="G816">
        <f t="shared" si="29"/>
        <v>1.8068580295188175</v>
      </c>
      <c r="H816">
        <f t="shared" si="30"/>
        <v>0.25527250510330607</v>
      </c>
    </row>
    <row r="817" spans="3:8" x14ac:dyDescent="0.15">
      <c r="C817" s="20">
        <v>2020</v>
      </c>
      <c r="D817" s="7" t="s">
        <v>5</v>
      </c>
      <c r="E817" s="8">
        <v>85.2</v>
      </c>
      <c r="F817" s="8">
        <v>4.3</v>
      </c>
      <c r="G817">
        <f t="shared" si="29"/>
        <v>1.9304395947667001</v>
      </c>
      <c r="H817">
        <f t="shared" si="30"/>
        <v>0.63346845557958653</v>
      </c>
    </row>
    <row r="818" spans="3:8" x14ac:dyDescent="0.15">
      <c r="C818" s="20">
        <v>2020</v>
      </c>
      <c r="D818" s="7" t="s">
        <v>5</v>
      </c>
      <c r="E818" s="8">
        <v>83.8</v>
      </c>
      <c r="F818" s="8">
        <v>2.7</v>
      </c>
      <c r="G818">
        <f t="shared" si="29"/>
        <v>1.9232440186302764</v>
      </c>
      <c r="H818">
        <f t="shared" si="30"/>
        <v>0.43136376415898736</v>
      </c>
    </row>
    <row r="819" spans="3:8" x14ac:dyDescent="0.15">
      <c r="C819" s="20">
        <v>2020</v>
      </c>
      <c r="D819" s="7" t="s">
        <v>5</v>
      </c>
      <c r="E819" s="20">
        <v>82</v>
      </c>
      <c r="F819" s="8">
        <v>4.3</v>
      </c>
      <c r="G819">
        <f t="shared" si="29"/>
        <v>1.9138138523837167</v>
      </c>
      <c r="H819">
        <f t="shared" si="30"/>
        <v>0.63346845557958653</v>
      </c>
    </row>
    <row r="820" spans="3:8" x14ac:dyDescent="0.15">
      <c r="C820" s="20">
        <v>2020</v>
      </c>
      <c r="D820" s="7" t="s">
        <v>5</v>
      </c>
      <c r="E820" s="8">
        <v>35.200000000000003</v>
      </c>
      <c r="F820" s="8">
        <v>0.1</v>
      </c>
      <c r="G820">
        <f t="shared" si="29"/>
        <v>1.546542663478131</v>
      </c>
      <c r="H820">
        <f t="shared" si="30"/>
        <v>-1</v>
      </c>
    </row>
    <row r="821" spans="3:8" x14ac:dyDescent="0.15">
      <c r="C821" s="20">
        <v>2020</v>
      </c>
      <c r="D821" s="7" t="s">
        <v>4</v>
      </c>
      <c r="E821" s="8">
        <v>127.2</v>
      </c>
      <c r="F821" s="23">
        <v>7.9</v>
      </c>
      <c r="G821">
        <f t="shared" si="29"/>
        <v>2.1044871113123951</v>
      </c>
      <c r="H821">
        <f t="shared" si="30"/>
        <v>0.89762709129044149</v>
      </c>
    </row>
    <row r="822" spans="3:8" x14ac:dyDescent="0.15">
      <c r="C822" s="20">
        <v>2020</v>
      </c>
      <c r="D822" s="7" t="s">
        <v>4</v>
      </c>
      <c r="E822" s="8">
        <v>129.6</v>
      </c>
      <c r="F822" s="23">
        <v>10.5</v>
      </c>
      <c r="G822">
        <f t="shared" si="29"/>
        <v>2.1126050015345745</v>
      </c>
      <c r="H822">
        <f t="shared" si="30"/>
        <v>1.0211892990699381</v>
      </c>
    </row>
    <row r="823" spans="3:8" x14ac:dyDescent="0.15">
      <c r="C823" s="20">
        <v>2020</v>
      </c>
      <c r="D823" s="7" t="s">
        <v>4</v>
      </c>
      <c r="E823" s="8">
        <v>94.9</v>
      </c>
      <c r="F823" s="8">
        <v>6.3</v>
      </c>
      <c r="G823">
        <f t="shared" si="29"/>
        <v>1.9772662124272926</v>
      </c>
      <c r="H823">
        <f t="shared" si="30"/>
        <v>0.79934054945358168</v>
      </c>
    </row>
    <row r="824" spans="3:8" x14ac:dyDescent="0.15">
      <c r="C824" s="20">
        <v>2020</v>
      </c>
      <c r="D824" s="7" t="s">
        <v>4</v>
      </c>
      <c r="E824" s="8">
        <v>88.7</v>
      </c>
      <c r="F824" s="8">
        <v>5.0999999999999996</v>
      </c>
      <c r="G824">
        <f t="shared" si="29"/>
        <v>1.9479236198317265</v>
      </c>
      <c r="H824">
        <f t="shared" si="30"/>
        <v>0.70757017609793638</v>
      </c>
    </row>
    <row r="825" spans="3:8" x14ac:dyDescent="0.15">
      <c r="C825" s="20">
        <v>2020</v>
      </c>
      <c r="D825" s="7" t="s">
        <v>4</v>
      </c>
      <c r="E825" s="8">
        <v>99</v>
      </c>
      <c r="F825" s="8">
        <v>6.1</v>
      </c>
      <c r="G825">
        <f t="shared" si="29"/>
        <v>1.9956351945975499</v>
      </c>
      <c r="H825">
        <f t="shared" si="30"/>
        <v>0.78532983501076703</v>
      </c>
    </row>
    <row r="826" spans="3:8" x14ac:dyDescent="0.15">
      <c r="C826" s="20">
        <v>2020</v>
      </c>
      <c r="D826" s="7" t="s">
        <v>4</v>
      </c>
      <c r="E826" s="8">
        <v>99.9</v>
      </c>
      <c r="F826" s="8">
        <v>5</v>
      </c>
      <c r="G826">
        <f t="shared" si="29"/>
        <v>1.9995654882259823</v>
      </c>
      <c r="H826">
        <f t="shared" si="30"/>
        <v>0.69897000433601886</v>
      </c>
    </row>
    <row r="827" spans="3:8" x14ac:dyDescent="0.15">
      <c r="C827" s="20">
        <v>2020</v>
      </c>
      <c r="D827" s="7" t="s">
        <v>4</v>
      </c>
      <c r="E827" s="8">
        <v>144.9</v>
      </c>
      <c r="F827" s="24">
        <v>7.3</v>
      </c>
      <c r="G827">
        <f t="shared" si="29"/>
        <v>2.1610683854711747</v>
      </c>
      <c r="H827">
        <f t="shared" si="30"/>
        <v>0.86332286012045589</v>
      </c>
    </row>
    <row r="828" spans="3:8" x14ac:dyDescent="0.15">
      <c r="C828" s="20">
        <v>2020</v>
      </c>
      <c r="D828" s="7" t="s">
        <v>4</v>
      </c>
      <c r="E828" s="8">
        <v>118.3</v>
      </c>
      <c r="F828" s="8">
        <v>6.4</v>
      </c>
      <c r="G828">
        <f t="shared" si="29"/>
        <v>2.0729847446279304</v>
      </c>
      <c r="H828">
        <f t="shared" si="30"/>
        <v>0.80617997398388719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M198"/>
  <sheetViews>
    <sheetView workbookViewId="0">
      <pane ySplit="4" topLeftCell="A5" activePane="bottomLeft" state="frozen"/>
      <selection pane="bottomLeft" activeCell="R44" sqref="R44"/>
    </sheetView>
  </sheetViews>
  <sheetFormatPr baseColWidth="10" defaultColWidth="8.83203125" defaultRowHeight="13" x14ac:dyDescent="0.15"/>
  <cols>
    <col min="2" max="2" width="5" bestFit="1" customWidth="1"/>
    <col min="3" max="3" width="17.83203125" bestFit="1" customWidth="1"/>
    <col min="8" max="8" width="2.5" customWidth="1"/>
    <col min="9" max="9" width="22.5" bestFit="1" customWidth="1"/>
    <col min="10" max="10" width="19.5" bestFit="1" customWidth="1"/>
    <col min="11" max="11" width="4" customWidth="1"/>
    <col min="12" max="12" width="13.1640625" customWidth="1"/>
    <col min="13" max="13" width="13.6640625" customWidth="1"/>
  </cols>
  <sheetData>
    <row r="2" spans="2:13" x14ac:dyDescent="0.15">
      <c r="L2" t="s">
        <v>984</v>
      </c>
    </row>
    <row r="3" spans="2:13" x14ac:dyDescent="0.15">
      <c r="I3" t="s">
        <v>987</v>
      </c>
      <c r="J3" t="s">
        <v>983</v>
      </c>
    </row>
    <row r="4" spans="2:13" x14ac:dyDescent="0.15">
      <c r="B4" t="s">
        <v>1053</v>
      </c>
      <c r="C4" t="s">
        <v>976</v>
      </c>
      <c r="D4" t="s">
        <v>977</v>
      </c>
      <c r="E4" t="s">
        <v>979</v>
      </c>
      <c r="F4" t="s">
        <v>980</v>
      </c>
      <c r="G4" t="s">
        <v>981</v>
      </c>
      <c r="I4" t="s">
        <v>985</v>
      </c>
      <c r="J4" t="s">
        <v>986</v>
      </c>
      <c r="L4" t="s">
        <v>982</v>
      </c>
      <c r="M4" t="s">
        <v>983</v>
      </c>
    </row>
    <row r="5" spans="2:13" x14ac:dyDescent="0.15">
      <c r="B5">
        <v>2004</v>
      </c>
      <c r="C5" t="s">
        <v>8</v>
      </c>
      <c r="D5">
        <v>44.1</v>
      </c>
      <c r="E5">
        <v>0.1</v>
      </c>
      <c r="F5">
        <f>LOG(D5)</f>
        <v>1.6444385894678386</v>
      </c>
      <c r="G5">
        <f>LOG(E5)</f>
        <v>-1</v>
      </c>
      <c r="I5">
        <f>INTERCEPT(G$5:G$5000,F$5:F$5000)</f>
        <v>-4.0663299996221705</v>
      </c>
      <c r="J5">
        <f>SLOPE(G$5:G$5000,F$5:F$5000)</f>
        <v>2.0906464283515822</v>
      </c>
      <c r="L5">
        <f>10^I5</f>
        <v>8.5836104610588674E-5</v>
      </c>
      <c r="M5">
        <f>J5</f>
        <v>2.0906464283515822</v>
      </c>
    </row>
    <row r="6" spans="2:13" x14ac:dyDescent="0.15">
      <c r="B6">
        <v>2004</v>
      </c>
      <c r="C6" t="s">
        <v>9</v>
      </c>
      <c r="D6">
        <v>49.2</v>
      </c>
      <c r="E6">
        <v>0.5</v>
      </c>
      <c r="F6">
        <f t="shared" ref="F6:F21" si="0">LOG(D6)</f>
        <v>1.6919651027673603</v>
      </c>
      <c r="G6">
        <f t="shared" ref="G6:G21" si="1">LOG(E6)</f>
        <v>-0.3010299956639812</v>
      </c>
    </row>
    <row r="7" spans="2:13" x14ac:dyDescent="0.15">
      <c r="B7">
        <v>2004</v>
      </c>
      <c r="C7" t="s">
        <v>9</v>
      </c>
      <c r="D7">
        <v>45</v>
      </c>
      <c r="E7">
        <v>0.2</v>
      </c>
      <c r="F7">
        <f t="shared" si="0"/>
        <v>1.6532125137753437</v>
      </c>
      <c r="G7">
        <f t="shared" si="1"/>
        <v>-0.69897000433601875</v>
      </c>
    </row>
    <row r="8" spans="2:13" x14ac:dyDescent="0.15">
      <c r="B8">
        <v>2004</v>
      </c>
      <c r="C8" t="s">
        <v>9</v>
      </c>
      <c r="D8">
        <v>47</v>
      </c>
      <c r="E8">
        <v>0.5</v>
      </c>
      <c r="F8">
        <f t="shared" si="0"/>
        <v>1.6720978579357175</v>
      </c>
      <c r="G8">
        <f t="shared" si="1"/>
        <v>-0.3010299956639812</v>
      </c>
    </row>
    <row r="9" spans="2:13" x14ac:dyDescent="0.15">
      <c r="B9">
        <v>2004</v>
      </c>
      <c r="C9" t="s">
        <v>9</v>
      </c>
      <c r="D9">
        <v>48</v>
      </c>
      <c r="E9">
        <v>0.2</v>
      </c>
      <c r="F9">
        <f t="shared" si="0"/>
        <v>1.6812412373755872</v>
      </c>
      <c r="G9">
        <f t="shared" si="1"/>
        <v>-0.69897000433601875</v>
      </c>
    </row>
    <row r="10" spans="2:13" x14ac:dyDescent="0.15">
      <c r="B10">
        <v>2004</v>
      </c>
      <c r="C10" t="s">
        <v>9</v>
      </c>
      <c r="D10">
        <v>44.5</v>
      </c>
      <c r="E10">
        <v>0.1</v>
      </c>
      <c r="F10">
        <f t="shared" si="0"/>
        <v>1.6483600109809315</v>
      </c>
      <c r="G10">
        <f t="shared" si="1"/>
        <v>-1</v>
      </c>
    </row>
    <row r="11" spans="2:13" x14ac:dyDescent="0.15">
      <c r="B11">
        <v>2004</v>
      </c>
      <c r="C11" t="s">
        <v>9</v>
      </c>
      <c r="D11">
        <v>34.6</v>
      </c>
      <c r="E11">
        <v>0.1</v>
      </c>
      <c r="F11">
        <f t="shared" si="0"/>
        <v>1.5390760987927767</v>
      </c>
      <c r="G11">
        <f t="shared" si="1"/>
        <v>-1</v>
      </c>
    </row>
    <row r="12" spans="2:13" x14ac:dyDescent="0.15">
      <c r="B12">
        <v>2004</v>
      </c>
      <c r="C12" t="s">
        <v>9</v>
      </c>
      <c r="D12">
        <v>34.200000000000003</v>
      </c>
      <c r="E12">
        <v>0.1</v>
      </c>
      <c r="F12">
        <f t="shared" si="0"/>
        <v>1.5340261060561351</v>
      </c>
      <c r="G12">
        <f t="shared" si="1"/>
        <v>-1</v>
      </c>
    </row>
    <row r="13" spans="2:13" x14ac:dyDescent="0.15">
      <c r="B13">
        <v>2004</v>
      </c>
      <c r="C13" t="s">
        <v>9</v>
      </c>
      <c r="D13">
        <v>43.8</v>
      </c>
      <c r="E13">
        <v>0.2</v>
      </c>
      <c r="F13">
        <f t="shared" si="0"/>
        <v>1.6414741105040995</v>
      </c>
      <c r="G13">
        <f t="shared" si="1"/>
        <v>-0.69897000433601875</v>
      </c>
    </row>
    <row r="14" spans="2:13" x14ac:dyDescent="0.15">
      <c r="B14">
        <v>2004</v>
      </c>
      <c r="C14" t="s">
        <v>9</v>
      </c>
      <c r="D14">
        <v>44</v>
      </c>
      <c r="E14">
        <v>0.2</v>
      </c>
      <c r="F14">
        <f t="shared" si="0"/>
        <v>1.6434526764861874</v>
      </c>
      <c r="G14">
        <f t="shared" si="1"/>
        <v>-0.69897000433601875</v>
      </c>
    </row>
    <row r="15" spans="2:13" x14ac:dyDescent="0.15">
      <c r="B15">
        <v>2004</v>
      </c>
      <c r="C15" t="s">
        <v>9</v>
      </c>
      <c r="D15">
        <v>43</v>
      </c>
      <c r="E15">
        <v>0.2</v>
      </c>
      <c r="F15">
        <f t="shared" si="0"/>
        <v>1.6334684555795864</v>
      </c>
      <c r="G15">
        <f t="shared" si="1"/>
        <v>-0.69897000433601875</v>
      </c>
    </row>
    <row r="16" spans="2:13" x14ac:dyDescent="0.15">
      <c r="B16">
        <v>2004</v>
      </c>
      <c r="C16" t="s">
        <v>9</v>
      </c>
      <c r="D16">
        <v>48.6</v>
      </c>
      <c r="E16">
        <v>0.4</v>
      </c>
      <c r="F16">
        <f t="shared" si="0"/>
        <v>1.6866362692622934</v>
      </c>
      <c r="G16">
        <f t="shared" si="1"/>
        <v>-0.3979400086720376</v>
      </c>
    </row>
    <row r="17" spans="2:7" x14ac:dyDescent="0.15">
      <c r="B17">
        <v>2010</v>
      </c>
      <c r="C17" t="s">
        <v>1057</v>
      </c>
      <c r="D17">
        <v>46.9</v>
      </c>
      <c r="E17">
        <v>1.1000000000000001</v>
      </c>
      <c r="F17">
        <f t="shared" si="0"/>
        <v>1.6711728427150832</v>
      </c>
      <c r="G17">
        <f t="shared" si="1"/>
        <v>4.1392685158225077E-2</v>
      </c>
    </row>
    <row r="18" spans="2:7" x14ac:dyDescent="0.15">
      <c r="B18">
        <v>2010</v>
      </c>
      <c r="C18" t="s">
        <v>1091</v>
      </c>
      <c r="D18">
        <v>27</v>
      </c>
      <c r="E18">
        <v>0.05</v>
      </c>
      <c r="F18">
        <f t="shared" si="0"/>
        <v>1.4313637641589874</v>
      </c>
      <c r="G18">
        <f t="shared" si="1"/>
        <v>-1.3010299956639813</v>
      </c>
    </row>
    <row r="19" spans="2:7" x14ac:dyDescent="0.15">
      <c r="B19">
        <v>2010</v>
      </c>
      <c r="C19" t="s">
        <v>1091</v>
      </c>
      <c r="D19">
        <v>27.4</v>
      </c>
      <c r="E19">
        <v>0.05</v>
      </c>
      <c r="F19">
        <f t="shared" si="0"/>
        <v>1.4377505628203879</v>
      </c>
      <c r="G19">
        <f t="shared" si="1"/>
        <v>-1.3010299956639813</v>
      </c>
    </row>
    <row r="20" spans="2:7" x14ac:dyDescent="0.15">
      <c r="B20">
        <v>2011</v>
      </c>
      <c r="C20" t="s">
        <v>1115</v>
      </c>
      <c r="D20">
        <v>73</v>
      </c>
      <c r="E20">
        <v>0.7</v>
      </c>
      <c r="F20">
        <f t="shared" si="0"/>
        <v>1.8633228601204559</v>
      </c>
      <c r="G20">
        <f t="shared" si="1"/>
        <v>-0.15490195998574319</v>
      </c>
    </row>
    <row r="21" spans="2:7" x14ac:dyDescent="0.15">
      <c r="B21">
        <v>2014</v>
      </c>
      <c r="C21" t="s">
        <v>1115</v>
      </c>
      <c r="D21">
        <v>55.9</v>
      </c>
      <c r="E21">
        <v>0.3</v>
      </c>
      <c r="F21">
        <f t="shared" si="0"/>
        <v>1.7474118078864234</v>
      </c>
      <c r="G21">
        <f t="shared" si="1"/>
        <v>-0.52287874528033762</v>
      </c>
    </row>
    <row r="22" spans="2:7" x14ac:dyDescent="0.15">
      <c r="B22">
        <v>2015</v>
      </c>
      <c r="C22" t="s">
        <v>1116</v>
      </c>
      <c r="D22">
        <v>54.7</v>
      </c>
      <c r="E22">
        <v>1</v>
      </c>
      <c r="F22">
        <f t="shared" ref="F22:F39" si="2">LOG(D22)</f>
        <v>1.7379873263334309</v>
      </c>
      <c r="G22">
        <f t="shared" ref="G22:G39" si="3">LOG(E22)</f>
        <v>0</v>
      </c>
    </row>
    <row r="23" spans="2:7" x14ac:dyDescent="0.15">
      <c r="B23">
        <v>2015</v>
      </c>
      <c r="C23" t="s">
        <v>1116</v>
      </c>
      <c r="D23">
        <v>46.4</v>
      </c>
      <c r="E23">
        <v>0.5</v>
      </c>
      <c r="F23">
        <f t="shared" si="2"/>
        <v>1.6665179805548809</v>
      </c>
      <c r="G23">
        <f t="shared" si="3"/>
        <v>-0.3010299956639812</v>
      </c>
    </row>
    <row r="24" spans="2:7" x14ac:dyDescent="0.15">
      <c r="B24">
        <v>2015</v>
      </c>
      <c r="C24" t="s">
        <v>1116</v>
      </c>
      <c r="D24">
        <v>38.1</v>
      </c>
      <c r="E24">
        <v>0.1</v>
      </c>
      <c r="F24">
        <f t="shared" si="2"/>
        <v>1.5809249756756194</v>
      </c>
      <c r="G24">
        <f t="shared" si="3"/>
        <v>-1</v>
      </c>
    </row>
    <row r="25" spans="2:7" x14ac:dyDescent="0.15">
      <c r="B25">
        <v>2015</v>
      </c>
      <c r="C25" t="s">
        <v>1117</v>
      </c>
      <c r="D25">
        <v>75.3</v>
      </c>
      <c r="E25">
        <v>0.8</v>
      </c>
      <c r="F25">
        <f t="shared" si="2"/>
        <v>1.8767949762007006</v>
      </c>
      <c r="G25">
        <f t="shared" si="3"/>
        <v>-9.6910013008056392E-2</v>
      </c>
    </row>
    <row r="26" spans="2:7" x14ac:dyDescent="0.15">
      <c r="B26">
        <v>2015</v>
      </c>
      <c r="C26" t="s">
        <v>1117</v>
      </c>
      <c r="D26">
        <v>74.099999999999994</v>
      </c>
      <c r="E26">
        <v>0.6</v>
      </c>
      <c r="F26">
        <f t="shared" si="2"/>
        <v>1.8698182079793282</v>
      </c>
      <c r="G26">
        <f t="shared" si="3"/>
        <v>-0.22184874961635639</v>
      </c>
    </row>
    <row r="27" spans="2:7" x14ac:dyDescent="0.15">
      <c r="B27">
        <v>2015</v>
      </c>
      <c r="C27" t="s">
        <v>1117</v>
      </c>
      <c r="D27">
        <v>62.6</v>
      </c>
      <c r="E27">
        <v>0.7</v>
      </c>
      <c r="F27">
        <f t="shared" si="2"/>
        <v>1.7965743332104296</v>
      </c>
      <c r="G27">
        <f t="shared" si="3"/>
        <v>-0.15490195998574319</v>
      </c>
    </row>
    <row r="28" spans="2:7" x14ac:dyDescent="0.15">
      <c r="B28">
        <v>2015</v>
      </c>
      <c r="C28" t="s">
        <v>1117</v>
      </c>
      <c r="D28">
        <v>80.900000000000006</v>
      </c>
      <c r="E28">
        <v>1.1000000000000001</v>
      </c>
      <c r="F28">
        <f t="shared" si="2"/>
        <v>1.9079485216122722</v>
      </c>
      <c r="G28">
        <f t="shared" si="3"/>
        <v>4.1392685158225077E-2</v>
      </c>
    </row>
    <row r="29" spans="2:7" x14ac:dyDescent="0.15">
      <c r="B29">
        <v>2015</v>
      </c>
      <c r="C29" t="s">
        <v>1117</v>
      </c>
      <c r="D29">
        <v>69.3</v>
      </c>
      <c r="E29">
        <v>0.6</v>
      </c>
      <c r="F29">
        <f t="shared" si="2"/>
        <v>1.8407332346118068</v>
      </c>
      <c r="G29">
        <f t="shared" si="3"/>
        <v>-0.22184874961635639</v>
      </c>
    </row>
    <row r="30" spans="2:7" x14ac:dyDescent="0.15">
      <c r="B30">
        <v>2015</v>
      </c>
      <c r="C30" t="s">
        <v>1117</v>
      </c>
      <c r="D30">
        <v>73.2</v>
      </c>
      <c r="E30">
        <v>1</v>
      </c>
      <c r="F30">
        <f t="shared" si="2"/>
        <v>1.8645110810583918</v>
      </c>
      <c r="G30">
        <f t="shared" si="3"/>
        <v>0</v>
      </c>
    </row>
    <row r="31" spans="2:7" x14ac:dyDescent="0.15">
      <c r="B31">
        <v>2015</v>
      </c>
      <c r="C31" t="s">
        <v>1117</v>
      </c>
      <c r="D31">
        <v>74.599999999999994</v>
      </c>
      <c r="E31">
        <v>1</v>
      </c>
      <c r="F31">
        <f t="shared" si="2"/>
        <v>1.8727388274726688</v>
      </c>
      <c r="G31">
        <f t="shared" si="3"/>
        <v>0</v>
      </c>
    </row>
    <row r="32" spans="2:7" x14ac:dyDescent="0.15">
      <c r="B32">
        <v>2015</v>
      </c>
      <c r="C32" t="s">
        <v>1117</v>
      </c>
      <c r="D32">
        <v>58.3</v>
      </c>
      <c r="E32">
        <v>0.3</v>
      </c>
      <c r="F32">
        <f t="shared" si="2"/>
        <v>1.7656685547590141</v>
      </c>
      <c r="G32">
        <f t="shared" si="3"/>
        <v>-0.52287874528033762</v>
      </c>
    </row>
    <row r="33" spans="2:7" x14ac:dyDescent="0.15">
      <c r="B33">
        <v>2015</v>
      </c>
      <c r="C33" t="s">
        <v>1117</v>
      </c>
      <c r="D33">
        <v>73.400000000000006</v>
      </c>
      <c r="E33">
        <v>0.8</v>
      </c>
      <c r="F33">
        <f t="shared" si="2"/>
        <v>1.8656960599160706</v>
      </c>
      <c r="G33">
        <f t="shared" si="3"/>
        <v>-9.6910013008056392E-2</v>
      </c>
    </row>
    <row r="34" spans="2:7" x14ac:dyDescent="0.15">
      <c r="B34">
        <v>2015</v>
      </c>
      <c r="C34" t="s">
        <v>1117</v>
      </c>
      <c r="D34">
        <v>69.599999999999994</v>
      </c>
      <c r="E34">
        <v>0.7</v>
      </c>
      <c r="F34">
        <f t="shared" si="2"/>
        <v>1.842609239610562</v>
      </c>
      <c r="G34">
        <f t="shared" si="3"/>
        <v>-0.15490195998574319</v>
      </c>
    </row>
    <row r="35" spans="2:7" x14ac:dyDescent="0.15">
      <c r="B35">
        <v>2015</v>
      </c>
      <c r="C35" t="s">
        <v>1117</v>
      </c>
      <c r="D35">
        <v>68.099999999999994</v>
      </c>
      <c r="E35">
        <v>0.7</v>
      </c>
      <c r="F35">
        <f t="shared" si="2"/>
        <v>1.8331471119127851</v>
      </c>
      <c r="G35">
        <f t="shared" si="3"/>
        <v>-0.15490195998574319</v>
      </c>
    </row>
    <row r="36" spans="2:7" x14ac:dyDescent="0.15">
      <c r="B36">
        <v>2015</v>
      </c>
      <c r="C36" t="s">
        <v>1117</v>
      </c>
      <c r="D36">
        <v>73.8</v>
      </c>
      <c r="E36">
        <v>0.8</v>
      </c>
      <c r="F36">
        <f t="shared" si="2"/>
        <v>1.8680563618230415</v>
      </c>
      <c r="G36">
        <f t="shared" si="3"/>
        <v>-9.6910013008056392E-2</v>
      </c>
    </row>
    <row r="37" spans="2:7" x14ac:dyDescent="0.15">
      <c r="B37">
        <v>2015</v>
      </c>
      <c r="C37" t="s">
        <v>1117</v>
      </c>
      <c r="D37">
        <v>56.1</v>
      </c>
      <c r="E37">
        <v>0.3</v>
      </c>
      <c r="F37">
        <f t="shared" si="2"/>
        <v>1.7489628612561614</v>
      </c>
      <c r="G37">
        <f t="shared" si="3"/>
        <v>-0.52287874528033762</v>
      </c>
    </row>
    <row r="38" spans="2:7" x14ac:dyDescent="0.15">
      <c r="B38">
        <v>2015</v>
      </c>
      <c r="C38" t="s">
        <v>1117</v>
      </c>
      <c r="D38">
        <v>68.8</v>
      </c>
      <c r="E38">
        <v>0.6</v>
      </c>
      <c r="F38">
        <f t="shared" si="2"/>
        <v>1.8375884382355112</v>
      </c>
      <c r="G38">
        <f t="shared" si="3"/>
        <v>-0.22184874961635639</v>
      </c>
    </row>
    <row r="39" spans="2:7" x14ac:dyDescent="0.15">
      <c r="B39">
        <v>2015</v>
      </c>
      <c r="C39" t="s">
        <v>1118</v>
      </c>
      <c r="D39">
        <v>80.400000000000006</v>
      </c>
      <c r="E39">
        <v>0.8</v>
      </c>
      <c r="F39">
        <f t="shared" si="2"/>
        <v>1.9052560487484513</v>
      </c>
      <c r="G39">
        <f t="shared" si="3"/>
        <v>-9.6910013008056392E-2</v>
      </c>
    </row>
    <row r="40" spans="2:7" x14ac:dyDescent="0.15">
      <c r="B40">
        <v>2016</v>
      </c>
      <c r="C40" t="s">
        <v>1121</v>
      </c>
      <c r="D40">
        <v>30.8</v>
      </c>
      <c r="E40">
        <v>0.1</v>
      </c>
      <c r="F40">
        <f t="shared" ref="F40:F46" si="4">LOG(D40)</f>
        <v>1.4885507165004443</v>
      </c>
      <c r="G40">
        <f t="shared" ref="G40:G46" si="5">LOG(E40)</f>
        <v>-1</v>
      </c>
    </row>
    <row r="41" spans="2:7" x14ac:dyDescent="0.15">
      <c r="B41">
        <v>2016</v>
      </c>
      <c r="C41" t="s">
        <v>1121</v>
      </c>
      <c r="D41">
        <v>30.2</v>
      </c>
      <c r="E41">
        <v>0.1</v>
      </c>
      <c r="F41">
        <f t="shared" si="4"/>
        <v>1.4800069429571505</v>
      </c>
      <c r="G41">
        <f t="shared" si="5"/>
        <v>-1</v>
      </c>
    </row>
    <row r="42" spans="2:7" x14ac:dyDescent="0.15">
      <c r="B42">
        <v>2016</v>
      </c>
      <c r="C42" t="s">
        <v>1121</v>
      </c>
      <c r="D42">
        <v>26.6</v>
      </c>
      <c r="E42">
        <v>0.1</v>
      </c>
      <c r="F42">
        <f t="shared" si="4"/>
        <v>1.424881636631067</v>
      </c>
      <c r="G42">
        <f t="shared" si="5"/>
        <v>-1</v>
      </c>
    </row>
    <row r="43" spans="2:7" x14ac:dyDescent="0.15">
      <c r="B43">
        <v>2016</v>
      </c>
      <c r="C43" t="s">
        <v>1121</v>
      </c>
      <c r="D43">
        <v>30.2</v>
      </c>
      <c r="E43">
        <v>0.1</v>
      </c>
      <c r="F43">
        <f t="shared" si="4"/>
        <v>1.4800069429571505</v>
      </c>
      <c r="G43">
        <f t="shared" si="5"/>
        <v>-1</v>
      </c>
    </row>
    <row r="44" spans="2:7" x14ac:dyDescent="0.15">
      <c r="B44">
        <v>2006</v>
      </c>
      <c r="C44" t="s">
        <v>1057</v>
      </c>
      <c r="D44">
        <v>52.2</v>
      </c>
      <c r="E44">
        <v>0.8</v>
      </c>
      <c r="F44">
        <f t="shared" si="4"/>
        <v>1.7176705030022621</v>
      </c>
      <c r="G44">
        <f t="shared" si="5"/>
        <v>-9.6910013008056392E-2</v>
      </c>
    </row>
    <row r="45" spans="2:7" x14ac:dyDescent="0.15">
      <c r="B45">
        <v>2008</v>
      </c>
      <c r="C45" t="s">
        <v>1125</v>
      </c>
      <c r="D45">
        <v>70.900000000000006</v>
      </c>
      <c r="E45">
        <v>1.1000000000000001</v>
      </c>
      <c r="F45">
        <f t="shared" si="4"/>
        <v>1.8506462351830666</v>
      </c>
      <c r="G45">
        <f t="shared" si="5"/>
        <v>4.1392685158225077E-2</v>
      </c>
    </row>
    <row r="46" spans="2:7" x14ac:dyDescent="0.15">
      <c r="B46">
        <v>2008</v>
      </c>
      <c r="C46" t="s">
        <v>1125</v>
      </c>
      <c r="D46">
        <v>55.2</v>
      </c>
      <c r="E46">
        <v>0.4</v>
      </c>
      <c r="F46">
        <f t="shared" si="4"/>
        <v>1.741939077729199</v>
      </c>
      <c r="G46">
        <f t="shared" si="5"/>
        <v>-0.3979400086720376</v>
      </c>
    </row>
    <row r="47" spans="2:7" x14ac:dyDescent="0.15">
      <c r="B47">
        <v>2005</v>
      </c>
      <c r="C47" t="s">
        <v>1123</v>
      </c>
      <c r="D47">
        <v>30</v>
      </c>
      <c r="E47">
        <v>0.1</v>
      </c>
      <c r="F47">
        <f t="shared" ref="F47:F53" si="6">LOG(D47)</f>
        <v>1.4771212547196624</v>
      </c>
      <c r="G47">
        <f t="shared" ref="G47:G53" si="7">LOG(E47)</f>
        <v>-1</v>
      </c>
    </row>
    <row r="48" spans="2:7" x14ac:dyDescent="0.15">
      <c r="B48">
        <v>2005</v>
      </c>
      <c r="C48" t="s">
        <v>1123</v>
      </c>
      <c r="D48">
        <v>31</v>
      </c>
      <c r="E48">
        <v>0.1</v>
      </c>
      <c r="F48">
        <f t="shared" si="6"/>
        <v>1.4913616938342726</v>
      </c>
      <c r="G48">
        <f t="shared" si="7"/>
        <v>-1</v>
      </c>
    </row>
    <row r="49" spans="2:7" x14ac:dyDescent="0.15">
      <c r="B49">
        <v>2005</v>
      </c>
      <c r="C49" t="s">
        <v>1123</v>
      </c>
      <c r="D49">
        <v>33</v>
      </c>
      <c r="E49">
        <v>0.2</v>
      </c>
      <c r="F49">
        <f t="shared" si="6"/>
        <v>1.5185139398778875</v>
      </c>
      <c r="G49">
        <f t="shared" si="7"/>
        <v>-0.69897000433601875</v>
      </c>
    </row>
    <row r="50" spans="2:7" x14ac:dyDescent="0.15">
      <c r="B50">
        <v>2005</v>
      </c>
      <c r="C50" t="s">
        <v>1123</v>
      </c>
      <c r="D50">
        <v>42</v>
      </c>
      <c r="E50">
        <v>0.6</v>
      </c>
      <c r="F50">
        <f t="shared" si="6"/>
        <v>1.6232492903979006</v>
      </c>
      <c r="G50">
        <f t="shared" si="7"/>
        <v>-0.22184874961635639</v>
      </c>
    </row>
    <row r="51" spans="2:7" x14ac:dyDescent="0.15">
      <c r="B51">
        <v>2005</v>
      </c>
      <c r="C51" t="s">
        <v>1057</v>
      </c>
      <c r="D51">
        <v>39.1</v>
      </c>
      <c r="E51">
        <v>0.4</v>
      </c>
      <c r="F51">
        <f t="shared" si="6"/>
        <v>1.5921767573958667</v>
      </c>
      <c r="G51">
        <f t="shared" si="7"/>
        <v>-0.3979400086720376</v>
      </c>
    </row>
    <row r="52" spans="2:7" x14ac:dyDescent="0.15">
      <c r="B52">
        <v>2005</v>
      </c>
      <c r="C52" t="s">
        <v>1124</v>
      </c>
      <c r="D52">
        <v>41</v>
      </c>
      <c r="E52">
        <v>0.1</v>
      </c>
      <c r="F52">
        <f t="shared" si="6"/>
        <v>1.6127838567197355</v>
      </c>
      <c r="G52">
        <f t="shared" si="7"/>
        <v>-1</v>
      </c>
    </row>
    <row r="53" spans="2:7" x14ac:dyDescent="0.15">
      <c r="B53">
        <v>2005</v>
      </c>
      <c r="C53" t="s">
        <v>1124</v>
      </c>
      <c r="D53">
        <v>68</v>
      </c>
      <c r="E53">
        <v>0.6</v>
      </c>
      <c r="F53">
        <f t="shared" si="6"/>
        <v>1.8325089127062364</v>
      </c>
      <c r="G53">
        <f t="shared" si="7"/>
        <v>-0.22184874961635639</v>
      </c>
    </row>
    <row r="54" spans="2:7" x14ac:dyDescent="0.15">
      <c r="B54">
        <v>2004</v>
      </c>
      <c r="C54" t="s">
        <v>1126</v>
      </c>
      <c r="D54">
        <v>52.2</v>
      </c>
      <c r="E54">
        <v>0.6</v>
      </c>
      <c r="F54">
        <f t="shared" ref="F54:F58" si="8">LOG(D54)</f>
        <v>1.7176705030022621</v>
      </c>
      <c r="G54">
        <f t="shared" ref="G54:G58" si="9">LOG(E54)</f>
        <v>-0.22184874961635639</v>
      </c>
    </row>
    <row r="55" spans="2:7" x14ac:dyDescent="0.15">
      <c r="B55">
        <v>2004</v>
      </c>
      <c r="C55" t="s">
        <v>1126</v>
      </c>
      <c r="D55">
        <v>49.6</v>
      </c>
      <c r="E55">
        <v>0.5</v>
      </c>
      <c r="F55">
        <f t="shared" si="8"/>
        <v>1.6954816764901974</v>
      </c>
      <c r="G55">
        <f t="shared" si="9"/>
        <v>-0.3010299956639812</v>
      </c>
    </row>
    <row r="56" spans="2:7" x14ac:dyDescent="0.15">
      <c r="B56">
        <v>2004</v>
      </c>
      <c r="C56" t="s">
        <v>1126</v>
      </c>
      <c r="D56">
        <v>50</v>
      </c>
      <c r="E56">
        <v>0.5</v>
      </c>
      <c r="F56">
        <f t="shared" si="8"/>
        <v>1.6989700043360187</v>
      </c>
      <c r="G56">
        <f t="shared" si="9"/>
        <v>-0.3010299956639812</v>
      </c>
    </row>
    <row r="57" spans="2:7" x14ac:dyDescent="0.15">
      <c r="B57">
        <v>2004</v>
      </c>
      <c r="C57" t="s">
        <v>1127</v>
      </c>
      <c r="D57">
        <v>54</v>
      </c>
      <c r="E57">
        <v>0.2</v>
      </c>
      <c r="F57">
        <f t="shared" si="8"/>
        <v>1.7323937598229686</v>
      </c>
      <c r="G57">
        <f t="shared" si="9"/>
        <v>-0.69897000433601875</v>
      </c>
    </row>
    <row r="58" spans="2:7" x14ac:dyDescent="0.15">
      <c r="B58">
        <v>2004</v>
      </c>
      <c r="C58" t="s">
        <v>1127</v>
      </c>
      <c r="D58">
        <v>56.4</v>
      </c>
      <c r="E58">
        <v>0.3</v>
      </c>
      <c r="F58">
        <f t="shared" si="8"/>
        <v>1.7512791039833422</v>
      </c>
      <c r="G58">
        <f t="shared" si="9"/>
        <v>-0.52287874528033762</v>
      </c>
    </row>
    <row r="59" spans="2:7" x14ac:dyDescent="0.15">
      <c r="B59">
        <v>2017</v>
      </c>
      <c r="C59" t="s">
        <v>1118</v>
      </c>
      <c r="D59">
        <v>81.5</v>
      </c>
      <c r="E59">
        <v>1</v>
      </c>
      <c r="F59">
        <f t="shared" ref="F59:F73" si="10">LOG(D59)</f>
        <v>1.9111576087399766</v>
      </c>
      <c r="G59">
        <f t="shared" ref="G59:G73" si="11">LOG(E59)</f>
        <v>0</v>
      </c>
    </row>
    <row r="60" spans="2:7" x14ac:dyDescent="0.15">
      <c r="B60">
        <v>2017</v>
      </c>
      <c r="C60" t="s">
        <v>1118</v>
      </c>
      <c r="D60">
        <v>79.599999999999994</v>
      </c>
      <c r="E60">
        <v>1.2</v>
      </c>
      <c r="F60">
        <f t="shared" si="10"/>
        <v>1.9009130677376691</v>
      </c>
      <c r="G60">
        <f t="shared" si="11"/>
        <v>7.9181246047624818E-2</v>
      </c>
    </row>
    <row r="61" spans="2:7" x14ac:dyDescent="0.15">
      <c r="B61">
        <v>2017</v>
      </c>
      <c r="C61" t="s">
        <v>1118</v>
      </c>
      <c r="D61">
        <v>79.900000000000006</v>
      </c>
      <c r="E61">
        <v>1.1000000000000001</v>
      </c>
      <c r="F61">
        <f t="shared" si="10"/>
        <v>1.9025467793139914</v>
      </c>
      <c r="G61">
        <f t="shared" si="11"/>
        <v>4.1392685158225077E-2</v>
      </c>
    </row>
    <row r="62" spans="2:7" x14ac:dyDescent="0.15">
      <c r="B62">
        <v>2017</v>
      </c>
      <c r="C62" t="s">
        <v>1118</v>
      </c>
      <c r="D62">
        <v>73</v>
      </c>
      <c r="E62">
        <v>1</v>
      </c>
      <c r="F62">
        <f t="shared" si="10"/>
        <v>1.8633228601204559</v>
      </c>
      <c r="G62">
        <f t="shared" si="11"/>
        <v>0</v>
      </c>
    </row>
    <row r="63" spans="2:7" x14ac:dyDescent="0.15">
      <c r="B63">
        <v>2017</v>
      </c>
      <c r="C63" t="s">
        <v>1118</v>
      </c>
      <c r="D63">
        <v>49.7</v>
      </c>
      <c r="E63">
        <v>0.9</v>
      </c>
      <c r="F63">
        <f t="shared" si="10"/>
        <v>1.6963563887333322</v>
      </c>
      <c r="G63">
        <f t="shared" si="11"/>
        <v>-4.5757490560675115E-2</v>
      </c>
    </row>
    <row r="64" spans="2:7" x14ac:dyDescent="0.15">
      <c r="B64">
        <v>2017</v>
      </c>
      <c r="C64" t="s">
        <v>1118</v>
      </c>
      <c r="D64">
        <v>63.3</v>
      </c>
      <c r="E64">
        <v>0.5</v>
      </c>
      <c r="F64">
        <f t="shared" si="10"/>
        <v>1.801403710017355</v>
      </c>
      <c r="G64">
        <f t="shared" si="11"/>
        <v>-0.3010299956639812</v>
      </c>
    </row>
    <row r="65" spans="2:7" x14ac:dyDescent="0.15">
      <c r="B65">
        <v>2017</v>
      </c>
      <c r="C65" t="s">
        <v>1118</v>
      </c>
      <c r="D65">
        <v>87</v>
      </c>
      <c r="E65">
        <v>1.6</v>
      </c>
      <c r="F65">
        <f t="shared" si="10"/>
        <v>1.9395192526186185</v>
      </c>
      <c r="G65">
        <f t="shared" si="11"/>
        <v>0.20411998265592479</v>
      </c>
    </row>
    <row r="66" spans="2:7" x14ac:dyDescent="0.15">
      <c r="B66">
        <v>2017</v>
      </c>
      <c r="C66" t="s">
        <v>1118</v>
      </c>
      <c r="D66">
        <v>68.099999999999994</v>
      </c>
      <c r="E66">
        <v>0.6</v>
      </c>
      <c r="F66">
        <f t="shared" si="10"/>
        <v>1.8331471119127851</v>
      </c>
      <c r="G66">
        <f t="shared" si="11"/>
        <v>-0.22184874961635639</v>
      </c>
    </row>
    <row r="67" spans="2:7" x14ac:dyDescent="0.15">
      <c r="B67">
        <v>2017</v>
      </c>
      <c r="C67" t="s">
        <v>1118</v>
      </c>
      <c r="D67">
        <v>63.1</v>
      </c>
      <c r="E67">
        <v>0.5</v>
      </c>
      <c r="F67">
        <f t="shared" si="10"/>
        <v>1.8000293592441343</v>
      </c>
      <c r="G67">
        <f t="shared" si="11"/>
        <v>-0.3010299956639812</v>
      </c>
    </row>
    <row r="68" spans="2:7" x14ac:dyDescent="0.15">
      <c r="B68">
        <v>2017</v>
      </c>
      <c r="C68" t="s">
        <v>1118</v>
      </c>
      <c r="D68">
        <v>56.3</v>
      </c>
      <c r="E68">
        <v>0.2</v>
      </c>
      <c r="F68">
        <f t="shared" si="10"/>
        <v>1.7505083948513462</v>
      </c>
      <c r="G68">
        <f t="shared" si="11"/>
        <v>-0.69897000433601875</v>
      </c>
    </row>
    <row r="69" spans="2:7" x14ac:dyDescent="0.15">
      <c r="B69">
        <v>2017</v>
      </c>
      <c r="C69" t="s">
        <v>1118</v>
      </c>
      <c r="D69">
        <v>68.8</v>
      </c>
      <c r="E69">
        <v>0.5</v>
      </c>
      <c r="F69">
        <f t="shared" si="10"/>
        <v>1.8375884382355112</v>
      </c>
      <c r="G69">
        <f t="shared" si="11"/>
        <v>-0.3010299956639812</v>
      </c>
    </row>
    <row r="70" spans="2:7" x14ac:dyDescent="0.15">
      <c r="B70">
        <v>2017</v>
      </c>
      <c r="C70" t="s">
        <v>1118</v>
      </c>
      <c r="D70">
        <v>58.7</v>
      </c>
      <c r="E70">
        <v>0.3</v>
      </c>
      <c r="F70">
        <f t="shared" si="10"/>
        <v>1.7686381012476144</v>
      </c>
      <c r="G70">
        <f t="shared" si="11"/>
        <v>-0.52287874528033762</v>
      </c>
    </row>
    <row r="71" spans="2:7" x14ac:dyDescent="0.15">
      <c r="B71">
        <v>2017</v>
      </c>
      <c r="C71" t="s">
        <v>1118</v>
      </c>
      <c r="D71">
        <v>57</v>
      </c>
      <c r="E71">
        <v>0.3</v>
      </c>
      <c r="F71">
        <f t="shared" si="10"/>
        <v>1.7558748556724915</v>
      </c>
      <c r="G71">
        <f t="shared" si="11"/>
        <v>-0.52287874528033762</v>
      </c>
    </row>
    <row r="72" spans="2:7" x14ac:dyDescent="0.15">
      <c r="B72">
        <v>2017</v>
      </c>
      <c r="C72" t="s">
        <v>1118</v>
      </c>
      <c r="D72">
        <v>77.8</v>
      </c>
      <c r="E72">
        <v>1.1000000000000001</v>
      </c>
      <c r="F72">
        <f t="shared" si="10"/>
        <v>1.890979596989689</v>
      </c>
      <c r="G72">
        <f t="shared" si="11"/>
        <v>4.1392685158225077E-2</v>
      </c>
    </row>
    <row r="73" spans="2:7" x14ac:dyDescent="0.15">
      <c r="B73">
        <v>2017</v>
      </c>
      <c r="C73" t="s">
        <v>1118</v>
      </c>
      <c r="D73">
        <v>70.8</v>
      </c>
      <c r="E73">
        <v>0.6</v>
      </c>
      <c r="F73">
        <f t="shared" si="10"/>
        <v>1.8500332576897689</v>
      </c>
      <c r="G73">
        <f t="shared" si="11"/>
        <v>-0.22184874961635639</v>
      </c>
    </row>
    <row r="74" spans="2:7" x14ac:dyDescent="0.15">
      <c r="B74">
        <v>2017</v>
      </c>
      <c r="C74" t="s">
        <v>1118</v>
      </c>
      <c r="D74">
        <v>67.900000000000006</v>
      </c>
      <c r="E74">
        <v>0.6</v>
      </c>
      <c r="F74">
        <f t="shared" ref="F74:F132" si="12">LOG(D74)</f>
        <v>1.8318697742805017</v>
      </c>
      <c r="G74">
        <f t="shared" ref="G74:G132" si="13">LOG(E74)</f>
        <v>-0.22184874961635639</v>
      </c>
    </row>
    <row r="75" spans="2:7" x14ac:dyDescent="0.15">
      <c r="B75">
        <v>2017</v>
      </c>
      <c r="C75" t="s">
        <v>1118</v>
      </c>
      <c r="D75">
        <v>64</v>
      </c>
      <c r="E75">
        <v>0.5</v>
      </c>
      <c r="F75">
        <f t="shared" si="12"/>
        <v>1.8061799739838871</v>
      </c>
      <c r="G75">
        <f t="shared" si="13"/>
        <v>-0.3010299956639812</v>
      </c>
    </row>
    <row r="76" spans="2:7" x14ac:dyDescent="0.15">
      <c r="B76">
        <v>2017</v>
      </c>
      <c r="C76" t="s">
        <v>1118</v>
      </c>
      <c r="D76">
        <v>64</v>
      </c>
      <c r="E76">
        <v>0.5</v>
      </c>
      <c r="F76">
        <f t="shared" si="12"/>
        <v>1.8061799739838871</v>
      </c>
      <c r="G76">
        <f t="shared" si="13"/>
        <v>-0.3010299956639812</v>
      </c>
    </row>
    <row r="77" spans="2:7" x14ac:dyDescent="0.15">
      <c r="B77">
        <v>2017</v>
      </c>
      <c r="C77" t="s">
        <v>1118</v>
      </c>
      <c r="D77">
        <v>83.1</v>
      </c>
      <c r="E77">
        <v>1.3</v>
      </c>
      <c r="F77">
        <f t="shared" si="12"/>
        <v>1.919601023784111</v>
      </c>
      <c r="G77">
        <f t="shared" si="13"/>
        <v>0.11394335230683679</v>
      </c>
    </row>
    <row r="78" spans="2:7" x14ac:dyDescent="0.15">
      <c r="B78">
        <v>2017</v>
      </c>
      <c r="C78" t="s">
        <v>1118</v>
      </c>
      <c r="D78">
        <v>69.099999999999994</v>
      </c>
      <c r="E78">
        <v>0.8</v>
      </c>
      <c r="F78">
        <f t="shared" si="12"/>
        <v>1.8394780473741983</v>
      </c>
      <c r="G78">
        <f t="shared" si="13"/>
        <v>-9.6910013008056392E-2</v>
      </c>
    </row>
    <row r="79" spans="2:7" x14ac:dyDescent="0.15">
      <c r="B79">
        <v>2017</v>
      </c>
      <c r="C79" t="s">
        <v>1118</v>
      </c>
      <c r="D79">
        <v>58.5</v>
      </c>
      <c r="E79">
        <v>0.4</v>
      </c>
      <c r="F79">
        <f t="shared" si="12"/>
        <v>1.7671558660821804</v>
      </c>
      <c r="G79">
        <f t="shared" si="13"/>
        <v>-0.3979400086720376</v>
      </c>
    </row>
    <row r="80" spans="2:7" x14ac:dyDescent="0.15">
      <c r="B80">
        <v>2017</v>
      </c>
      <c r="C80" t="s">
        <v>1158</v>
      </c>
      <c r="D80">
        <v>30.1</v>
      </c>
      <c r="E80">
        <v>0.2</v>
      </c>
      <c r="F80">
        <f t="shared" si="12"/>
        <v>1.4785664955938433</v>
      </c>
      <c r="G80">
        <f t="shared" si="13"/>
        <v>-0.69897000433601875</v>
      </c>
    </row>
    <row r="81" spans="2:7" x14ac:dyDescent="0.15">
      <c r="B81">
        <v>2017</v>
      </c>
      <c r="C81" t="s">
        <v>1124</v>
      </c>
      <c r="D81">
        <v>54.9</v>
      </c>
      <c r="E81">
        <v>0.3</v>
      </c>
      <c r="F81">
        <f t="shared" si="12"/>
        <v>1.7395723444500919</v>
      </c>
      <c r="G81">
        <f t="shared" si="13"/>
        <v>-0.52287874528033762</v>
      </c>
    </row>
    <row r="82" spans="2:7" x14ac:dyDescent="0.15">
      <c r="B82">
        <v>2017</v>
      </c>
      <c r="C82" t="s">
        <v>1124</v>
      </c>
      <c r="D82">
        <v>57.6</v>
      </c>
      <c r="E82">
        <v>0.3</v>
      </c>
      <c r="F82">
        <f t="shared" si="12"/>
        <v>1.7604224834232121</v>
      </c>
      <c r="G82">
        <f t="shared" si="13"/>
        <v>-0.52287874528033762</v>
      </c>
    </row>
    <row r="83" spans="2:7" x14ac:dyDescent="0.15">
      <c r="B83">
        <v>2017</v>
      </c>
      <c r="C83" t="s">
        <v>1124</v>
      </c>
      <c r="D83">
        <v>52.5</v>
      </c>
      <c r="E83">
        <v>0.3</v>
      </c>
      <c r="F83">
        <f t="shared" si="12"/>
        <v>1.7201593034059568</v>
      </c>
      <c r="G83">
        <f t="shared" si="13"/>
        <v>-0.52287874528033762</v>
      </c>
    </row>
    <row r="84" spans="2:7" x14ac:dyDescent="0.15">
      <c r="B84">
        <v>2017</v>
      </c>
      <c r="C84" t="s">
        <v>1124</v>
      </c>
      <c r="D84">
        <v>72.8</v>
      </c>
      <c r="E84">
        <v>0.7</v>
      </c>
      <c r="F84">
        <f t="shared" si="12"/>
        <v>1.8621313793130372</v>
      </c>
      <c r="G84">
        <f t="shared" si="13"/>
        <v>-0.15490195998574319</v>
      </c>
    </row>
    <row r="85" spans="2:7" x14ac:dyDescent="0.15">
      <c r="B85">
        <v>2017</v>
      </c>
      <c r="C85" t="s">
        <v>1124</v>
      </c>
      <c r="D85">
        <v>70.2</v>
      </c>
      <c r="E85">
        <v>0.6</v>
      </c>
      <c r="F85">
        <f t="shared" si="12"/>
        <v>1.8463371121298053</v>
      </c>
      <c r="G85">
        <f t="shared" si="13"/>
        <v>-0.22184874961635639</v>
      </c>
    </row>
    <row r="86" spans="2:7" x14ac:dyDescent="0.15">
      <c r="B86">
        <v>2017</v>
      </c>
      <c r="C86" t="s">
        <v>1124</v>
      </c>
      <c r="D86">
        <v>55.6</v>
      </c>
      <c r="E86">
        <v>0.3</v>
      </c>
      <c r="F86">
        <f t="shared" si="12"/>
        <v>1.7450747915820575</v>
      </c>
      <c r="G86">
        <f t="shared" si="13"/>
        <v>-0.52287874528033762</v>
      </c>
    </row>
    <row r="87" spans="2:7" x14ac:dyDescent="0.15">
      <c r="B87">
        <v>2017</v>
      </c>
      <c r="C87" t="s">
        <v>1124</v>
      </c>
      <c r="D87">
        <v>69.5</v>
      </c>
      <c r="E87">
        <v>0.6</v>
      </c>
      <c r="F87">
        <f t="shared" si="12"/>
        <v>1.8419848045901139</v>
      </c>
      <c r="G87">
        <f t="shared" si="13"/>
        <v>-0.22184874961635639</v>
      </c>
    </row>
    <row r="88" spans="2:7" x14ac:dyDescent="0.15">
      <c r="B88">
        <v>2017</v>
      </c>
      <c r="C88" t="s">
        <v>1124</v>
      </c>
      <c r="D88">
        <v>62.8</v>
      </c>
      <c r="E88">
        <v>0.4</v>
      </c>
      <c r="F88">
        <f t="shared" si="12"/>
        <v>1.7979596437371961</v>
      </c>
      <c r="G88">
        <f t="shared" si="13"/>
        <v>-0.3979400086720376</v>
      </c>
    </row>
    <row r="89" spans="2:7" x14ac:dyDescent="0.15">
      <c r="B89">
        <v>2017</v>
      </c>
      <c r="C89" t="s">
        <v>1057</v>
      </c>
      <c r="D89">
        <v>54.3</v>
      </c>
      <c r="E89">
        <v>0.4</v>
      </c>
      <c r="F89">
        <f t="shared" si="12"/>
        <v>1.7347998295888469</v>
      </c>
      <c r="G89">
        <f t="shared" si="13"/>
        <v>-0.3979400086720376</v>
      </c>
    </row>
    <row r="90" spans="2:7" x14ac:dyDescent="0.15">
      <c r="B90">
        <v>2017</v>
      </c>
      <c r="C90" t="s">
        <v>1057</v>
      </c>
      <c r="D90">
        <v>57.2</v>
      </c>
      <c r="E90">
        <v>0.9</v>
      </c>
      <c r="F90">
        <f t="shared" si="12"/>
        <v>1.7573960287930241</v>
      </c>
      <c r="G90">
        <f t="shared" si="13"/>
        <v>-4.5757490560675115E-2</v>
      </c>
    </row>
    <row r="91" spans="2:7" x14ac:dyDescent="0.15">
      <c r="B91">
        <v>2017</v>
      </c>
      <c r="C91" t="s">
        <v>1124</v>
      </c>
      <c r="D91">
        <v>56</v>
      </c>
      <c r="E91">
        <v>0.1</v>
      </c>
      <c r="F91">
        <f t="shared" si="12"/>
        <v>1.7481880270062005</v>
      </c>
      <c r="G91">
        <f t="shared" si="13"/>
        <v>-1</v>
      </c>
    </row>
    <row r="92" spans="2:7" x14ac:dyDescent="0.15">
      <c r="B92">
        <v>2017</v>
      </c>
      <c r="C92" t="s">
        <v>1124</v>
      </c>
      <c r="D92">
        <v>55.5</v>
      </c>
      <c r="E92">
        <v>0.3</v>
      </c>
      <c r="F92">
        <f t="shared" si="12"/>
        <v>1.7442929831226763</v>
      </c>
      <c r="G92">
        <f t="shared" si="13"/>
        <v>-0.52287874528033762</v>
      </c>
    </row>
    <row r="93" spans="2:7" x14ac:dyDescent="0.15">
      <c r="B93">
        <v>2017</v>
      </c>
      <c r="C93" t="s">
        <v>1124</v>
      </c>
      <c r="D93">
        <v>53.3</v>
      </c>
      <c r="E93">
        <v>0.2</v>
      </c>
      <c r="F93">
        <f t="shared" si="12"/>
        <v>1.7267272090265722</v>
      </c>
      <c r="G93">
        <f t="shared" si="13"/>
        <v>-0.69897000433601875</v>
      </c>
    </row>
    <row r="94" spans="2:7" x14ac:dyDescent="0.15">
      <c r="B94">
        <v>2017</v>
      </c>
      <c r="C94" t="s">
        <v>1124</v>
      </c>
      <c r="D94">
        <v>65.7</v>
      </c>
      <c r="E94">
        <v>0.5</v>
      </c>
      <c r="F94">
        <f t="shared" si="12"/>
        <v>1.8175653695597809</v>
      </c>
      <c r="G94">
        <f t="shared" si="13"/>
        <v>-0.3010299956639812</v>
      </c>
    </row>
    <row r="95" spans="2:7" x14ac:dyDescent="0.15">
      <c r="B95">
        <v>2017</v>
      </c>
      <c r="C95" t="s">
        <v>1124</v>
      </c>
      <c r="D95">
        <v>47.5</v>
      </c>
      <c r="E95">
        <v>0.2</v>
      </c>
      <c r="F95">
        <f t="shared" si="12"/>
        <v>1.6766936096248666</v>
      </c>
      <c r="G95">
        <f t="shared" si="13"/>
        <v>-0.69897000433601875</v>
      </c>
    </row>
    <row r="96" spans="2:7" x14ac:dyDescent="0.15">
      <c r="B96">
        <v>2017</v>
      </c>
      <c r="C96" t="s">
        <v>1124</v>
      </c>
      <c r="D96">
        <v>45.8</v>
      </c>
      <c r="E96">
        <v>0.1</v>
      </c>
      <c r="F96">
        <f t="shared" si="12"/>
        <v>1.6608654780038692</v>
      </c>
      <c r="G96">
        <f t="shared" si="13"/>
        <v>-1</v>
      </c>
    </row>
    <row r="97" spans="2:7" x14ac:dyDescent="0.15">
      <c r="B97">
        <v>2017</v>
      </c>
      <c r="C97" t="s">
        <v>1124</v>
      </c>
      <c r="D97">
        <v>49.6</v>
      </c>
      <c r="E97">
        <v>0.2</v>
      </c>
      <c r="F97">
        <f t="shared" si="12"/>
        <v>1.6954816764901974</v>
      </c>
      <c r="G97">
        <f t="shared" si="13"/>
        <v>-0.69897000433601875</v>
      </c>
    </row>
    <row r="98" spans="2:7" x14ac:dyDescent="0.15">
      <c r="B98">
        <v>2017</v>
      </c>
      <c r="C98" t="s">
        <v>1124</v>
      </c>
      <c r="D98">
        <v>46.2</v>
      </c>
      <c r="E98">
        <v>0.1</v>
      </c>
      <c r="F98">
        <f t="shared" si="12"/>
        <v>1.6646419755561255</v>
      </c>
      <c r="G98">
        <f t="shared" si="13"/>
        <v>-1</v>
      </c>
    </row>
    <row r="99" spans="2:7" x14ac:dyDescent="0.15">
      <c r="B99">
        <v>2017</v>
      </c>
      <c r="C99" t="s">
        <v>1124</v>
      </c>
      <c r="D99">
        <v>56.9</v>
      </c>
      <c r="E99">
        <v>0.2</v>
      </c>
      <c r="F99">
        <f t="shared" si="12"/>
        <v>1.7551122663950711</v>
      </c>
      <c r="G99">
        <f t="shared" si="13"/>
        <v>-0.69897000433601875</v>
      </c>
    </row>
    <row r="100" spans="2:7" x14ac:dyDescent="0.15">
      <c r="B100">
        <v>2017</v>
      </c>
      <c r="C100" t="s">
        <v>1124</v>
      </c>
      <c r="D100">
        <v>58.5</v>
      </c>
      <c r="E100">
        <v>0.3</v>
      </c>
      <c r="F100">
        <f t="shared" si="12"/>
        <v>1.7671558660821804</v>
      </c>
      <c r="G100">
        <f t="shared" si="13"/>
        <v>-0.52287874528033762</v>
      </c>
    </row>
    <row r="101" spans="2:7" x14ac:dyDescent="0.15">
      <c r="B101">
        <v>2017</v>
      </c>
      <c r="C101" t="s">
        <v>1124</v>
      </c>
      <c r="D101">
        <v>70.099999999999994</v>
      </c>
      <c r="E101">
        <v>0.7</v>
      </c>
      <c r="F101">
        <f t="shared" si="12"/>
        <v>1.8457180179666586</v>
      </c>
      <c r="G101">
        <f t="shared" si="13"/>
        <v>-0.15490195998574319</v>
      </c>
    </row>
    <row r="102" spans="2:7" x14ac:dyDescent="0.15">
      <c r="B102">
        <v>2017</v>
      </c>
      <c r="C102" t="s">
        <v>1124</v>
      </c>
      <c r="D102">
        <v>73.8</v>
      </c>
      <c r="E102">
        <v>0.9</v>
      </c>
      <c r="F102">
        <f t="shared" si="12"/>
        <v>1.8680563618230415</v>
      </c>
      <c r="G102">
        <f t="shared" si="13"/>
        <v>-4.5757490560675115E-2</v>
      </c>
    </row>
    <row r="103" spans="2:7" x14ac:dyDescent="0.15">
      <c r="B103">
        <v>2017</v>
      </c>
      <c r="C103" t="s">
        <v>1124</v>
      </c>
      <c r="D103">
        <v>80.7</v>
      </c>
      <c r="E103">
        <v>1.1000000000000001</v>
      </c>
      <c r="F103">
        <f t="shared" si="12"/>
        <v>1.9068735347220704</v>
      </c>
      <c r="G103">
        <f t="shared" si="13"/>
        <v>4.1392685158225077E-2</v>
      </c>
    </row>
    <row r="104" spans="2:7" x14ac:dyDescent="0.15">
      <c r="B104">
        <v>2017</v>
      </c>
      <c r="C104" t="s">
        <v>1124</v>
      </c>
      <c r="D104">
        <v>78.900000000000006</v>
      </c>
      <c r="E104">
        <v>1.2</v>
      </c>
      <c r="F104">
        <f t="shared" si="12"/>
        <v>1.8970770032094204</v>
      </c>
      <c r="G104">
        <f t="shared" si="13"/>
        <v>7.9181246047624818E-2</v>
      </c>
    </row>
    <row r="105" spans="2:7" x14ac:dyDescent="0.15">
      <c r="B105">
        <v>2017</v>
      </c>
      <c r="C105" t="s">
        <v>1124</v>
      </c>
      <c r="D105">
        <v>76.400000000000006</v>
      </c>
      <c r="E105">
        <v>1</v>
      </c>
      <c r="F105">
        <f t="shared" si="12"/>
        <v>1.8830933585756899</v>
      </c>
      <c r="G105">
        <f t="shared" si="13"/>
        <v>0</v>
      </c>
    </row>
    <row r="106" spans="2:7" x14ac:dyDescent="0.15">
      <c r="B106">
        <v>2017</v>
      </c>
      <c r="C106" t="s">
        <v>1124</v>
      </c>
      <c r="D106">
        <v>75.599999999999994</v>
      </c>
      <c r="E106">
        <v>1.1000000000000001</v>
      </c>
      <c r="F106">
        <f t="shared" si="12"/>
        <v>1.8785217955012066</v>
      </c>
      <c r="G106">
        <f t="shared" si="13"/>
        <v>4.1392685158225077E-2</v>
      </c>
    </row>
    <row r="107" spans="2:7" x14ac:dyDescent="0.15">
      <c r="B107">
        <v>2017</v>
      </c>
      <c r="C107" t="s">
        <v>1057</v>
      </c>
      <c r="D107">
        <v>49.4</v>
      </c>
      <c r="E107">
        <v>0.5</v>
      </c>
      <c r="F107">
        <f t="shared" si="12"/>
        <v>1.6937269489236468</v>
      </c>
      <c r="G107">
        <f t="shared" si="13"/>
        <v>-0.3010299956639812</v>
      </c>
    </row>
    <row r="108" spans="2:7" x14ac:dyDescent="0.15">
      <c r="B108">
        <v>2017</v>
      </c>
      <c r="C108" t="s">
        <v>1124</v>
      </c>
      <c r="D108">
        <v>72.900000000000006</v>
      </c>
      <c r="E108">
        <v>0.9</v>
      </c>
      <c r="F108">
        <f t="shared" si="12"/>
        <v>1.8627275283179747</v>
      </c>
      <c r="G108">
        <f t="shared" si="13"/>
        <v>-4.5757490560675115E-2</v>
      </c>
    </row>
    <row r="109" spans="2:7" x14ac:dyDescent="0.15">
      <c r="B109">
        <v>2017</v>
      </c>
      <c r="C109" t="s">
        <v>1124</v>
      </c>
      <c r="D109">
        <v>63.7</v>
      </c>
      <c r="E109">
        <v>0.4</v>
      </c>
      <c r="F109">
        <f t="shared" si="12"/>
        <v>1.8041394323353503</v>
      </c>
      <c r="G109">
        <f t="shared" si="13"/>
        <v>-0.3979400086720376</v>
      </c>
    </row>
    <row r="110" spans="2:7" x14ac:dyDescent="0.15">
      <c r="B110">
        <v>2017</v>
      </c>
      <c r="C110" t="s">
        <v>1124</v>
      </c>
      <c r="D110">
        <v>59.4</v>
      </c>
      <c r="E110">
        <v>0.3</v>
      </c>
      <c r="F110">
        <f t="shared" si="12"/>
        <v>1.7737864449811935</v>
      </c>
      <c r="G110">
        <f t="shared" si="13"/>
        <v>-0.52287874528033762</v>
      </c>
    </row>
    <row r="111" spans="2:7" x14ac:dyDescent="0.15">
      <c r="B111">
        <v>2017</v>
      </c>
      <c r="C111" t="s">
        <v>1124</v>
      </c>
      <c r="D111">
        <v>60.2</v>
      </c>
      <c r="E111">
        <v>0.4</v>
      </c>
      <c r="F111">
        <f t="shared" si="12"/>
        <v>1.7795964912578246</v>
      </c>
      <c r="G111">
        <f t="shared" si="13"/>
        <v>-0.3979400086720376</v>
      </c>
    </row>
    <row r="112" spans="2:7" x14ac:dyDescent="0.15">
      <c r="B112">
        <v>2017</v>
      </c>
      <c r="C112" t="s">
        <v>1124</v>
      </c>
      <c r="D112">
        <v>57.4</v>
      </c>
      <c r="E112">
        <v>0.3</v>
      </c>
      <c r="F112">
        <f t="shared" si="12"/>
        <v>1.7589118923979734</v>
      </c>
      <c r="G112">
        <f t="shared" si="13"/>
        <v>-0.52287874528033762</v>
      </c>
    </row>
    <row r="113" spans="2:7" x14ac:dyDescent="0.15">
      <c r="B113">
        <v>2017</v>
      </c>
      <c r="C113" t="s">
        <v>1124</v>
      </c>
      <c r="D113">
        <v>60.6</v>
      </c>
      <c r="E113">
        <v>0.5</v>
      </c>
      <c r="F113">
        <f t="shared" si="12"/>
        <v>1.7824726241662863</v>
      </c>
      <c r="G113">
        <f t="shared" si="13"/>
        <v>-0.3010299956639812</v>
      </c>
    </row>
    <row r="114" spans="2:7" x14ac:dyDescent="0.15">
      <c r="B114">
        <v>2017</v>
      </c>
      <c r="C114" t="s">
        <v>1124</v>
      </c>
      <c r="D114">
        <v>62.1</v>
      </c>
      <c r="E114">
        <v>0.4</v>
      </c>
      <c r="F114">
        <f t="shared" si="12"/>
        <v>1.7930916001765802</v>
      </c>
      <c r="G114">
        <f t="shared" si="13"/>
        <v>-0.3979400086720376</v>
      </c>
    </row>
    <row r="115" spans="2:7" x14ac:dyDescent="0.15">
      <c r="B115">
        <v>2017</v>
      </c>
      <c r="C115" t="s">
        <v>1124</v>
      </c>
      <c r="D115">
        <v>51.9</v>
      </c>
      <c r="E115">
        <v>0.3</v>
      </c>
      <c r="F115">
        <f t="shared" si="12"/>
        <v>1.7151673578484579</v>
      </c>
      <c r="G115">
        <f t="shared" si="13"/>
        <v>-0.52287874528033762</v>
      </c>
    </row>
    <row r="116" spans="2:7" x14ac:dyDescent="0.15">
      <c r="B116">
        <v>2017</v>
      </c>
      <c r="C116" t="s">
        <v>1124</v>
      </c>
      <c r="D116">
        <v>67.8</v>
      </c>
      <c r="E116">
        <v>0.6</v>
      </c>
      <c r="F116">
        <f t="shared" si="12"/>
        <v>1.8312296938670634</v>
      </c>
      <c r="G116">
        <f t="shared" si="13"/>
        <v>-0.22184874961635639</v>
      </c>
    </row>
    <row r="117" spans="2:7" x14ac:dyDescent="0.15">
      <c r="B117">
        <v>2017</v>
      </c>
      <c r="C117" t="s">
        <v>1124</v>
      </c>
      <c r="D117">
        <v>52.1</v>
      </c>
      <c r="E117">
        <v>0.3</v>
      </c>
      <c r="F117">
        <f t="shared" si="12"/>
        <v>1.7168377232995244</v>
      </c>
      <c r="G117">
        <f t="shared" si="13"/>
        <v>-0.52287874528033762</v>
      </c>
    </row>
    <row r="118" spans="2:7" x14ac:dyDescent="0.15">
      <c r="B118">
        <v>2017</v>
      </c>
      <c r="C118" t="s">
        <v>1124</v>
      </c>
      <c r="D118">
        <v>66.099999999999994</v>
      </c>
      <c r="E118">
        <v>0.6</v>
      </c>
      <c r="F118">
        <f t="shared" si="12"/>
        <v>1.8202014594856402</v>
      </c>
      <c r="G118">
        <f t="shared" si="13"/>
        <v>-0.22184874961635639</v>
      </c>
    </row>
    <row r="119" spans="2:7" x14ac:dyDescent="0.15">
      <c r="B119">
        <v>2017</v>
      </c>
      <c r="C119" t="s">
        <v>1124</v>
      </c>
      <c r="D119">
        <v>53</v>
      </c>
      <c r="E119">
        <v>0.2</v>
      </c>
      <c r="F119">
        <f t="shared" si="12"/>
        <v>1.7242758696007889</v>
      </c>
      <c r="G119">
        <f t="shared" si="13"/>
        <v>-0.69897000433601875</v>
      </c>
    </row>
    <row r="120" spans="2:7" x14ac:dyDescent="0.15">
      <c r="B120">
        <v>2017</v>
      </c>
      <c r="C120" t="s">
        <v>1124</v>
      </c>
      <c r="D120">
        <v>80.900000000000006</v>
      </c>
      <c r="E120">
        <v>1</v>
      </c>
      <c r="F120">
        <f t="shared" si="12"/>
        <v>1.9079485216122722</v>
      </c>
      <c r="G120">
        <f t="shared" si="13"/>
        <v>0</v>
      </c>
    </row>
    <row r="121" spans="2:7" x14ac:dyDescent="0.15">
      <c r="B121">
        <v>2017</v>
      </c>
      <c r="C121" t="s">
        <v>1057</v>
      </c>
      <c r="D121">
        <v>48.1</v>
      </c>
      <c r="E121">
        <v>0.5</v>
      </c>
      <c r="F121">
        <f t="shared" si="12"/>
        <v>1.6821450763738317</v>
      </c>
      <c r="G121">
        <f t="shared" si="13"/>
        <v>-0.3010299956639812</v>
      </c>
    </row>
    <row r="122" spans="2:7" x14ac:dyDescent="0.15">
      <c r="B122">
        <v>2017</v>
      </c>
      <c r="C122" t="s">
        <v>1124</v>
      </c>
      <c r="D122">
        <v>47.4</v>
      </c>
      <c r="E122">
        <v>0.1</v>
      </c>
      <c r="F122">
        <f t="shared" si="12"/>
        <v>1.675778341674085</v>
      </c>
      <c r="G122">
        <f t="shared" si="13"/>
        <v>-1</v>
      </c>
    </row>
    <row r="123" spans="2:7" x14ac:dyDescent="0.15">
      <c r="B123">
        <v>2017</v>
      </c>
      <c r="C123" t="s">
        <v>1124</v>
      </c>
      <c r="D123">
        <v>66.099999999999994</v>
      </c>
      <c r="E123">
        <v>0.5</v>
      </c>
      <c r="F123">
        <f t="shared" si="12"/>
        <v>1.8202014594856402</v>
      </c>
      <c r="G123">
        <f t="shared" si="13"/>
        <v>-0.3010299956639812</v>
      </c>
    </row>
    <row r="124" spans="2:7" x14ac:dyDescent="0.15">
      <c r="B124">
        <v>2017</v>
      </c>
      <c r="C124" t="s">
        <v>1124</v>
      </c>
      <c r="D124">
        <v>65.3</v>
      </c>
      <c r="E124">
        <v>0.5</v>
      </c>
      <c r="F124">
        <f t="shared" si="12"/>
        <v>1.8149131812750738</v>
      </c>
      <c r="G124">
        <f t="shared" si="13"/>
        <v>-0.3010299956639812</v>
      </c>
    </row>
    <row r="125" spans="2:7" x14ac:dyDescent="0.15">
      <c r="B125">
        <v>2017</v>
      </c>
      <c r="C125" t="s">
        <v>1124</v>
      </c>
      <c r="D125">
        <v>52.1</v>
      </c>
      <c r="E125">
        <v>0.2</v>
      </c>
      <c r="F125">
        <f t="shared" si="12"/>
        <v>1.7168377232995244</v>
      </c>
      <c r="G125">
        <f t="shared" si="13"/>
        <v>-0.69897000433601875</v>
      </c>
    </row>
    <row r="126" spans="2:7" x14ac:dyDescent="0.15">
      <c r="B126">
        <v>2017</v>
      </c>
      <c r="C126" t="s">
        <v>1124</v>
      </c>
      <c r="D126">
        <v>57.6</v>
      </c>
      <c r="E126">
        <v>0.3</v>
      </c>
      <c r="F126">
        <f t="shared" si="12"/>
        <v>1.7604224834232121</v>
      </c>
      <c r="G126">
        <f t="shared" si="13"/>
        <v>-0.52287874528033762</v>
      </c>
    </row>
    <row r="127" spans="2:7" x14ac:dyDescent="0.15">
      <c r="B127">
        <v>2017</v>
      </c>
      <c r="C127" t="s">
        <v>1124</v>
      </c>
      <c r="D127">
        <v>58.6</v>
      </c>
      <c r="E127">
        <v>0.4</v>
      </c>
      <c r="F127">
        <f t="shared" si="12"/>
        <v>1.7678976160180906</v>
      </c>
      <c r="G127">
        <f t="shared" si="13"/>
        <v>-0.3979400086720376</v>
      </c>
    </row>
    <row r="128" spans="2:7" x14ac:dyDescent="0.15">
      <c r="B128">
        <v>2017</v>
      </c>
      <c r="C128" t="s">
        <v>1124</v>
      </c>
      <c r="D128">
        <v>62.1</v>
      </c>
      <c r="E128">
        <v>2</v>
      </c>
      <c r="F128">
        <f t="shared" si="12"/>
        <v>1.7930916001765802</v>
      </c>
      <c r="G128">
        <f t="shared" si="13"/>
        <v>0.3010299956639812</v>
      </c>
    </row>
    <row r="129" spans="2:7" x14ac:dyDescent="0.15">
      <c r="B129">
        <v>2017</v>
      </c>
      <c r="C129" t="s">
        <v>1159</v>
      </c>
      <c r="D129">
        <v>30.7</v>
      </c>
      <c r="E129">
        <v>0.4</v>
      </c>
      <c r="F129">
        <f t="shared" si="12"/>
        <v>1.4871383754771865</v>
      </c>
      <c r="G129">
        <f t="shared" si="13"/>
        <v>-0.3979400086720376</v>
      </c>
    </row>
    <row r="130" spans="2:7" x14ac:dyDescent="0.15">
      <c r="B130">
        <v>2017</v>
      </c>
      <c r="C130" t="s">
        <v>1159</v>
      </c>
      <c r="D130">
        <v>32.9</v>
      </c>
      <c r="E130">
        <v>0.3</v>
      </c>
      <c r="F130">
        <f t="shared" si="12"/>
        <v>1.5171958979499742</v>
      </c>
      <c r="G130">
        <f t="shared" si="13"/>
        <v>-0.52287874528033762</v>
      </c>
    </row>
    <row r="131" spans="2:7" x14ac:dyDescent="0.15">
      <c r="B131">
        <v>2017</v>
      </c>
      <c r="C131" t="s">
        <v>1159</v>
      </c>
      <c r="D131">
        <v>39.6</v>
      </c>
      <c r="E131">
        <v>0.6</v>
      </c>
      <c r="F131">
        <f t="shared" si="12"/>
        <v>1.5976951859255124</v>
      </c>
      <c r="G131">
        <f t="shared" si="13"/>
        <v>-0.22184874961635639</v>
      </c>
    </row>
    <row r="132" spans="2:7" x14ac:dyDescent="0.15">
      <c r="B132">
        <v>2017</v>
      </c>
      <c r="C132" t="s">
        <v>1124</v>
      </c>
      <c r="D132">
        <v>55.1</v>
      </c>
      <c r="E132">
        <v>0.2</v>
      </c>
      <c r="F132">
        <f t="shared" si="12"/>
        <v>1.7411515988517852</v>
      </c>
      <c r="G132">
        <f t="shared" si="13"/>
        <v>-0.69897000433601875</v>
      </c>
    </row>
    <row r="133" spans="2:7" x14ac:dyDescent="0.15">
      <c r="B133">
        <v>2017</v>
      </c>
      <c r="C133" t="s">
        <v>1118</v>
      </c>
      <c r="D133">
        <v>58.6</v>
      </c>
      <c r="E133">
        <v>0.4</v>
      </c>
      <c r="F133">
        <f t="shared" ref="F133:F135" si="14">LOG(D133)</f>
        <v>1.7678976160180906</v>
      </c>
      <c r="G133">
        <f t="shared" ref="G133:G135" si="15">LOG(E133)</f>
        <v>-0.3979400086720376</v>
      </c>
    </row>
    <row r="134" spans="2:7" x14ac:dyDescent="0.15">
      <c r="B134">
        <v>2017</v>
      </c>
      <c r="C134" t="s">
        <v>1118</v>
      </c>
      <c r="D134">
        <v>54</v>
      </c>
      <c r="E134">
        <v>0.2</v>
      </c>
      <c r="F134">
        <f t="shared" si="14"/>
        <v>1.7323937598229686</v>
      </c>
      <c r="G134">
        <f t="shared" si="15"/>
        <v>-0.69897000433601875</v>
      </c>
    </row>
    <row r="135" spans="2:7" x14ac:dyDescent="0.15">
      <c r="B135">
        <v>2017</v>
      </c>
      <c r="C135" t="s">
        <v>1118</v>
      </c>
      <c r="D135">
        <v>55.4</v>
      </c>
      <c r="E135">
        <v>0.3</v>
      </c>
      <c r="F135">
        <f t="shared" si="14"/>
        <v>1.7435097647284297</v>
      </c>
      <c r="G135">
        <f t="shared" si="15"/>
        <v>-0.52287874528033762</v>
      </c>
    </row>
    <row r="136" spans="2:7" x14ac:dyDescent="0.15">
      <c r="B136">
        <v>2018</v>
      </c>
      <c r="C136" t="s">
        <v>1124</v>
      </c>
      <c r="D136">
        <v>57.4</v>
      </c>
      <c r="E136">
        <v>0.2</v>
      </c>
      <c r="F136">
        <f t="shared" ref="F136:F182" si="16">LOG(D136)</f>
        <v>1.7589118923979734</v>
      </c>
      <c r="G136">
        <f t="shared" ref="G136:G182" si="17">LOG(E136)</f>
        <v>-0.69897000433601875</v>
      </c>
    </row>
    <row r="137" spans="2:7" x14ac:dyDescent="0.15">
      <c r="B137">
        <v>2018</v>
      </c>
      <c r="C137" t="s">
        <v>1124</v>
      </c>
      <c r="D137">
        <v>60</v>
      </c>
      <c r="E137">
        <v>0.3</v>
      </c>
      <c r="F137">
        <f t="shared" si="16"/>
        <v>1.7781512503836436</v>
      </c>
      <c r="G137">
        <f t="shared" si="17"/>
        <v>-0.52287874528033762</v>
      </c>
    </row>
    <row r="138" spans="2:7" x14ac:dyDescent="0.15">
      <c r="B138">
        <v>2018</v>
      </c>
      <c r="C138" t="s">
        <v>1124</v>
      </c>
      <c r="D138">
        <v>61.5</v>
      </c>
      <c r="E138">
        <v>0.5</v>
      </c>
      <c r="F138">
        <f t="shared" si="16"/>
        <v>1.7888751157754168</v>
      </c>
      <c r="G138">
        <f t="shared" si="17"/>
        <v>-0.3010299956639812</v>
      </c>
    </row>
    <row r="139" spans="2:7" x14ac:dyDescent="0.15">
      <c r="B139">
        <v>2018</v>
      </c>
      <c r="C139" t="s">
        <v>1124</v>
      </c>
      <c r="D139">
        <v>62.9</v>
      </c>
      <c r="E139">
        <v>0.4</v>
      </c>
      <c r="F139">
        <f t="shared" si="16"/>
        <v>1.7986506454452689</v>
      </c>
      <c r="G139">
        <f t="shared" si="17"/>
        <v>-0.3979400086720376</v>
      </c>
    </row>
    <row r="140" spans="2:7" x14ac:dyDescent="0.15">
      <c r="B140">
        <v>2018</v>
      </c>
      <c r="C140" t="s">
        <v>1121</v>
      </c>
      <c r="D140">
        <v>20.3</v>
      </c>
      <c r="E140">
        <v>0.1</v>
      </c>
      <c r="F140">
        <f t="shared" si="16"/>
        <v>1.307496037913213</v>
      </c>
      <c r="G140">
        <f t="shared" si="17"/>
        <v>-1</v>
      </c>
    </row>
    <row r="141" spans="2:7" x14ac:dyDescent="0.15">
      <c r="B141">
        <v>2018</v>
      </c>
      <c r="C141" t="s">
        <v>1121</v>
      </c>
      <c r="D141">
        <v>20.399999999999999</v>
      </c>
      <c r="E141">
        <v>0.05</v>
      </c>
      <c r="F141">
        <f t="shared" si="16"/>
        <v>1.3096301674258988</v>
      </c>
      <c r="G141">
        <f t="shared" si="17"/>
        <v>-1.3010299956639813</v>
      </c>
    </row>
    <row r="142" spans="2:7" x14ac:dyDescent="0.15">
      <c r="B142">
        <v>2018</v>
      </c>
      <c r="C142" t="s">
        <v>1121</v>
      </c>
      <c r="D142">
        <v>19.3</v>
      </c>
      <c r="E142">
        <v>0.05</v>
      </c>
      <c r="F142">
        <f t="shared" si="16"/>
        <v>1.2855573090077739</v>
      </c>
      <c r="G142">
        <f t="shared" si="17"/>
        <v>-1.3010299956639813</v>
      </c>
    </row>
    <row r="143" spans="2:7" x14ac:dyDescent="0.15">
      <c r="B143">
        <v>2018</v>
      </c>
      <c r="C143" t="s">
        <v>1121</v>
      </c>
      <c r="D143">
        <v>20.3</v>
      </c>
      <c r="E143">
        <v>0.05</v>
      </c>
      <c r="F143">
        <f t="shared" si="16"/>
        <v>1.307496037913213</v>
      </c>
      <c r="G143">
        <f t="shared" si="17"/>
        <v>-1.3010299956639813</v>
      </c>
    </row>
    <row r="144" spans="2:7" x14ac:dyDescent="0.15">
      <c r="B144">
        <v>2018</v>
      </c>
      <c r="C144" t="s">
        <v>1121</v>
      </c>
      <c r="D144">
        <v>29.6</v>
      </c>
      <c r="E144">
        <v>0.2</v>
      </c>
      <c r="F144">
        <f t="shared" si="16"/>
        <v>1.4712917110589385</v>
      </c>
      <c r="G144">
        <f t="shared" si="17"/>
        <v>-0.69897000433601875</v>
      </c>
    </row>
    <row r="145" spans="2:7" x14ac:dyDescent="0.15">
      <c r="B145">
        <v>2018</v>
      </c>
      <c r="C145" t="s">
        <v>1121</v>
      </c>
      <c r="D145">
        <v>19.2</v>
      </c>
      <c r="E145">
        <v>0.05</v>
      </c>
      <c r="F145">
        <f t="shared" si="16"/>
        <v>1.2833012287035497</v>
      </c>
      <c r="G145">
        <f t="shared" si="17"/>
        <v>-1.3010299956639813</v>
      </c>
    </row>
    <row r="146" spans="2:7" x14ac:dyDescent="0.15">
      <c r="B146">
        <v>2018</v>
      </c>
      <c r="C146" t="s">
        <v>1124</v>
      </c>
      <c r="D146">
        <v>58</v>
      </c>
      <c r="E146">
        <v>0.4</v>
      </c>
      <c r="F146">
        <f t="shared" si="16"/>
        <v>1.7634279935629373</v>
      </c>
      <c r="G146">
        <f t="shared" si="17"/>
        <v>-0.3979400086720376</v>
      </c>
    </row>
    <row r="147" spans="2:7" x14ac:dyDescent="0.15">
      <c r="B147">
        <v>2018</v>
      </c>
      <c r="C147" t="s">
        <v>1124</v>
      </c>
      <c r="D147">
        <v>75.5</v>
      </c>
      <c r="E147">
        <v>0.9</v>
      </c>
      <c r="F147">
        <f t="shared" si="16"/>
        <v>1.8779469516291882</v>
      </c>
      <c r="G147">
        <f t="shared" si="17"/>
        <v>-4.5757490560675115E-2</v>
      </c>
    </row>
    <row r="148" spans="2:7" x14ac:dyDescent="0.15">
      <c r="B148">
        <v>2018</v>
      </c>
      <c r="C148" t="s">
        <v>1124</v>
      </c>
      <c r="D148">
        <v>54.9</v>
      </c>
      <c r="E148">
        <v>0.3</v>
      </c>
      <c r="F148">
        <f t="shared" si="16"/>
        <v>1.7395723444500919</v>
      </c>
      <c r="G148">
        <f t="shared" si="17"/>
        <v>-0.52287874528033762</v>
      </c>
    </row>
    <row r="149" spans="2:7" x14ac:dyDescent="0.15">
      <c r="B149">
        <v>2018</v>
      </c>
      <c r="C149" t="s">
        <v>1124</v>
      </c>
      <c r="D149">
        <v>65.900000000000006</v>
      </c>
      <c r="E149">
        <v>0.5</v>
      </c>
      <c r="F149">
        <f t="shared" si="16"/>
        <v>1.8188854145940099</v>
      </c>
      <c r="G149">
        <f t="shared" si="17"/>
        <v>-0.3010299956639812</v>
      </c>
    </row>
    <row r="150" spans="2:7" x14ac:dyDescent="0.15">
      <c r="B150">
        <v>2018</v>
      </c>
      <c r="C150" t="s">
        <v>1124</v>
      </c>
      <c r="D150">
        <v>65.900000000000006</v>
      </c>
      <c r="E150">
        <v>0.5</v>
      </c>
      <c r="F150">
        <f t="shared" si="16"/>
        <v>1.8188854145940099</v>
      </c>
      <c r="G150">
        <f t="shared" si="17"/>
        <v>-0.3010299956639812</v>
      </c>
    </row>
    <row r="151" spans="2:7" x14ac:dyDescent="0.15">
      <c r="B151">
        <v>2018</v>
      </c>
      <c r="C151" t="s">
        <v>1124</v>
      </c>
      <c r="D151">
        <v>65.599999999999994</v>
      </c>
      <c r="E151">
        <v>0.5</v>
      </c>
      <c r="F151">
        <f t="shared" si="16"/>
        <v>1.8169038393756602</v>
      </c>
      <c r="G151">
        <f t="shared" si="17"/>
        <v>-0.3010299956639812</v>
      </c>
    </row>
    <row r="152" spans="2:7" x14ac:dyDescent="0.15">
      <c r="B152">
        <v>2018</v>
      </c>
      <c r="C152" t="s">
        <v>1124</v>
      </c>
      <c r="D152">
        <v>68.099999999999994</v>
      </c>
      <c r="E152">
        <v>0.6</v>
      </c>
      <c r="F152">
        <f t="shared" si="16"/>
        <v>1.8331471119127851</v>
      </c>
      <c r="G152">
        <f t="shared" si="17"/>
        <v>-0.22184874961635639</v>
      </c>
    </row>
    <row r="153" spans="2:7" x14ac:dyDescent="0.15">
      <c r="B153">
        <v>2018</v>
      </c>
      <c r="C153" t="s">
        <v>1124</v>
      </c>
      <c r="D153">
        <v>66.099999999999994</v>
      </c>
      <c r="E153">
        <v>0.5</v>
      </c>
      <c r="F153">
        <f t="shared" si="16"/>
        <v>1.8202014594856402</v>
      </c>
      <c r="G153">
        <f t="shared" si="17"/>
        <v>-0.3010299956639812</v>
      </c>
    </row>
    <row r="154" spans="2:7" x14ac:dyDescent="0.15">
      <c r="B154">
        <v>2018</v>
      </c>
      <c r="C154" t="s">
        <v>1124</v>
      </c>
      <c r="D154">
        <v>60.6</v>
      </c>
      <c r="E154">
        <v>0.5</v>
      </c>
      <c r="F154">
        <f t="shared" si="16"/>
        <v>1.7824726241662863</v>
      </c>
      <c r="G154">
        <f t="shared" si="17"/>
        <v>-0.3010299956639812</v>
      </c>
    </row>
    <row r="155" spans="2:7" x14ac:dyDescent="0.15">
      <c r="B155">
        <v>2018</v>
      </c>
      <c r="C155" t="s">
        <v>1124</v>
      </c>
      <c r="D155">
        <v>60.6</v>
      </c>
      <c r="E155">
        <v>0.5</v>
      </c>
      <c r="F155">
        <f t="shared" si="16"/>
        <v>1.7824726241662863</v>
      </c>
      <c r="G155">
        <f t="shared" si="17"/>
        <v>-0.3010299956639812</v>
      </c>
    </row>
    <row r="156" spans="2:7" x14ac:dyDescent="0.15">
      <c r="B156">
        <v>2018</v>
      </c>
      <c r="C156" t="s">
        <v>1124</v>
      </c>
      <c r="D156">
        <v>60.6</v>
      </c>
      <c r="E156">
        <v>0.5</v>
      </c>
      <c r="F156">
        <f t="shared" si="16"/>
        <v>1.7824726241662863</v>
      </c>
      <c r="G156">
        <f t="shared" si="17"/>
        <v>-0.3010299956639812</v>
      </c>
    </row>
    <row r="157" spans="2:7" x14ac:dyDescent="0.15">
      <c r="B157">
        <v>2018</v>
      </c>
      <c r="C157" t="s">
        <v>1124</v>
      </c>
      <c r="D157">
        <v>77.8</v>
      </c>
      <c r="E157">
        <v>1.1000000000000001</v>
      </c>
      <c r="F157">
        <f t="shared" si="16"/>
        <v>1.890979596989689</v>
      </c>
      <c r="G157">
        <f t="shared" si="17"/>
        <v>4.1392685158225077E-2</v>
      </c>
    </row>
    <row r="158" spans="2:7" x14ac:dyDescent="0.15">
      <c r="B158">
        <v>2018</v>
      </c>
      <c r="C158" t="s">
        <v>1124</v>
      </c>
      <c r="D158">
        <v>83.6</v>
      </c>
      <c r="E158">
        <v>1.2</v>
      </c>
      <c r="F158">
        <f t="shared" si="16"/>
        <v>1.9222062774390163</v>
      </c>
      <c r="G158">
        <f t="shared" si="17"/>
        <v>7.9181246047624818E-2</v>
      </c>
    </row>
    <row r="159" spans="2:7" x14ac:dyDescent="0.15">
      <c r="B159">
        <v>2018</v>
      </c>
      <c r="C159" t="s">
        <v>1124</v>
      </c>
      <c r="D159">
        <v>59.5</v>
      </c>
      <c r="E159">
        <v>0.5</v>
      </c>
      <c r="F159">
        <f t="shared" si="16"/>
        <v>1.7745169657285496</v>
      </c>
      <c r="G159">
        <f t="shared" si="17"/>
        <v>-0.3010299956639812</v>
      </c>
    </row>
    <row r="160" spans="2:7" x14ac:dyDescent="0.15">
      <c r="B160">
        <v>2018</v>
      </c>
      <c r="C160" t="s">
        <v>1124</v>
      </c>
      <c r="D160">
        <v>59.5</v>
      </c>
      <c r="E160">
        <v>0.5</v>
      </c>
      <c r="F160">
        <f t="shared" si="16"/>
        <v>1.7745169657285496</v>
      </c>
      <c r="G160">
        <f t="shared" si="17"/>
        <v>-0.3010299956639812</v>
      </c>
    </row>
    <row r="161" spans="2:7" x14ac:dyDescent="0.15">
      <c r="B161">
        <v>2018</v>
      </c>
      <c r="C161" t="s">
        <v>1124</v>
      </c>
      <c r="D161">
        <v>59.5</v>
      </c>
      <c r="E161">
        <v>0.5</v>
      </c>
      <c r="F161">
        <f t="shared" si="16"/>
        <v>1.7745169657285496</v>
      </c>
      <c r="G161">
        <f t="shared" si="17"/>
        <v>-0.3010299956639812</v>
      </c>
    </row>
    <row r="162" spans="2:7" x14ac:dyDescent="0.15">
      <c r="B162">
        <v>2018</v>
      </c>
      <c r="C162" t="s">
        <v>1124</v>
      </c>
      <c r="D162">
        <v>59.5</v>
      </c>
      <c r="E162">
        <v>0.5</v>
      </c>
      <c r="F162">
        <f t="shared" si="16"/>
        <v>1.7745169657285496</v>
      </c>
      <c r="G162">
        <f t="shared" si="17"/>
        <v>-0.3010299956639812</v>
      </c>
    </row>
    <row r="163" spans="2:7" x14ac:dyDescent="0.15">
      <c r="B163">
        <v>2018</v>
      </c>
      <c r="C163" t="s">
        <v>1124</v>
      </c>
      <c r="D163">
        <v>63</v>
      </c>
      <c r="E163">
        <v>0.4</v>
      </c>
      <c r="F163">
        <f t="shared" si="16"/>
        <v>1.7993405494535817</v>
      </c>
      <c r="G163">
        <f t="shared" si="17"/>
        <v>-0.3979400086720376</v>
      </c>
    </row>
    <row r="164" spans="2:7" x14ac:dyDescent="0.15">
      <c r="B164">
        <v>2018</v>
      </c>
      <c r="C164" t="s">
        <v>1124</v>
      </c>
      <c r="D164">
        <v>70</v>
      </c>
      <c r="E164">
        <v>0.6</v>
      </c>
      <c r="F164">
        <f t="shared" si="16"/>
        <v>1.8450980400142569</v>
      </c>
      <c r="G164">
        <f t="shared" si="17"/>
        <v>-0.22184874961635639</v>
      </c>
    </row>
    <row r="165" spans="2:7" x14ac:dyDescent="0.15">
      <c r="B165">
        <v>2018</v>
      </c>
      <c r="C165" t="s">
        <v>1124</v>
      </c>
      <c r="D165">
        <v>70</v>
      </c>
      <c r="E165">
        <v>0.6</v>
      </c>
      <c r="F165">
        <f t="shared" si="16"/>
        <v>1.8450980400142569</v>
      </c>
      <c r="G165">
        <f t="shared" si="17"/>
        <v>-0.22184874961635639</v>
      </c>
    </row>
    <row r="166" spans="2:7" x14ac:dyDescent="0.15">
      <c r="B166">
        <v>2018</v>
      </c>
      <c r="C166" t="s">
        <v>1124</v>
      </c>
      <c r="D166">
        <v>71.2</v>
      </c>
      <c r="E166">
        <v>0.7</v>
      </c>
      <c r="F166">
        <f t="shared" si="16"/>
        <v>1.8524799936368563</v>
      </c>
      <c r="G166">
        <f t="shared" si="17"/>
        <v>-0.15490195998574319</v>
      </c>
    </row>
    <row r="167" spans="2:7" x14ac:dyDescent="0.15">
      <c r="B167">
        <v>2018</v>
      </c>
      <c r="C167" t="s">
        <v>1124</v>
      </c>
      <c r="D167">
        <v>64.5</v>
      </c>
      <c r="E167">
        <v>0.5</v>
      </c>
      <c r="F167">
        <f t="shared" si="16"/>
        <v>1.8095597146352678</v>
      </c>
      <c r="G167">
        <f t="shared" si="17"/>
        <v>-0.3010299956639812</v>
      </c>
    </row>
    <row r="168" spans="2:7" x14ac:dyDescent="0.15">
      <c r="B168">
        <v>2018</v>
      </c>
      <c r="C168" t="s">
        <v>1124</v>
      </c>
      <c r="D168">
        <v>59</v>
      </c>
      <c r="E168">
        <v>0.4</v>
      </c>
      <c r="F168">
        <f t="shared" si="16"/>
        <v>1.7708520116421442</v>
      </c>
      <c r="G168">
        <f t="shared" si="17"/>
        <v>-0.3979400086720376</v>
      </c>
    </row>
    <row r="169" spans="2:7" x14ac:dyDescent="0.15">
      <c r="B169">
        <v>2018</v>
      </c>
      <c r="C169" t="s">
        <v>1124</v>
      </c>
      <c r="D169">
        <v>56.7</v>
      </c>
      <c r="E169">
        <v>0.3</v>
      </c>
      <c r="F169">
        <f t="shared" si="16"/>
        <v>1.7535830588929067</v>
      </c>
      <c r="G169">
        <f t="shared" si="17"/>
        <v>-0.52287874528033762</v>
      </c>
    </row>
    <row r="170" spans="2:7" x14ac:dyDescent="0.15">
      <c r="B170">
        <v>2018</v>
      </c>
      <c r="C170" t="s">
        <v>1124</v>
      </c>
      <c r="D170">
        <v>56.7</v>
      </c>
      <c r="E170">
        <v>0.3</v>
      </c>
      <c r="F170">
        <f t="shared" si="16"/>
        <v>1.7535830588929067</v>
      </c>
      <c r="G170">
        <f t="shared" si="17"/>
        <v>-0.52287874528033762</v>
      </c>
    </row>
    <row r="171" spans="2:7" x14ac:dyDescent="0.15">
      <c r="B171">
        <v>2018</v>
      </c>
      <c r="C171" t="s">
        <v>1124</v>
      </c>
      <c r="D171">
        <v>58.2</v>
      </c>
      <c r="E171">
        <v>0.4</v>
      </c>
      <c r="F171">
        <f t="shared" si="16"/>
        <v>1.7649229846498886</v>
      </c>
      <c r="G171">
        <f t="shared" si="17"/>
        <v>-0.3979400086720376</v>
      </c>
    </row>
    <row r="172" spans="2:7" x14ac:dyDescent="0.15">
      <c r="B172">
        <v>2018</v>
      </c>
      <c r="C172" t="s">
        <v>1124</v>
      </c>
      <c r="D172">
        <v>58.2</v>
      </c>
      <c r="E172">
        <v>0.4</v>
      </c>
      <c r="F172">
        <f t="shared" si="16"/>
        <v>1.7649229846498886</v>
      </c>
      <c r="G172">
        <f t="shared" si="17"/>
        <v>-0.3979400086720376</v>
      </c>
    </row>
    <row r="173" spans="2:7" x14ac:dyDescent="0.15">
      <c r="B173">
        <v>2018</v>
      </c>
      <c r="C173" t="s">
        <v>1124</v>
      </c>
      <c r="D173">
        <v>63.1</v>
      </c>
      <c r="E173">
        <v>0.5</v>
      </c>
      <c r="F173">
        <f t="shared" si="16"/>
        <v>1.8000293592441343</v>
      </c>
      <c r="G173">
        <f t="shared" si="17"/>
        <v>-0.3010299956639812</v>
      </c>
    </row>
    <row r="174" spans="2:7" x14ac:dyDescent="0.15">
      <c r="B174">
        <v>2018</v>
      </c>
      <c r="C174" t="s">
        <v>1124</v>
      </c>
      <c r="D174">
        <v>63.1</v>
      </c>
      <c r="E174">
        <v>0.5</v>
      </c>
      <c r="F174">
        <f t="shared" si="16"/>
        <v>1.8000293592441343</v>
      </c>
      <c r="G174">
        <f t="shared" si="17"/>
        <v>-0.3010299956639812</v>
      </c>
    </row>
    <row r="175" spans="2:7" x14ac:dyDescent="0.15">
      <c r="B175">
        <v>2018</v>
      </c>
      <c r="C175" t="s">
        <v>1124</v>
      </c>
      <c r="D175">
        <v>63.1</v>
      </c>
      <c r="E175">
        <v>0.5</v>
      </c>
      <c r="F175">
        <f t="shared" si="16"/>
        <v>1.8000293592441343</v>
      </c>
      <c r="G175">
        <f t="shared" si="17"/>
        <v>-0.3010299956639812</v>
      </c>
    </row>
    <row r="176" spans="2:7" x14ac:dyDescent="0.15">
      <c r="B176">
        <v>2018</v>
      </c>
      <c r="C176" t="s">
        <v>1124</v>
      </c>
      <c r="D176">
        <v>65.400000000000006</v>
      </c>
      <c r="E176">
        <v>0.5</v>
      </c>
      <c r="F176">
        <f t="shared" si="16"/>
        <v>1.8155777483242672</v>
      </c>
      <c r="G176">
        <f t="shared" si="17"/>
        <v>-0.3010299956639812</v>
      </c>
    </row>
    <row r="177" spans="2:9" x14ac:dyDescent="0.15">
      <c r="B177">
        <v>2018</v>
      </c>
      <c r="C177" t="s">
        <v>1124</v>
      </c>
      <c r="D177">
        <v>61.9</v>
      </c>
      <c r="E177">
        <v>0.5</v>
      </c>
      <c r="F177">
        <f t="shared" si="16"/>
        <v>1.7916906490201179</v>
      </c>
      <c r="G177">
        <f t="shared" si="17"/>
        <v>-0.3010299956639812</v>
      </c>
    </row>
    <row r="178" spans="2:9" x14ac:dyDescent="0.15">
      <c r="B178">
        <v>2018</v>
      </c>
      <c r="C178" t="s">
        <v>1124</v>
      </c>
      <c r="D178">
        <v>61.5</v>
      </c>
      <c r="E178">
        <v>0.5</v>
      </c>
      <c r="F178">
        <f t="shared" si="16"/>
        <v>1.7888751157754168</v>
      </c>
      <c r="G178">
        <f t="shared" si="17"/>
        <v>-0.3010299956639812</v>
      </c>
    </row>
    <row r="179" spans="2:9" x14ac:dyDescent="0.15">
      <c r="B179">
        <v>2018</v>
      </c>
      <c r="C179" t="s">
        <v>1124</v>
      </c>
      <c r="D179">
        <v>65.2</v>
      </c>
      <c r="E179">
        <v>0.5</v>
      </c>
      <c r="F179">
        <f t="shared" si="16"/>
        <v>1.8142475957319202</v>
      </c>
      <c r="G179">
        <f t="shared" si="17"/>
        <v>-0.3010299956639812</v>
      </c>
    </row>
    <row r="180" spans="2:9" x14ac:dyDescent="0.15">
      <c r="B180">
        <v>2018</v>
      </c>
      <c r="C180" t="s">
        <v>1124</v>
      </c>
      <c r="D180">
        <v>60.6</v>
      </c>
      <c r="E180">
        <v>0.3</v>
      </c>
      <c r="F180">
        <f t="shared" si="16"/>
        <v>1.7824726241662863</v>
      </c>
      <c r="G180">
        <f t="shared" si="17"/>
        <v>-0.52287874528033762</v>
      </c>
    </row>
    <row r="181" spans="2:9" x14ac:dyDescent="0.15">
      <c r="B181">
        <v>2018</v>
      </c>
      <c r="C181" t="s">
        <v>1124</v>
      </c>
      <c r="D181">
        <v>65.5</v>
      </c>
      <c r="E181">
        <v>0.5</v>
      </c>
      <c r="F181">
        <f t="shared" si="16"/>
        <v>1.816241299991783</v>
      </c>
      <c r="G181">
        <f t="shared" si="17"/>
        <v>-0.3010299956639812</v>
      </c>
    </row>
    <row r="182" spans="2:9" x14ac:dyDescent="0.15">
      <c r="B182">
        <v>2018</v>
      </c>
      <c r="C182" t="s">
        <v>1159</v>
      </c>
      <c r="D182">
        <v>34.9</v>
      </c>
      <c r="E182">
        <v>0.4</v>
      </c>
      <c r="F182">
        <f t="shared" si="16"/>
        <v>1.5428254269591799</v>
      </c>
      <c r="G182">
        <f t="shared" si="17"/>
        <v>-0.3979400086720376</v>
      </c>
    </row>
    <row r="183" spans="2:9" x14ac:dyDescent="0.15">
      <c r="B183" s="1">
        <v>2019</v>
      </c>
      <c r="C183" s="14" t="s">
        <v>1163</v>
      </c>
      <c r="D183" s="12">
        <v>45.9</v>
      </c>
      <c r="E183" s="12">
        <v>0.1</v>
      </c>
      <c r="F183" s="1">
        <f t="shared" ref="F183:F188" si="18">LOG(D183)</f>
        <v>1.6618126855372612</v>
      </c>
      <c r="G183" s="1">
        <f t="shared" ref="G183:G188" si="19">LOG(E183)</f>
        <v>-1</v>
      </c>
      <c r="H183" s="1"/>
    </row>
    <row r="184" spans="2:9" x14ac:dyDescent="0.15">
      <c r="B184" s="1">
        <v>2019</v>
      </c>
      <c r="C184" s="14" t="s">
        <v>1163</v>
      </c>
      <c r="D184" s="12">
        <v>51.7</v>
      </c>
      <c r="E184" s="12">
        <v>0.3</v>
      </c>
      <c r="F184" s="1">
        <f t="shared" si="18"/>
        <v>1.7134905430939424</v>
      </c>
      <c r="G184" s="1">
        <f t="shared" si="19"/>
        <v>-0.52287874528033762</v>
      </c>
      <c r="H184" s="1"/>
    </row>
    <row r="185" spans="2:9" x14ac:dyDescent="0.15">
      <c r="B185" s="1">
        <v>2019</v>
      </c>
      <c r="C185" s="14" t="s">
        <v>1163</v>
      </c>
      <c r="D185" s="12">
        <v>58.7</v>
      </c>
      <c r="E185" s="12">
        <v>0.4</v>
      </c>
      <c r="F185" s="1">
        <f t="shared" si="18"/>
        <v>1.7686381012476144</v>
      </c>
      <c r="G185" s="1">
        <f t="shared" si="19"/>
        <v>-0.3979400086720376</v>
      </c>
      <c r="H185" s="1"/>
    </row>
    <row r="186" spans="2:9" x14ac:dyDescent="0.15">
      <c r="B186" s="1">
        <v>2019</v>
      </c>
      <c r="C186" s="14" t="s">
        <v>1163</v>
      </c>
      <c r="D186" s="12">
        <v>50.8</v>
      </c>
      <c r="E186" s="12">
        <v>0.3</v>
      </c>
      <c r="F186" s="1">
        <f t="shared" si="18"/>
        <v>1.7058637122839193</v>
      </c>
      <c r="G186" s="1">
        <f t="shared" si="19"/>
        <v>-0.52287874528033762</v>
      </c>
      <c r="H186" s="1"/>
    </row>
    <row r="187" spans="2:9" x14ac:dyDescent="0.15">
      <c r="B187" s="1">
        <v>2019</v>
      </c>
      <c r="C187" s="14" t="s">
        <v>1163</v>
      </c>
      <c r="D187" s="12">
        <v>55.8</v>
      </c>
      <c r="E187" s="12">
        <v>0.3</v>
      </c>
      <c r="F187" s="1">
        <f t="shared" si="18"/>
        <v>1.7466341989375787</v>
      </c>
      <c r="G187" s="1">
        <f t="shared" si="19"/>
        <v>-0.52287874528033762</v>
      </c>
      <c r="H187" s="1"/>
    </row>
    <row r="188" spans="2:9" x14ac:dyDescent="0.15">
      <c r="B188" s="1">
        <v>2019</v>
      </c>
      <c r="C188" s="14" t="s">
        <v>1163</v>
      </c>
      <c r="D188" s="12">
        <v>51.8</v>
      </c>
      <c r="E188" s="12">
        <v>0.1</v>
      </c>
      <c r="F188" s="1">
        <f t="shared" si="18"/>
        <v>1.7143297597452329</v>
      </c>
      <c r="G188" s="1">
        <f t="shared" si="19"/>
        <v>-1</v>
      </c>
      <c r="H188" s="1"/>
    </row>
    <row r="189" spans="2:9" s="6" customFormat="1" x14ac:dyDescent="0.15">
      <c r="B189" s="28">
        <v>2022</v>
      </c>
      <c r="C189" s="7" t="s">
        <v>1166</v>
      </c>
      <c r="D189" s="8">
        <v>36.1</v>
      </c>
      <c r="E189" s="23">
        <v>0.3</v>
      </c>
      <c r="F189" s="6">
        <f t="shared" ref="F189:F195" si="20">LOG(D189)</f>
        <v>1.5575072019056579</v>
      </c>
      <c r="G189" s="6">
        <f t="shared" ref="G189:G195" si="21">LOG(E189)</f>
        <v>-0.52287874528033762</v>
      </c>
    </row>
    <row r="190" spans="2:9" s="6" customFormat="1" x14ac:dyDescent="0.15">
      <c r="B190" s="28">
        <v>2022</v>
      </c>
      <c r="C190" s="7" t="s">
        <v>1166</v>
      </c>
      <c r="D190" s="8">
        <v>42.4</v>
      </c>
      <c r="E190" s="23">
        <v>0.3</v>
      </c>
      <c r="F190" s="6">
        <f t="shared" si="20"/>
        <v>1.6273658565927327</v>
      </c>
      <c r="G190" s="6">
        <f t="shared" si="21"/>
        <v>-0.52287874528033762</v>
      </c>
    </row>
    <row r="191" spans="2:9" s="6" customFormat="1" x14ac:dyDescent="0.15">
      <c r="B191" s="28">
        <v>2022</v>
      </c>
      <c r="C191" s="7" t="s">
        <v>1124</v>
      </c>
      <c r="D191" s="8">
        <v>37.9</v>
      </c>
      <c r="E191" s="23">
        <v>0.1</v>
      </c>
      <c r="F191" s="6">
        <f t="shared" si="20"/>
        <v>1.5786392099680724</v>
      </c>
      <c r="G191" s="6">
        <f t="shared" si="21"/>
        <v>-1</v>
      </c>
    </row>
    <row r="192" spans="2:9" s="6" customFormat="1" x14ac:dyDescent="0.15">
      <c r="B192" s="28">
        <v>2022</v>
      </c>
      <c r="C192" s="7" t="s">
        <v>1124</v>
      </c>
      <c r="D192" s="8">
        <v>41.1</v>
      </c>
      <c r="E192" s="8">
        <v>0.1</v>
      </c>
      <c r="F192" s="6">
        <f t="shared" si="20"/>
        <v>1.6138418218760693</v>
      </c>
      <c r="G192" s="6">
        <f t="shared" si="21"/>
        <v>-1</v>
      </c>
      <c r="H192" s="3"/>
      <c r="I192" s="3"/>
    </row>
    <row r="193" spans="2:10" s="6" customFormat="1" x14ac:dyDescent="0.15">
      <c r="B193" s="28">
        <v>2022</v>
      </c>
      <c r="C193" s="7" t="s">
        <v>1124</v>
      </c>
      <c r="D193" s="8">
        <v>46.5</v>
      </c>
      <c r="E193" s="8">
        <v>0.1</v>
      </c>
      <c r="F193" s="6">
        <f t="shared" si="20"/>
        <v>1.667452952889954</v>
      </c>
      <c r="G193" s="6">
        <f t="shared" si="21"/>
        <v>-1</v>
      </c>
      <c r="H193" s="3"/>
      <c r="I193" s="3"/>
    </row>
    <row r="194" spans="2:10" s="6" customFormat="1" x14ac:dyDescent="0.15">
      <c r="B194" s="28">
        <v>2022</v>
      </c>
      <c r="C194" s="7" t="s">
        <v>1124</v>
      </c>
      <c r="D194" s="8">
        <v>48</v>
      </c>
      <c r="E194" s="8">
        <v>0.1</v>
      </c>
      <c r="F194" s="6">
        <f t="shared" si="20"/>
        <v>1.6812412373755872</v>
      </c>
      <c r="G194" s="6">
        <f t="shared" si="21"/>
        <v>-1</v>
      </c>
      <c r="H194" s="3"/>
      <c r="I194" s="3"/>
    </row>
    <row r="195" spans="2:10" s="6" customFormat="1" x14ac:dyDescent="0.15">
      <c r="B195" s="28">
        <v>2022</v>
      </c>
      <c r="C195" s="7" t="s">
        <v>1124</v>
      </c>
      <c r="D195" s="8">
        <v>32.5</v>
      </c>
      <c r="E195" s="8">
        <v>0.1</v>
      </c>
      <c r="F195" s="6">
        <f t="shared" si="20"/>
        <v>1.5118833609788744</v>
      </c>
      <c r="G195" s="6">
        <f t="shared" si="21"/>
        <v>-1</v>
      </c>
      <c r="H195" s="3"/>
      <c r="I195" s="3"/>
    </row>
    <row r="196" spans="2:10" s="6" customFormat="1" x14ac:dyDescent="0.15">
      <c r="G196" s="2"/>
      <c r="H196" s="3"/>
      <c r="I196" s="3"/>
    </row>
    <row r="197" spans="2:10" x14ac:dyDescent="0.15">
      <c r="B197" s="1"/>
      <c r="C197" s="1"/>
      <c r="D197" s="1"/>
      <c r="E197" s="1"/>
      <c r="F197" s="1"/>
      <c r="G197" s="2"/>
      <c r="H197" s="3"/>
      <c r="I197" s="3"/>
      <c r="J197" s="1"/>
    </row>
    <row r="198" spans="2:10" x14ac:dyDescent="0.15">
      <c r="B198" s="1"/>
      <c r="C198" s="1"/>
      <c r="D198" s="1"/>
      <c r="E198" s="1"/>
      <c r="F198" s="1"/>
      <c r="G198" s="1"/>
      <c r="H198" s="1"/>
      <c r="I198" s="1"/>
      <c r="J198" s="1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Collected prey various years</vt:lpstr>
      <vt:lpstr>Butterfish (T)</vt:lpstr>
      <vt:lpstr>Euphausid (E)</vt:lpstr>
      <vt:lpstr>Gadoid (COMU)</vt:lpstr>
      <vt:lpstr>Haddock (HD)</vt:lpstr>
      <vt:lpstr>Hake (H)</vt:lpstr>
      <vt:lpstr>Herring (R)</vt:lpstr>
      <vt:lpstr>H or R</vt:lpstr>
      <vt:lpstr>Larvals</vt:lpstr>
      <vt:lpstr>Polychaete (P)</vt:lpstr>
      <vt:lpstr>Redfish (RF)</vt:lpstr>
      <vt:lpstr>Rock Eel (O)</vt:lpstr>
      <vt:lpstr>Sandlance (S)</vt:lpstr>
      <vt:lpstr>Stickleback (X)</vt:lpstr>
      <vt:lpstr>Squid (Q)</vt:lpstr>
      <vt:lpstr>Literature</vt:lpstr>
      <vt:lpstr>Sheet1</vt:lpstr>
      <vt:lpstr>Sheet2</vt:lpstr>
    </vt:vector>
  </TitlesOfParts>
  <Company>unb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Diamond</dc:creator>
  <cp:lastModifiedBy>Microsoft Office User</cp:lastModifiedBy>
  <dcterms:created xsi:type="dcterms:W3CDTF">2009-07-04T15:46:32Z</dcterms:created>
  <dcterms:modified xsi:type="dcterms:W3CDTF">2022-09-14T12:44:24Z</dcterms:modified>
</cp:coreProperties>
</file>