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h Kaixin\Desktop\FYP GIT\Ulink\Documentation\Deliverables\MIDTERMS PPT SLIDES\"/>
    </mc:Choice>
  </mc:AlternateContent>
  <bookViews>
    <workbookView xWindow="1785" yWindow="465" windowWidth="25515" windowHeight="15540" firstSheet="1" activeTab="3"/>
  </bookViews>
  <sheets>
    <sheet name="Overall Bug Score" sheetId="1" state="hidden" r:id="rId1"/>
    <sheet name="Bug Log" sheetId="2" r:id="rId2"/>
    <sheet name="Mitigation Plan" sheetId="3" r:id="rId3"/>
    <sheet name="Bug Log Iter 1-10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" i="4" l="1"/>
  <c r="F62" i="4"/>
  <c r="F63" i="4"/>
  <c r="F65" i="4"/>
  <c r="E64" i="4"/>
  <c r="D64" i="4"/>
  <c r="C64" i="4"/>
  <c r="F55" i="4"/>
  <c r="F56" i="4"/>
  <c r="F57" i="4"/>
  <c r="F59" i="4"/>
  <c r="E58" i="4"/>
  <c r="D58" i="4"/>
  <c r="C58" i="4"/>
  <c r="F49" i="4"/>
  <c r="F50" i="4"/>
  <c r="F51" i="4"/>
  <c r="F53" i="4"/>
  <c r="E52" i="4"/>
  <c r="D52" i="4"/>
  <c r="C52" i="4"/>
  <c r="F43" i="4"/>
  <c r="F44" i="4"/>
  <c r="F45" i="4"/>
  <c r="F47" i="4"/>
  <c r="E46" i="4"/>
  <c r="D46" i="4"/>
  <c r="C46" i="4"/>
  <c r="M32" i="4"/>
  <c r="L31" i="4"/>
  <c r="M31" i="4"/>
  <c r="M30" i="4"/>
  <c r="C11" i="4"/>
  <c r="D33" i="4"/>
  <c r="C39" i="4"/>
  <c r="J29" i="4"/>
  <c r="D39" i="4"/>
  <c r="K29" i="4"/>
  <c r="E39" i="4"/>
  <c r="L29" i="4"/>
  <c r="M29" i="4"/>
  <c r="J28" i="4"/>
  <c r="K28" i="4"/>
  <c r="E33" i="4"/>
  <c r="L28" i="4"/>
  <c r="M28" i="4"/>
  <c r="F38" i="4"/>
  <c r="F36" i="4"/>
  <c r="F37" i="4"/>
  <c r="F40" i="4"/>
  <c r="F32" i="4"/>
  <c r="F31" i="4"/>
  <c r="D28" i="4"/>
  <c r="K27" i="4"/>
  <c r="E28" i="4"/>
  <c r="L27" i="4"/>
  <c r="C28" i="4"/>
  <c r="J27" i="4"/>
  <c r="M27" i="4"/>
  <c r="F27" i="4"/>
  <c r="F26" i="4"/>
  <c r="C23" i="4"/>
  <c r="J26" i="4"/>
  <c r="D23" i="4"/>
  <c r="K26" i="4"/>
  <c r="E23" i="4"/>
  <c r="L26" i="4"/>
  <c r="M26" i="4"/>
  <c r="F18" i="4"/>
  <c r="F20" i="4"/>
  <c r="M25" i="4"/>
  <c r="E19" i="4"/>
  <c r="L25" i="4"/>
  <c r="D19" i="4"/>
  <c r="K25" i="4"/>
  <c r="C19" i="4"/>
  <c r="J25" i="4"/>
  <c r="C16" i="4"/>
  <c r="J24" i="4"/>
  <c r="D16" i="4"/>
  <c r="K24" i="4"/>
  <c r="E16" i="4"/>
  <c r="L24" i="4"/>
  <c r="M24" i="4"/>
  <c r="E11" i="4"/>
  <c r="L23" i="4"/>
  <c r="D11" i="4"/>
  <c r="K23" i="4"/>
  <c r="J23" i="4"/>
  <c r="F8" i="4"/>
  <c r="F10" i="4"/>
  <c r="F3" i="4"/>
  <c r="F4" i="4"/>
  <c r="F5" i="4"/>
  <c r="F6" i="4"/>
  <c r="F7" i="4"/>
  <c r="F9" i="4"/>
  <c r="F12" i="4"/>
  <c r="M23" i="4"/>
  <c r="F22" i="4"/>
  <c r="F14" i="4"/>
  <c r="F15" i="4"/>
  <c r="F13" i="4"/>
  <c r="F34" i="4"/>
  <c r="F29" i="4"/>
  <c r="F24" i="4"/>
  <c r="F17" i="4"/>
  <c r="G12" i="4"/>
  <c r="G21" i="1"/>
  <c r="G25" i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<sst xmlns="http://schemas.openxmlformats.org/spreadsheetml/2006/main" count="596" uniqueCount="296">
  <si>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</si>
  <si>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</si>
  <si>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</si>
  <si>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</si>
  <si>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</si>
  <si>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</si>
  <si>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</si>
  <si>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</si>
  <si>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</si>
  <si>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</si>
  <si>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</si>
  <si>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</si>
  <si>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</si>
  <si>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</si>
  <si>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</si>
  <si>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</si>
  <si>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</si>
  <si>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</si>
  <si>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</si>
  <si>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</si>
  <si>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</si>
  <si>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</si>
  <si>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</si>
  <si>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</si>
  <si>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</si>
  <si>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</si>
  <si>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</si>
  <si>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</si>
  <si>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</si>
  <si>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</si>
  <si>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</si>
  <si>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</si>
  <si>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</si>
  <si>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</si>
  <si>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</si>
  <si>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</si>
  <si>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</si>
  <si>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</si>
  <si>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</si>
  <si>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</si>
  <si>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</si>
  <si>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</si>
  <si>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</si>
  <si>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</si>
  <si>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</si>
  <si>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</si>
  <si>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</si>
  <si>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</si>
  <si>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</si>
  <si>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</si>
  <si>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</si>
  <si>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</si>
  <si>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</si>
  <si>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</si>
  <si>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</si>
  <si>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</si>
  <si>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</si>
  <si>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</si>
  <si>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</si>
  <si>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</si>
  <si>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</si>
  <si>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</si>
  <si>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</si>
  <si>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</si>
  <si>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</si>
  <si>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</si>
  <si>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</si>
  <si>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</si>
  <si>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</si>
  <si>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</si>
  <si>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</si>
  <si>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</si>
  <si>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</si>
  <si>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</si>
  <si>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</si>
  <si>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</si>
  <si>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</si>
  <si>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</si>
  <si>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</si>
  <si>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</si>
  <si>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</si>
  <si>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</si>
  <si>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</si>
  <si>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</si>
  <si>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</si>
  <si>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</si>
  <si>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</si>
  <si>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</si>
  <si>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</si>
  <si>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</si>
  <si>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</si>
  <si>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</si>
  <si>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</si>
  <si>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</si>
  <si>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</si>
  <si>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</si>
  <si>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</si>
  <si>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</si>
  <si>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</si>
  <si>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</si>
  <si>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</si>
  <si>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</si>
  <si>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</si>
  <si>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</si>
  <si>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</si>
  <si>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</si>
  <si>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</si>
  <si>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</si>
  <si>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</si>
  <si>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</si>
  <si>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</si>
  <si>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</si>
  <si>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</si>
  <si>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</si>
  <si>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</si>
  <si>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</si>
  <si>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</si>
  <si>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</si>
  <si>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</si>
  <si>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</si>
  <si>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</si>
  <si>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</si>
  <si>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</si>
  <si>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</si>
  <si>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</si>
  <si>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</si>
  <si>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</si>
  <si>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</si>
  <si>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</si>
  <si>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</si>
  <si>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</si>
  <si>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</si>
  <si>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</si>
  <si>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</si>
  <si>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</si>
  <si>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</si>
  <si>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</si>
  <si>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</si>
  <si>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</si>
  <si>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</si>
  <si>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</si>
  <si>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</si>
  <si>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</si>
  <si>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</si>
  <si>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</si>
  <si>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</si>
  <si>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</si>
  <si>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</si>
  <si>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</si>
  <si>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</si>
  <si>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</si>
  <si>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</si>
  <si>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</si>
  <si>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</si>
  <si>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</si>
  <si>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</si>
  <si>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</si>
  <si>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</si>
  <si>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</si>
  <si>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</si>
  <si>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</si>
  <si>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</si>
  <si>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</si>
  <si>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</si>
  <si>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</si>
  <si>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</si>
  <si>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</si>
  <si>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</si>
  <si>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</si>
  <si>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</si>
  <si>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</si>
  <si>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</si>
  <si>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</si>
  <si>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</si>
  <si>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</si>
  <si>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</si>
  <si>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</si>
  <si>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</si>
  <si>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</si>
  <si>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</si>
  <si>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</si>
  <si>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</si>
  <si>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</si>
  <si>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</si>
  <si>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</si>
  <si>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</si>
  <si>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</si>
  <si>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</si>
  <si>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</si>
  <si>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</si>
  <si>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</si>
  <si>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</si>
  <si>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</si>
  <si>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</si>
  <si>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</si>
  <si>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</si>
  <si>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</si>
  <si>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</si>
  <si>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</si>
  <si>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</si>
  <si>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</si>
  <si>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</si>
  <si>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</si>
  <si>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</si>
  <si>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</si>
  <si>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</si>
  <si>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</si>
  <si>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</si>
  <si>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</si>
  <si>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</si>
  <si>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</si>
  <si>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</si>
  <si>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</si>
  <si>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</si>
  <si>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</si>
  <si>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</si>
  <si>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</si>
  <si>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</si>
  <si>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</si>
  <si>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</si>
  <si>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</si>
  <si>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</si>
  <si>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</si>
  <si>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</si>
  <si>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</si>
  <si>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</si>
  <si>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</si>
  <si>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</si>
  <si>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</si>
  <si>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</si>
  <si>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</si>
  <si>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</si>
  <si>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</si>
  <si>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</si>
  <si>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</si>
  <si>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</si>
  <si>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</si>
  <si>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</si>
  <si>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</si>
  <si>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</si>
  <si>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</si>
  <si>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</si>
  <si>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</si>
  <si>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</si>
  <si>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</si>
  <si>
    <t xml:space="preserve">Graph - inpatient and outpatient value is different from the table </t>
  </si>
  <si>
    <t>Report - KPI (Medica and Visa)</t>
  </si>
  <si>
    <t xml:space="preserve">Gender-Age Report </t>
  </si>
  <si>
    <t>Dashboard - Total Visa Request</t>
  </si>
  <si>
    <t>Missing table</t>
  </si>
  <si>
    <t>"Top 5 referred by " title missing</t>
  </si>
  <si>
    <t xml:space="preserve">This month &amp; last month shown instead of dec and nov </t>
  </si>
  <si>
    <t>This month 's rank 4 missing</t>
  </si>
  <si>
    <t xml:space="preserve">Dashboard - Top 5 Referred by </t>
  </si>
  <si>
    <t xml:space="preserve">Dashboard - Top 3 Doctor </t>
  </si>
  <si>
    <t>"Top 3 Doctors" title missing</t>
  </si>
  <si>
    <t>3,5,6,8</t>
  </si>
  <si>
    <t xml:space="preserve"> -</t>
  </si>
  <si>
    <t xml:space="preserve">Report  Ranking </t>
  </si>
  <si>
    <t>"Start Date before end date" error appear when start date was before end date.</t>
  </si>
  <si>
    <t xml:space="preserve">Results different. Some types of visa has 1 or 3 missing count </t>
  </si>
  <si>
    <t xml:space="preserve">"This month" &amp; "last month" shown instead of "dec" and "nov" </t>
  </si>
  <si>
    <t xml:space="preserve">some client's age increment by one (clients have yet to celebrate their birthday this year) </t>
  </si>
  <si>
    <t>% sign missing  in percentage increase / decrease</t>
  </si>
  <si>
    <t xml:space="preserve">Report  - ranking speciaty </t>
  </si>
  <si>
    <t>click 'view doctor list' not responding</t>
  </si>
  <si>
    <t>View Screening - patient list</t>
  </si>
  <si>
    <t>UI - screening name appear at the side of the table in view patient page</t>
  </si>
  <si>
    <t>Email function</t>
  </si>
  <si>
    <t xml:space="preserve">bullet point not working / not printing out </t>
  </si>
  <si>
    <t>doube spacing not working / not printing out</t>
  </si>
  <si>
    <t xml:space="preserve">special characters not working / not printing out, unable to save as template as well </t>
  </si>
  <si>
    <t>"1234567890" not working  / not printing out</t>
  </si>
  <si>
    <t xml:space="preserve">right alignment not working / not printing out  ("right" button) </t>
  </si>
  <si>
    <t>font changed to smaller size, works. But changed font size or color or to another font , doesn't work  / not printing out</t>
  </si>
  <si>
    <t xml:space="preserve">Bootstrap </t>
  </si>
  <si>
    <t>Bug Score</t>
  </si>
  <si>
    <t>Total</t>
  </si>
  <si>
    <t>Total Score for Iteration 7</t>
  </si>
  <si>
    <t>Total Score for Iteration 8</t>
  </si>
  <si>
    <t>Total Score for Iteration 9</t>
  </si>
  <si>
    <t>Total Score for Iteration 10</t>
  </si>
  <si>
    <t>KPI</t>
  </si>
  <si>
    <t>G&amp;A</t>
  </si>
  <si>
    <t>Dashboard</t>
  </si>
  <si>
    <t>Toal</t>
  </si>
  <si>
    <t>index</t>
  </si>
  <si>
    <t>email</t>
  </si>
  <si>
    <t>text editor</t>
  </si>
  <si>
    <t xml:space="preserve"> Low Impact</t>
  </si>
  <si>
    <t>High Impact</t>
  </si>
  <si>
    <t>Critical Bug</t>
  </si>
  <si>
    <t>Total Score for Iteration 11</t>
  </si>
  <si>
    <t>Export</t>
  </si>
  <si>
    <t>Reports</t>
  </si>
  <si>
    <t>live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</si>
</sst>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/>
    </xf>
    <xf numFmtId="0" fontId="4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6" xfId="0" applyBorder="1"/>
    <xf numFmtId="0" fontId="0" fillId="7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0" borderId="7" xfId="0" quotePrefix="1" applyFill="1" applyBorder="1" applyAlignment="1">
      <alignment horizontal="center" vertical="center" wrapText="1"/>
    </xf>
    <xf numFmtId="0" fontId="0" fillId="15" borderId="7" xfId="0" quotePrefix="1" applyFill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10" xfId="0" quotePrefix="1" applyFill="1" applyBorder="1" applyAlignment="1">
      <alignment horizontal="center" vertical="center" wrapText="1"/>
    </xf>
    <xf numFmtId="0" fontId="0" fillId="0" borderId="11" xfId="0" quotePrefix="1" applyFill="1" applyBorder="1" applyAlignment="1">
      <alignment horizontal="center" vertical="center" wrapText="1"/>
    </xf>
    <xf numFmtId="0" fontId="0" fillId="16" borderId="12" xfId="0" quotePrefix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/>
    <xf numFmtId="0" fontId="0" fillId="0" borderId="4" xfId="0" applyBorder="1"/>
    <xf numFmtId="0" fontId="0" fillId="17" borderId="6" xfId="0" applyFont="1" applyFill="1" applyBorder="1"/>
    <xf numFmtId="0" fontId="0" fillId="0" borderId="16" xfId="0" applyBorder="1"/>
    <xf numFmtId="0" fontId="0" fillId="4" borderId="7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/>
    <xf numFmtId="0" fontId="0" fillId="17" borderId="17" xfId="0" applyFont="1" applyFill="1" applyBorder="1"/>
    <xf numFmtId="0" fontId="0" fillId="0" borderId="18" xfId="0" applyBorder="1"/>
    <xf numFmtId="0" fontId="0" fillId="0" borderId="7" xfId="0" applyBorder="1"/>
    <xf numFmtId="0" fontId="0" fillId="0" borderId="19" xfId="0" applyBorder="1"/>
    <xf numFmtId="0" fontId="0" fillId="0" borderId="17" xfId="0" applyBorder="1"/>
    <xf numFmtId="0" fontId="0" fillId="17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17" borderId="21" xfId="0" applyFont="1" applyFill="1" applyBorder="1"/>
    <xf numFmtId="0" fontId="0" fillId="0" borderId="9" xfId="0" applyBorder="1"/>
    <xf numFmtId="0" fontId="0" fillId="0" borderId="22" xfId="0" applyBorder="1"/>
    <xf numFmtId="0" fontId="0" fillId="0" borderId="21" xfId="0" applyBorder="1"/>
    <xf numFmtId="0" fontId="8" fillId="13" borderId="5" xfId="0" applyFont="1" applyFill="1" applyBorder="1"/>
    <xf numFmtId="0" fontId="8" fillId="13" borderId="20" xfId="0" applyFont="1" applyFill="1" applyBorder="1"/>
    <xf numFmtId="0" fontId="8" fillId="13" borderId="11" xfId="0" applyFont="1" applyFill="1" applyBorder="1"/>
    <xf numFmtId="0" fontId="8" fillId="13" borderId="12" xfId="0" applyFont="1" applyFill="1" applyBorder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4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7" borderId="1" xfId="0" applyFont="1" applyFill="1" applyBorder="1"/>
  </cellXfs>
  <cellStyles count="1">
    <cellStyle name="Normal" xfId="0" builtinId="0"/>
  </cellStyles>
  <dxfs count="15">
    <dxf>
      <font>
        <u/>
        <color theme="0"/>
      </font>
      <fill>
        <patternFill patternType="solid">
          <bgColor theme="0"/>
        </patternFill>
      </fill>
    </dxf>
    <dxf>
      <font>
        <u/>
        <color theme="0"/>
      </font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'Bug Log Iter 1-10'!$J$22</c:f>
              <c:strCache>
                <c:ptCount val="1"/>
                <c:pt idx="0">
                  <c:v> Low Impact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'Bug Log Iter 1-10'!$J$23:$J$33</c:f>
              <c:numCache>
                <c:formatCode>General</c:formatCode>
                <c:ptCount val="11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9-4844-A60E-FC0C94A61320}"/>
            </c:ext>
          </c:extLst>
        </c:ser>
        <c:ser>
          <c:idx val="1"/>
          <c:order val="1"/>
          <c:tx>
            <c:strRef>
              <c:f>'Bug Log Iter 1-10'!$K$22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'Bug Log Iter 1-10'!$K$23:$K$33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9-4844-A60E-FC0C94A61320}"/>
            </c:ext>
          </c:extLst>
        </c:ser>
        <c:ser>
          <c:idx val="2"/>
          <c:order val="2"/>
          <c:tx>
            <c:strRef>
              <c:f>'Bug Log Iter 1-10'!$L$22</c:f>
              <c:strCache>
                <c:ptCount val="1"/>
                <c:pt idx="0">
                  <c:v>Critical 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'Bug Log Iter 1-10'!$L$23:$L$33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9-4844-A60E-FC0C94A6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334127"/>
        <c:axId val="1472335375"/>
      </c:barChart>
      <c:catAx>
        <c:axId val="147233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35375"/>
        <c:crosses val="autoZero"/>
        <c:auto val="1"/>
        <c:lblAlgn val="ctr"/>
        <c:lblOffset val="100"/>
        <c:noMultiLvlLbl val="0"/>
      </c:catAx>
      <c:valAx>
        <c:axId val="14723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3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180974</xdr:rowOff>
    </xdr:from>
    <xdr:to>
      <xdr:col>17</xdr:col>
      <xdr:colOff>228600</xdr:colOff>
      <xdr:row>13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352425</xdr:colOff>
      <xdr:row>9</xdr:row>
      <xdr:rowOff>314325</xdr:rowOff>
    </xdr:from>
    <xdr:to>
      <xdr:col>8</xdr:col>
      <xdr:colOff>561949</xdr:colOff>
      <xdr:row>10</xdr:row>
      <xdr:rowOff>95229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5075" y="3371850"/>
          <a:ext cx="209524" cy="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552450</xdr:colOff>
      <xdr:row>9</xdr:row>
      <xdr:rowOff>333375</xdr:rowOff>
    </xdr:from>
    <xdr:to>
      <xdr:col>14</xdr:col>
      <xdr:colOff>190145</xdr:colOff>
      <xdr:row>10</xdr:row>
      <xdr:rowOff>161898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3664D-88C8-4965-BB84-F6F9DB808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8525" y="3390900"/>
          <a:ext cx="2838095" cy="2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9</xdr:row>
      <xdr:rowOff>314325</xdr:rowOff>
    </xdr:from>
    <xdr:to>
      <xdr:col>9</xdr:col>
      <xdr:colOff>285729</xdr:colOff>
      <xdr:row>10</xdr:row>
      <xdr:rowOff>123800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9A26EC-9AB5-4366-ACCD-71863AC3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371850"/>
          <a:ext cx="171429" cy="2000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0.76054</cdr:x>
      <cdr:y>0.80998</cdr:y>
    </cdr:from>
    <cdr:to>
      <cdr:x>0.8012</cdr:x>
      <cdr:y>0.8361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D4D695AA-7B17-47A4-AB75-D6F4E239D57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" t="-1" r="71871" b="47611"/>
        <a:stretch xmlns:a="http://schemas.openxmlformats.org/drawingml/2006/main"/>
      </cdr:blipFill>
      <cdr:spPr>
        <a:xfrm xmlns:a="http://schemas.openxmlformats.org/drawingml/2006/main">
          <a:off x="4810125" y="3248026"/>
          <a:ext cx="257175" cy="1047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0.91717</cdr:x>
      <cdr:y>0.80047</cdr:y>
    </cdr:from>
    <cdr:to>
      <cdr:x>0.96234</cdr:x>
      <cdr:y>0.85035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86CB7D55-DCE3-41FD-8B69-ED3EB9C900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800725" y="3209925"/>
          <a:ext cx="285714" cy="200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0.84187</cdr:x>
      <cdr:y>0.80998</cdr:y>
    </cdr:from>
    <cdr:to>
      <cdr:x>0.87851</cdr:x>
      <cdr:y>0.8464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6DC78B82-908E-4E20-8C2D-36549E3D604A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39241" t="3173" r="35409" b="23801"/>
        <a:stretch xmlns:a="http://schemas.openxmlformats.org/drawingml/2006/main"/>
      </cdr:blipFill>
      <cdr:spPr>
        <a:xfrm xmlns:a="http://schemas.openxmlformats.org/drawingml/2006/main">
          <a:off x="5324474" y="3248026"/>
          <a:ext cx="231775" cy="14605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15" sqref="B15:F15"/>
    </sheetView>
  </sheetViews>
  <sheetFormatPr defaultColWidth="8.85546875" defaultRowHeight="15" x14ac:dyDescent="0.25"/>
  <cols>
    <col min="2" max="2" width="12.5703125" customWidth="1"/>
    <col min="3" max="3" width="10.42578125" customWidth="1"/>
    <col min="8" max="8" width="18.140625" customWidth="1"/>
  </cols>
  <sheetData>
    <row r="1" spans="1:13" ht="60.95" customHeight="1" x14ac:dyDescent="0.2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2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30" x14ac:dyDescent="0.25">
      <c r="A3" s="116">
        <v>2</v>
      </c>
      <c r="B3" s="11" t="s">
        <v>11</v>
      </c>
      <c r="C3" s="69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30" x14ac:dyDescent="0.25">
      <c r="A4" s="116"/>
      <c r="B4" s="11" t="s">
        <v>12</v>
      </c>
      <c r="C4" s="69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30" x14ac:dyDescent="0.25">
      <c r="A5" s="116"/>
      <c r="B5" s="11" t="s">
        <v>13</v>
      </c>
      <c r="C5" s="69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25">
      <c r="A6" s="116"/>
      <c r="B6" s="11" t="s">
        <v>32</v>
      </c>
      <c r="C6" s="69">
        <v>3</v>
      </c>
      <c r="D6" s="9"/>
      <c r="E6" s="3"/>
      <c r="F6" s="3"/>
      <c r="G6" s="15"/>
      <c r="H6" s="15" t="s">
        <v>42</v>
      </c>
    </row>
    <row r="7" spans="1:13" x14ac:dyDescent="0.25">
      <c r="A7" s="116"/>
      <c r="B7" s="11" t="s">
        <v>14</v>
      </c>
      <c r="C7" s="69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30" x14ac:dyDescent="0.25">
      <c r="A8" s="116"/>
      <c r="B8" s="11" t="s">
        <v>15</v>
      </c>
      <c r="C8" s="69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30" x14ac:dyDescent="0.25">
      <c r="A9" s="116"/>
      <c r="B9" s="11" t="s">
        <v>33</v>
      </c>
      <c r="C9" s="69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30" x14ac:dyDescent="0.25">
      <c r="A10" s="116"/>
      <c r="B10" s="12" t="s">
        <v>28</v>
      </c>
      <c r="C10" s="69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1.95" customHeight="1" x14ac:dyDescent="0.25">
      <c r="A11" s="116"/>
      <c r="B11" s="117" t="s">
        <v>26</v>
      </c>
      <c r="C11" s="118"/>
      <c r="D11" s="118"/>
      <c r="E11" s="118"/>
      <c r="F11" s="119"/>
      <c r="G11" s="13">
        <f>SUM(G3:G10)</f>
        <v>10</v>
      </c>
      <c r="H11" s="10" t="str">
        <f>VLOOKUP(G11,'Mitigation Plan'!L14:M16,2,TRUE)</f>
        <v>Fix during buffer time</v>
      </c>
    </row>
    <row r="12" spans="1:13" ht="45" x14ac:dyDescent="0.25">
      <c r="A12" s="120">
        <v>3</v>
      </c>
      <c r="B12" s="17" t="s">
        <v>39</v>
      </c>
      <c r="C12" s="70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45" x14ac:dyDescent="0.25">
      <c r="A13" s="120"/>
      <c r="B13" s="17" t="s">
        <v>40</v>
      </c>
      <c r="C13" s="70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5" x14ac:dyDescent="0.25">
      <c r="A14" s="120"/>
      <c r="B14" s="23" t="s">
        <v>46</v>
      </c>
      <c r="C14" s="70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25">
      <c r="A15" s="120"/>
      <c r="B15" s="117" t="s">
        <v>41</v>
      </c>
      <c r="C15" s="118"/>
      <c r="D15" s="118"/>
      <c r="E15" s="118"/>
      <c r="F15" s="119"/>
      <c r="G15" s="13">
        <f>SUM(G12:G14)</f>
        <v>39</v>
      </c>
      <c r="H15" s="16"/>
    </row>
    <row r="16" spans="1:13" ht="45" x14ac:dyDescent="0.25">
      <c r="A16" s="115">
        <v>6</v>
      </c>
      <c r="B16" s="25" t="s">
        <v>69</v>
      </c>
      <c r="C16" s="70">
        <v>15</v>
      </c>
      <c r="D16" s="21">
        <v>4</v>
      </c>
      <c r="E16" s="21">
        <v>3</v>
      </c>
      <c r="F16" s="24"/>
      <c r="G16" s="21">
        <v>19</v>
      </c>
      <c r="H16" s="22" t="s">
        <v>68</v>
      </c>
    </row>
    <row r="17" spans="1:8" x14ac:dyDescent="0.25">
      <c r="A17" s="115"/>
      <c r="B17" s="115" t="s">
        <v>84</v>
      </c>
      <c r="C17" s="115"/>
      <c r="D17" s="115"/>
      <c r="E17" s="115"/>
      <c r="F17" s="115"/>
      <c r="G17" s="13">
        <f>SUM(G16)</f>
        <v>19</v>
      </c>
      <c r="H17" s="20"/>
    </row>
    <row r="20" spans="1:8" ht="45" x14ac:dyDescent="0.25">
      <c r="A20" s="115">
        <v>6</v>
      </c>
      <c r="B20" s="25" t="s">
        <v>69</v>
      </c>
      <c r="C20" s="70">
        <v>15</v>
      </c>
      <c r="D20" s="64">
        <v>4</v>
      </c>
      <c r="E20" s="64">
        <v>3</v>
      </c>
      <c r="F20" s="24"/>
      <c r="G20" s="64">
        <v>19</v>
      </c>
      <c r="H20" s="22" t="s">
        <v>68</v>
      </c>
    </row>
    <row r="21" spans="1:8" x14ac:dyDescent="0.25">
      <c r="A21" s="115"/>
      <c r="B21" s="115" t="s">
        <v>84</v>
      </c>
      <c r="C21" s="115"/>
      <c r="D21" s="115"/>
      <c r="E21" s="115"/>
      <c r="F21" s="115"/>
      <c r="G21" s="13">
        <f>SUM(G20)</f>
        <v>19</v>
      </c>
      <c r="H21" s="63"/>
    </row>
    <row r="22" spans="1:8" x14ac:dyDescent="0.25">
      <c r="A22" s="62"/>
      <c r="B22" s="62"/>
      <c r="C22" s="62"/>
      <c r="D22" s="62"/>
      <c r="E22" s="62"/>
      <c r="F22" s="62"/>
      <c r="G22" s="13"/>
      <c r="H22" s="63"/>
    </row>
    <row r="23" spans="1:8" ht="45" x14ac:dyDescent="0.25">
      <c r="A23" s="115">
        <v>8</v>
      </c>
      <c r="B23" s="25" t="s">
        <v>219</v>
      </c>
      <c r="C23" s="37">
        <v>8</v>
      </c>
      <c r="D23" s="37">
        <v>1</v>
      </c>
      <c r="E23" s="37">
        <v>3</v>
      </c>
      <c r="F23" s="24"/>
      <c r="G23" s="37">
        <v>16</v>
      </c>
      <c r="H23" s="22" t="s">
        <v>68</v>
      </c>
    </row>
    <row r="24" spans="1:8" x14ac:dyDescent="0.25">
      <c r="A24" s="115"/>
      <c r="B24" s="25" t="s">
        <v>206</v>
      </c>
      <c r="C24" s="37">
        <v>10</v>
      </c>
      <c r="D24" s="37" t="s">
        <v>232</v>
      </c>
      <c r="E24" s="37">
        <v>2</v>
      </c>
      <c r="F24" s="24"/>
      <c r="G24" s="37">
        <v>10</v>
      </c>
      <c r="H24" s="50" t="s">
        <v>24</v>
      </c>
    </row>
    <row r="25" spans="1:8" x14ac:dyDescent="0.25">
      <c r="A25" s="115"/>
      <c r="B25" s="115" t="s">
        <v>84</v>
      </c>
      <c r="C25" s="115"/>
      <c r="D25" s="115"/>
      <c r="E25" s="115"/>
      <c r="F25" s="115"/>
      <c r="G25" s="13">
        <f>SUM(G23:G24)</f>
        <v>26</v>
      </c>
      <c r="H25" s="36"/>
    </row>
  </sheetData>
  <mergeCells count="10">
    <mergeCell ref="A23:A25"/>
    <mergeCell ref="B25:F25"/>
    <mergeCell ref="A3:A11"/>
    <mergeCell ref="B11:F11"/>
    <mergeCell ref="B15:F15"/>
    <mergeCell ref="A12:A15"/>
    <mergeCell ref="B17:F17"/>
    <mergeCell ref="A16:A17"/>
    <mergeCell ref="A20:A21"/>
    <mergeCell ref="B21:F21"/>
  </mergeCells>
  <conditionalFormatting sqref="D3:F1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B1" zoomScale="77" zoomScaleNormal="77" workbookViewId="0">
      <pane ySplit="1" topLeftCell="A25" activePane="bottomLeft" state="frozen"/>
      <selection pane="bottomLeft" activeCell="E32" sqref="E32"/>
    </sheetView>
  </sheetViews>
  <sheetFormatPr defaultColWidth="8.85546875" defaultRowHeight="15" x14ac:dyDescent="0.25"/>
  <cols>
    <col min="1" max="1" width="4" customWidth="1"/>
    <col min="2" max="2" width="5.85546875" customWidth="1"/>
    <col min="3" max="3" width="36.140625" customWidth="1"/>
    <col min="4" max="4" width="11.85546875" bestFit="1" customWidth="1"/>
    <col min="5" max="5" width="47" style="59" customWidth="1"/>
    <col min="6" max="6" width="38.5703125" customWidth="1"/>
    <col min="8" max="8" width="7" customWidth="1"/>
    <col min="10" max="10" width="12.85546875" customWidth="1"/>
    <col min="11" max="11" width="13.85546875" customWidth="1"/>
    <col min="12" max="12" width="34.85546875" customWidth="1"/>
  </cols>
  <sheetData>
    <row r="1" spans="1:12" ht="31.5" customHeight="1" x14ac:dyDescent="0.2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4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42" customFormat="1" x14ac:dyDescent="0.25">
      <c r="A2" s="38">
        <v>1</v>
      </c>
      <c r="B2" s="38">
        <v>2</v>
      </c>
      <c r="C2" s="38" t="s">
        <v>34</v>
      </c>
      <c r="D2" s="39">
        <v>2</v>
      </c>
      <c r="E2" s="53" t="s">
        <v>36</v>
      </c>
      <c r="F2" s="40" t="s">
        <v>37</v>
      </c>
      <c r="G2" s="38" t="s">
        <v>23</v>
      </c>
      <c r="H2" s="38">
        <v>5</v>
      </c>
      <c r="I2" s="43" t="s">
        <v>202</v>
      </c>
      <c r="J2" s="41">
        <v>42673</v>
      </c>
      <c r="K2" s="41" t="s">
        <v>44</v>
      </c>
      <c r="L2" s="38" t="s">
        <v>43</v>
      </c>
    </row>
    <row r="3" spans="1:12" s="42" customFormat="1" x14ac:dyDescent="0.25">
      <c r="A3" s="38">
        <v>2</v>
      </c>
      <c r="B3" s="38">
        <v>2</v>
      </c>
      <c r="C3" s="38" t="s">
        <v>35</v>
      </c>
      <c r="D3" s="39">
        <v>5</v>
      </c>
      <c r="E3" s="53" t="s">
        <v>38</v>
      </c>
      <c r="F3" s="40" t="s">
        <v>29</v>
      </c>
      <c r="G3" s="38" t="s">
        <v>23</v>
      </c>
      <c r="H3" s="38">
        <v>5</v>
      </c>
      <c r="I3" s="43" t="s">
        <v>202</v>
      </c>
      <c r="J3" s="41">
        <v>42673</v>
      </c>
      <c r="K3" s="38" t="s">
        <v>44</v>
      </c>
      <c r="L3" s="38" t="s">
        <v>45</v>
      </c>
    </row>
    <row r="4" spans="1:12" ht="45" x14ac:dyDescent="0.25">
      <c r="A4" s="4">
        <v>3</v>
      </c>
      <c r="B4" s="4">
        <v>3</v>
      </c>
      <c r="C4" s="4" t="s">
        <v>65</v>
      </c>
      <c r="D4" s="30" t="s">
        <v>48</v>
      </c>
      <c r="E4" s="54" t="s">
        <v>47</v>
      </c>
      <c r="F4" s="26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5" x14ac:dyDescent="0.25">
      <c r="A5" s="4">
        <v>4</v>
      </c>
      <c r="B5" s="4">
        <v>3</v>
      </c>
      <c r="C5" s="4" t="s">
        <v>66</v>
      </c>
      <c r="D5" s="30">
        <v>7</v>
      </c>
      <c r="E5" s="54" t="s">
        <v>49</v>
      </c>
      <c r="F5" s="26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45" x14ac:dyDescent="0.25">
      <c r="A6" s="7">
        <v>5</v>
      </c>
      <c r="B6" s="4">
        <v>3</v>
      </c>
      <c r="C6" s="4" t="s">
        <v>66</v>
      </c>
      <c r="D6" s="30" t="s">
        <v>60</v>
      </c>
      <c r="E6" s="54" t="s">
        <v>51</v>
      </c>
      <c r="F6" s="26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30" x14ac:dyDescent="0.25">
      <c r="A7" s="7">
        <v>6</v>
      </c>
      <c r="B7" s="4">
        <v>3</v>
      </c>
      <c r="C7" s="4" t="s">
        <v>65</v>
      </c>
      <c r="D7" s="30">
        <v>12</v>
      </c>
      <c r="E7" s="54" t="s">
        <v>47</v>
      </c>
      <c r="F7" s="26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30" x14ac:dyDescent="0.25">
      <c r="A8" s="4">
        <v>7</v>
      </c>
      <c r="B8" s="4">
        <v>3</v>
      </c>
      <c r="C8" s="4" t="s">
        <v>65</v>
      </c>
      <c r="D8" s="30">
        <v>13</v>
      </c>
      <c r="E8" s="54" t="s">
        <v>52</v>
      </c>
      <c r="F8" s="26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25">
      <c r="A9" s="4">
        <v>8</v>
      </c>
      <c r="B9" s="4">
        <v>3</v>
      </c>
      <c r="C9" s="4" t="s">
        <v>66</v>
      </c>
      <c r="D9" s="30">
        <v>14</v>
      </c>
      <c r="E9" s="54" t="s">
        <v>55</v>
      </c>
      <c r="F9" s="26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5" x14ac:dyDescent="0.25">
      <c r="A10" s="7">
        <v>9</v>
      </c>
      <c r="B10" s="4">
        <v>3</v>
      </c>
      <c r="C10" s="4" t="s">
        <v>66</v>
      </c>
      <c r="D10" s="30" t="s">
        <v>56</v>
      </c>
      <c r="E10" s="54" t="s">
        <v>49</v>
      </c>
      <c r="F10" s="26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30" x14ac:dyDescent="0.25">
      <c r="A11" s="7">
        <v>10</v>
      </c>
      <c r="B11" s="4">
        <v>3</v>
      </c>
      <c r="C11" s="4" t="s">
        <v>67</v>
      </c>
      <c r="D11" s="30">
        <v>18</v>
      </c>
      <c r="E11" s="54" t="s">
        <v>57</v>
      </c>
      <c r="F11" s="26" t="s">
        <v>139</v>
      </c>
      <c r="G11" s="4" t="s">
        <v>23</v>
      </c>
      <c r="H11" s="4">
        <v>5</v>
      </c>
      <c r="I11" s="28"/>
      <c r="J11" s="5">
        <v>42917</v>
      </c>
      <c r="K11" s="4"/>
      <c r="L11" s="4"/>
    </row>
    <row r="12" spans="1:12" ht="30" x14ac:dyDescent="0.25">
      <c r="A12" s="4">
        <v>11</v>
      </c>
      <c r="B12" s="4">
        <v>3</v>
      </c>
      <c r="C12" s="4" t="s">
        <v>67</v>
      </c>
      <c r="D12" s="30">
        <v>19</v>
      </c>
      <c r="E12" s="54" t="s">
        <v>64</v>
      </c>
      <c r="F12" s="26" t="s">
        <v>139</v>
      </c>
      <c r="G12" s="4" t="s">
        <v>23</v>
      </c>
      <c r="H12" s="4">
        <v>5</v>
      </c>
      <c r="I12" s="28"/>
      <c r="J12" s="4"/>
      <c r="K12" s="4"/>
      <c r="L12" s="4"/>
    </row>
    <row r="13" spans="1:12" ht="30" x14ac:dyDescent="0.25">
      <c r="A13" s="7">
        <v>12</v>
      </c>
      <c r="B13" s="4">
        <v>3</v>
      </c>
      <c r="C13" s="4" t="s">
        <v>66</v>
      </c>
      <c r="D13" s="30" t="s">
        <v>59</v>
      </c>
      <c r="E13" s="54" t="s">
        <v>58</v>
      </c>
      <c r="F13" s="26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25">
      <c r="A14" s="7">
        <v>13</v>
      </c>
      <c r="B14" s="4">
        <v>3</v>
      </c>
      <c r="C14" s="4" t="s">
        <v>67</v>
      </c>
      <c r="D14" s="30" t="s">
        <v>63</v>
      </c>
      <c r="E14" s="54" t="s">
        <v>61</v>
      </c>
      <c r="F14" s="26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60" x14ac:dyDescent="0.25">
      <c r="A15" s="7"/>
      <c r="B15" s="4">
        <v>3</v>
      </c>
      <c r="C15" s="4" t="s">
        <v>66</v>
      </c>
      <c r="D15" s="30">
        <v>27</v>
      </c>
      <c r="E15" s="54" t="s">
        <v>57</v>
      </c>
      <c r="F15" s="27" t="s">
        <v>140</v>
      </c>
      <c r="G15" s="7" t="s">
        <v>23</v>
      </c>
      <c r="H15" s="7">
        <v>5</v>
      </c>
      <c r="I15" s="28"/>
      <c r="J15" s="5">
        <v>42917</v>
      </c>
      <c r="K15" s="4"/>
      <c r="L15" s="4"/>
    </row>
    <row r="16" spans="1:12" x14ac:dyDescent="0.25">
      <c r="A16" s="4">
        <v>14</v>
      </c>
      <c r="B16" s="7">
        <v>3</v>
      </c>
      <c r="C16" s="7" t="s">
        <v>120</v>
      </c>
      <c r="D16" s="30">
        <v>28</v>
      </c>
      <c r="E16" s="55" t="s">
        <v>121</v>
      </c>
      <c r="F16" s="27" t="s">
        <v>122</v>
      </c>
      <c r="G16" s="7" t="s">
        <v>50</v>
      </c>
      <c r="H16" s="7">
        <v>1</v>
      </c>
      <c r="I16" s="4" t="s">
        <v>138</v>
      </c>
      <c r="J16" s="5">
        <v>42948</v>
      </c>
      <c r="K16" s="4"/>
      <c r="L16" s="4"/>
    </row>
    <row r="17" spans="1:12" ht="45" x14ac:dyDescent="0.25">
      <c r="A17" s="4">
        <v>15</v>
      </c>
      <c r="B17" s="7">
        <v>6</v>
      </c>
      <c r="C17" s="7" t="s">
        <v>77</v>
      </c>
      <c r="D17" s="29" t="s">
        <v>71</v>
      </c>
      <c r="E17" s="55" t="s">
        <v>72</v>
      </c>
      <c r="F17" s="27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25">
      <c r="A18" s="7">
        <v>16</v>
      </c>
      <c r="B18" s="7">
        <v>6</v>
      </c>
      <c r="C18" s="7" t="s">
        <v>78</v>
      </c>
      <c r="D18" s="30">
        <v>7</v>
      </c>
      <c r="E18" s="55" t="s">
        <v>108</v>
      </c>
      <c r="F18" s="27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30" x14ac:dyDescent="0.25">
      <c r="A19" s="4">
        <v>17</v>
      </c>
      <c r="B19" s="7">
        <v>6</v>
      </c>
      <c r="C19" s="7" t="s">
        <v>79</v>
      </c>
      <c r="D19" s="30">
        <v>6</v>
      </c>
      <c r="E19" s="55" t="s">
        <v>76</v>
      </c>
      <c r="F19" s="27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ht="30" x14ac:dyDescent="0.25">
      <c r="A20" s="7">
        <v>18</v>
      </c>
      <c r="B20" s="7">
        <v>6</v>
      </c>
      <c r="C20" s="7" t="s">
        <v>80</v>
      </c>
      <c r="D20" s="30">
        <v>8</v>
      </c>
      <c r="E20" s="55" t="s">
        <v>73</v>
      </c>
      <c r="F20" s="27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30" x14ac:dyDescent="0.25">
      <c r="A21" s="7">
        <v>19</v>
      </c>
      <c r="B21" s="7">
        <v>6</v>
      </c>
      <c r="C21" s="7" t="s">
        <v>118</v>
      </c>
      <c r="D21" s="30" t="s">
        <v>111</v>
      </c>
      <c r="E21" s="55" t="s">
        <v>81</v>
      </c>
      <c r="F21" s="27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35" customFormat="1" x14ac:dyDescent="0.25">
      <c r="A22" s="31">
        <v>20</v>
      </c>
      <c r="B22" s="31">
        <v>6</v>
      </c>
      <c r="C22" s="31" t="s">
        <v>82</v>
      </c>
      <c r="D22" s="32"/>
      <c r="E22" s="56" t="s">
        <v>113</v>
      </c>
      <c r="F22" s="33" t="s">
        <v>141</v>
      </c>
      <c r="G22" s="31" t="s">
        <v>50</v>
      </c>
      <c r="H22" s="31"/>
      <c r="I22" s="31"/>
      <c r="J22" s="34">
        <v>42948</v>
      </c>
      <c r="K22" s="31"/>
      <c r="L22" s="31" t="s">
        <v>158</v>
      </c>
    </row>
    <row r="23" spans="1:12" s="35" customFormat="1" x14ac:dyDescent="0.25">
      <c r="A23" s="31">
        <v>21</v>
      </c>
      <c r="B23" s="31">
        <v>6</v>
      </c>
      <c r="C23" s="31" t="s">
        <v>82</v>
      </c>
      <c r="D23" s="32"/>
      <c r="E23" s="56" t="s">
        <v>74</v>
      </c>
      <c r="F23" s="33" t="s">
        <v>141</v>
      </c>
      <c r="G23" s="31" t="s">
        <v>54</v>
      </c>
      <c r="H23" s="31"/>
      <c r="I23" s="31"/>
      <c r="J23" s="31"/>
      <c r="K23" s="31"/>
      <c r="L23" s="31" t="s">
        <v>158</v>
      </c>
    </row>
    <row r="24" spans="1:12" s="35" customFormat="1" x14ac:dyDescent="0.25">
      <c r="A24" s="31">
        <v>22</v>
      </c>
      <c r="B24" s="31">
        <v>6</v>
      </c>
      <c r="C24" s="31" t="s">
        <v>83</v>
      </c>
      <c r="D24" s="32"/>
      <c r="E24" s="56" t="s">
        <v>75</v>
      </c>
      <c r="F24" s="33" t="s">
        <v>141</v>
      </c>
      <c r="G24" s="31" t="s">
        <v>23</v>
      </c>
      <c r="H24" s="31"/>
      <c r="I24" s="31"/>
      <c r="J24" s="31"/>
      <c r="K24" s="31"/>
      <c r="L24" s="31" t="s">
        <v>158</v>
      </c>
    </row>
    <row r="25" spans="1:12" x14ac:dyDescent="0.25">
      <c r="A25" s="4">
        <v>23</v>
      </c>
      <c r="B25" s="7">
        <v>6</v>
      </c>
      <c r="C25" s="7" t="s">
        <v>114</v>
      </c>
      <c r="D25" s="29" t="s">
        <v>115</v>
      </c>
      <c r="E25" s="55" t="s">
        <v>116</v>
      </c>
      <c r="F25" s="27" t="s">
        <v>117</v>
      </c>
      <c r="G25" s="7" t="s">
        <v>50</v>
      </c>
      <c r="H25" s="7">
        <v>1</v>
      </c>
      <c r="I25" s="4" t="s">
        <v>85</v>
      </c>
      <c r="J25" s="5">
        <v>42948</v>
      </c>
      <c r="K25" s="4"/>
      <c r="L25" s="4"/>
    </row>
    <row r="26" spans="1:12" ht="30" x14ac:dyDescent="0.25">
      <c r="A26" s="7">
        <v>24</v>
      </c>
      <c r="B26" s="7">
        <v>6</v>
      </c>
      <c r="C26" s="7" t="s">
        <v>135</v>
      </c>
      <c r="D26" s="30">
        <v>30</v>
      </c>
      <c r="E26" s="55" t="s">
        <v>136</v>
      </c>
      <c r="F26" s="45" t="s">
        <v>142</v>
      </c>
      <c r="G26" s="7" t="s">
        <v>23</v>
      </c>
      <c r="H26" s="7">
        <v>5</v>
      </c>
      <c r="I26" s="4" t="s">
        <v>85</v>
      </c>
      <c r="J26" s="5">
        <v>42948</v>
      </c>
      <c r="K26" s="4"/>
      <c r="L26" s="4"/>
    </row>
    <row r="27" spans="1:12" x14ac:dyDescent="0.25">
      <c r="A27" s="7"/>
      <c r="B27" s="4"/>
      <c r="C27" s="61" t="s">
        <v>87</v>
      </c>
      <c r="D27" s="30"/>
      <c r="E27" s="121" t="s">
        <v>100</v>
      </c>
      <c r="F27" s="121"/>
      <c r="G27" s="4"/>
      <c r="H27" s="4"/>
      <c r="I27" s="4"/>
      <c r="J27" s="4"/>
      <c r="K27" s="4"/>
      <c r="L27" s="4"/>
    </row>
    <row r="28" spans="1:12" ht="30" x14ac:dyDescent="0.25">
      <c r="A28" s="4">
        <v>25</v>
      </c>
      <c r="B28" s="4"/>
      <c r="C28" s="4" t="s">
        <v>86</v>
      </c>
      <c r="D28" s="30"/>
      <c r="E28" s="54" t="s">
        <v>88</v>
      </c>
      <c r="F28" s="27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25">
      <c r="A29" s="4">
        <v>26</v>
      </c>
      <c r="B29" s="4"/>
      <c r="C29" s="4" t="s">
        <v>86</v>
      </c>
      <c r="D29" s="30"/>
      <c r="E29" s="54" t="s">
        <v>89</v>
      </c>
      <c r="F29" s="27" t="s">
        <v>90</v>
      </c>
      <c r="G29" s="4"/>
      <c r="H29" s="4"/>
      <c r="I29" s="4" t="s">
        <v>138</v>
      </c>
      <c r="J29" s="4"/>
      <c r="K29" s="4"/>
      <c r="L29" s="4"/>
    </row>
    <row r="30" spans="1:12" ht="30" x14ac:dyDescent="0.25">
      <c r="A30" s="4">
        <v>27</v>
      </c>
      <c r="B30" s="4"/>
      <c r="C30" s="4"/>
      <c r="D30" s="30"/>
      <c r="E30" s="54"/>
      <c r="F30" s="27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25">
      <c r="A31" s="4">
        <v>28</v>
      </c>
      <c r="B31" s="4"/>
      <c r="C31" s="4" t="s">
        <v>70</v>
      </c>
      <c r="D31" s="30"/>
      <c r="E31" s="54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25">
      <c r="A32" s="4">
        <v>29</v>
      </c>
      <c r="B32" s="4"/>
      <c r="C32" s="4"/>
      <c r="D32" s="30"/>
      <c r="E32" s="54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25">
      <c r="A33" s="4">
        <v>30</v>
      </c>
      <c r="B33" s="4"/>
      <c r="C33" s="4"/>
      <c r="D33" s="30"/>
      <c r="E33" s="54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25">
      <c r="A34" s="4">
        <v>31</v>
      </c>
      <c r="B34" s="4"/>
      <c r="C34" s="4" t="s">
        <v>96</v>
      </c>
      <c r="D34" s="30"/>
      <c r="E34" s="54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30" x14ac:dyDescent="0.25">
      <c r="A35" s="4">
        <v>32</v>
      </c>
      <c r="B35" s="4"/>
      <c r="C35" s="4"/>
      <c r="D35" s="30"/>
      <c r="E35" s="44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30" x14ac:dyDescent="0.25">
      <c r="A36" s="4">
        <v>33</v>
      </c>
      <c r="B36" s="4">
        <v>7</v>
      </c>
      <c r="C36" s="4" t="s">
        <v>124</v>
      </c>
      <c r="D36" s="30" t="s">
        <v>71</v>
      </c>
      <c r="E36" s="44" t="s">
        <v>123</v>
      </c>
      <c r="F36" s="45" t="s">
        <v>194</v>
      </c>
      <c r="G36" s="4" t="s">
        <v>50</v>
      </c>
      <c r="H36" s="4">
        <v>1</v>
      </c>
      <c r="I36" s="60" t="s">
        <v>42</v>
      </c>
      <c r="J36" s="4"/>
      <c r="K36" s="4"/>
      <c r="L36" s="122" t="s">
        <v>203</v>
      </c>
    </row>
    <row r="37" spans="1:12" ht="45" x14ac:dyDescent="0.25">
      <c r="A37" s="4">
        <v>34</v>
      </c>
      <c r="B37" s="4">
        <v>7</v>
      </c>
      <c r="C37" s="26" t="s">
        <v>134</v>
      </c>
      <c r="D37" s="30">
        <v>5</v>
      </c>
      <c r="E37" s="44" t="s">
        <v>125</v>
      </c>
      <c r="F37" s="45" t="s">
        <v>194</v>
      </c>
      <c r="G37" s="4" t="s">
        <v>126</v>
      </c>
      <c r="H37" s="4">
        <v>5</v>
      </c>
      <c r="I37" s="60" t="s">
        <v>42</v>
      </c>
      <c r="J37" s="4"/>
      <c r="K37" s="4"/>
      <c r="L37" s="122"/>
    </row>
    <row r="38" spans="1:12" ht="45" x14ac:dyDescent="0.25">
      <c r="A38" s="4">
        <v>35</v>
      </c>
      <c r="B38" s="4">
        <v>7</v>
      </c>
      <c r="C38" s="4" t="s">
        <v>132</v>
      </c>
      <c r="D38" s="30">
        <v>6</v>
      </c>
      <c r="E38" s="44" t="s">
        <v>127</v>
      </c>
      <c r="F38" s="45" t="s">
        <v>194</v>
      </c>
      <c r="G38" s="4" t="s">
        <v>54</v>
      </c>
      <c r="H38" s="4">
        <v>5</v>
      </c>
      <c r="I38" s="60" t="s">
        <v>42</v>
      </c>
      <c r="J38" s="4"/>
      <c r="K38" s="4"/>
      <c r="L38" s="122"/>
    </row>
    <row r="39" spans="1:12" ht="30" x14ac:dyDescent="0.25">
      <c r="A39" s="4">
        <v>36</v>
      </c>
      <c r="B39" s="4">
        <v>7</v>
      </c>
      <c r="C39" s="4" t="s">
        <v>133</v>
      </c>
      <c r="D39" s="30">
        <v>7</v>
      </c>
      <c r="E39" s="44" t="s">
        <v>154</v>
      </c>
      <c r="F39" s="45" t="s">
        <v>194</v>
      </c>
      <c r="G39" s="4" t="s">
        <v>54</v>
      </c>
      <c r="H39" s="4">
        <v>5</v>
      </c>
      <c r="I39" s="60" t="s">
        <v>42</v>
      </c>
      <c r="J39" s="4"/>
      <c r="K39" s="4"/>
      <c r="L39" s="122"/>
    </row>
    <row r="40" spans="1:12" ht="45" x14ac:dyDescent="0.25">
      <c r="A40" s="4">
        <v>37</v>
      </c>
      <c r="B40" s="4">
        <v>7</v>
      </c>
      <c r="C40" s="4" t="s">
        <v>132</v>
      </c>
      <c r="D40" s="30">
        <v>8</v>
      </c>
      <c r="E40" s="44" t="s">
        <v>128</v>
      </c>
      <c r="F40" s="45" t="s">
        <v>194</v>
      </c>
      <c r="G40" s="4" t="s">
        <v>54</v>
      </c>
      <c r="H40" s="4">
        <v>5</v>
      </c>
      <c r="I40" s="60" t="s">
        <v>42</v>
      </c>
      <c r="J40" s="4"/>
      <c r="K40" s="4"/>
      <c r="L40" s="122"/>
    </row>
    <row r="41" spans="1:12" ht="45" x14ac:dyDescent="0.25">
      <c r="A41" s="4">
        <v>38</v>
      </c>
      <c r="B41" s="4">
        <v>7</v>
      </c>
      <c r="C41" s="4" t="s">
        <v>132</v>
      </c>
      <c r="D41" s="30">
        <v>9</v>
      </c>
      <c r="E41" s="44" t="s">
        <v>129</v>
      </c>
      <c r="F41" s="45" t="s">
        <v>194</v>
      </c>
      <c r="G41" s="4" t="s">
        <v>54</v>
      </c>
      <c r="H41" s="4">
        <v>5</v>
      </c>
      <c r="I41" s="60" t="s">
        <v>42</v>
      </c>
      <c r="J41" s="4"/>
      <c r="K41" s="4"/>
      <c r="L41" s="122"/>
    </row>
    <row r="42" spans="1:12" ht="60" x14ac:dyDescent="0.25">
      <c r="A42" s="4">
        <v>39</v>
      </c>
      <c r="B42" s="4">
        <v>7</v>
      </c>
      <c r="C42" s="4" t="s">
        <v>132</v>
      </c>
      <c r="D42" s="30">
        <v>10</v>
      </c>
      <c r="E42" s="44" t="s">
        <v>130</v>
      </c>
      <c r="F42" s="45" t="s">
        <v>194</v>
      </c>
      <c r="G42" s="4" t="s">
        <v>54</v>
      </c>
      <c r="H42" s="4">
        <v>5</v>
      </c>
      <c r="I42" s="60" t="s">
        <v>42</v>
      </c>
      <c r="J42" s="4"/>
      <c r="K42" s="4"/>
      <c r="L42" s="122"/>
    </row>
    <row r="43" spans="1:12" ht="60" x14ac:dyDescent="0.25">
      <c r="A43" s="4">
        <v>40</v>
      </c>
      <c r="B43" s="4">
        <v>7</v>
      </c>
      <c r="C43" s="4" t="s">
        <v>132</v>
      </c>
      <c r="D43" s="30">
        <v>11</v>
      </c>
      <c r="E43" s="44" t="s">
        <v>131</v>
      </c>
      <c r="F43" s="45" t="s">
        <v>194</v>
      </c>
      <c r="G43" s="4" t="s">
        <v>54</v>
      </c>
      <c r="H43" s="4">
        <v>5</v>
      </c>
      <c r="I43" s="60" t="s">
        <v>42</v>
      </c>
      <c r="J43" s="4"/>
      <c r="K43" s="4"/>
      <c r="L43" s="122"/>
    </row>
    <row r="44" spans="1:12" ht="60" x14ac:dyDescent="0.25">
      <c r="A44" s="4">
        <v>41</v>
      </c>
      <c r="B44" s="4">
        <v>7</v>
      </c>
      <c r="C44" s="4" t="s">
        <v>132</v>
      </c>
      <c r="D44" s="46" t="s">
        <v>137</v>
      </c>
      <c r="E44" s="44" t="s">
        <v>155</v>
      </c>
      <c r="F44" s="45" t="s">
        <v>194</v>
      </c>
      <c r="G44" s="4" t="s">
        <v>54</v>
      </c>
      <c r="H44" s="4">
        <v>5</v>
      </c>
      <c r="I44" s="60" t="s">
        <v>42</v>
      </c>
      <c r="J44" s="4"/>
      <c r="K44" s="4"/>
      <c r="L44" s="122"/>
    </row>
    <row r="45" spans="1:12" ht="30" x14ac:dyDescent="0.25">
      <c r="A45" s="4">
        <v>42</v>
      </c>
      <c r="B45" s="4">
        <v>7</v>
      </c>
      <c r="C45" s="4" t="s">
        <v>156</v>
      </c>
      <c r="D45" s="46">
        <v>12</v>
      </c>
      <c r="E45" s="44" t="s">
        <v>157</v>
      </c>
      <c r="F45" s="45" t="s">
        <v>194</v>
      </c>
      <c r="G45" s="4"/>
      <c r="H45" s="4"/>
      <c r="I45" s="60" t="s">
        <v>42</v>
      </c>
      <c r="J45" s="4"/>
      <c r="K45" s="5">
        <v>42757</v>
      </c>
      <c r="L45" s="122"/>
    </row>
    <row r="46" spans="1:12" x14ac:dyDescent="0.25">
      <c r="A46" s="4">
        <v>43</v>
      </c>
      <c r="B46" s="4">
        <v>7</v>
      </c>
      <c r="C46" s="4" t="s">
        <v>143</v>
      </c>
      <c r="D46" s="47" t="s">
        <v>151</v>
      </c>
      <c r="E46" s="44" t="s">
        <v>147</v>
      </c>
      <c r="F46" s="45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30" x14ac:dyDescent="0.25">
      <c r="A47" s="4">
        <v>44</v>
      </c>
      <c r="B47" s="4">
        <v>7</v>
      </c>
      <c r="C47" s="4" t="s">
        <v>144</v>
      </c>
      <c r="D47" s="30" t="s">
        <v>152</v>
      </c>
      <c r="E47" s="44" t="s">
        <v>145</v>
      </c>
      <c r="F47" s="45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25">
      <c r="A48" s="4">
        <v>45</v>
      </c>
      <c r="B48" s="4">
        <v>7</v>
      </c>
      <c r="C48" s="4" t="s">
        <v>144</v>
      </c>
      <c r="D48" s="30" t="s">
        <v>153</v>
      </c>
      <c r="E48" s="44" t="s">
        <v>149</v>
      </c>
      <c r="F48" s="45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5" x14ac:dyDescent="0.25">
      <c r="A49" s="4">
        <v>46</v>
      </c>
      <c r="B49" s="4">
        <v>6</v>
      </c>
      <c r="C49" s="4" t="s">
        <v>165</v>
      </c>
      <c r="D49" s="30" t="s">
        <v>42</v>
      </c>
      <c r="E49" s="44" t="s">
        <v>159</v>
      </c>
      <c r="F49" s="45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25">
      <c r="A50" s="4">
        <v>47</v>
      </c>
      <c r="B50" s="4">
        <v>6</v>
      </c>
      <c r="C50" s="4" t="s">
        <v>164</v>
      </c>
      <c r="D50" s="30"/>
      <c r="E50" s="57" t="s">
        <v>163</v>
      </c>
      <c r="F50" s="48" t="s">
        <v>162</v>
      </c>
      <c r="G50" s="4" t="s">
        <v>161</v>
      </c>
      <c r="H50" s="4">
        <v>1</v>
      </c>
      <c r="I50" s="28"/>
      <c r="J50" s="4"/>
      <c r="K50" s="4"/>
      <c r="L50" s="4"/>
    </row>
    <row r="51" spans="1:12" ht="30" x14ac:dyDescent="0.25">
      <c r="A51" s="4">
        <v>48</v>
      </c>
      <c r="B51" s="4">
        <v>6</v>
      </c>
      <c r="C51" s="4" t="s">
        <v>166</v>
      </c>
      <c r="D51" s="30"/>
      <c r="E51" s="44" t="s">
        <v>189</v>
      </c>
      <c r="F51" s="45" t="s">
        <v>167</v>
      </c>
      <c r="G51" s="4" t="s">
        <v>23</v>
      </c>
      <c r="H51" s="4">
        <v>5</v>
      </c>
      <c r="I51" s="4" t="s">
        <v>138</v>
      </c>
      <c r="J51" s="4"/>
      <c r="K51" s="4"/>
      <c r="L51" s="4"/>
    </row>
    <row r="52" spans="1:12" ht="30" x14ac:dyDescent="0.25">
      <c r="A52" s="4">
        <v>49</v>
      </c>
      <c r="B52" s="4">
        <v>6</v>
      </c>
      <c r="C52" s="4" t="s">
        <v>166</v>
      </c>
      <c r="D52" s="30"/>
      <c r="E52" s="44" t="s">
        <v>168</v>
      </c>
      <c r="F52" s="45" t="s">
        <v>169</v>
      </c>
      <c r="G52" s="4" t="s">
        <v>23</v>
      </c>
      <c r="H52" s="4">
        <v>5</v>
      </c>
      <c r="I52" s="4" t="s">
        <v>138</v>
      </c>
      <c r="J52" s="4"/>
      <c r="K52" s="4"/>
      <c r="L52" s="4"/>
    </row>
    <row r="53" spans="1:12" ht="30" x14ac:dyDescent="0.25">
      <c r="A53" s="4">
        <v>50</v>
      </c>
      <c r="B53" s="4">
        <v>6</v>
      </c>
      <c r="C53" s="4" t="s">
        <v>170</v>
      </c>
      <c r="D53" s="30"/>
      <c r="E53" s="54"/>
      <c r="F53" s="45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30" x14ac:dyDescent="0.25">
      <c r="A54" s="4">
        <v>51</v>
      </c>
      <c r="B54" s="4">
        <v>6</v>
      </c>
      <c r="C54" s="4" t="s">
        <v>170</v>
      </c>
      <c r="D54" s="4"/>
      <c r="E54" s="54"/>
      <c r="F54" s="45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5" x14ac:dyDescent="0.25">
      <c r="A55" s="4">
        <v>52</v>
      </c>
      <c r="B55" s="4">
        <v>6</v>
      </c>
      <c r="C55" s="4" t="s">
        <v>170</v>
      </c>
      <c r="D55" s="30"/>
      <c r="E55" s="54"/>
      <c r="F55" s="45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5" x14ac:dyDescent="0.25">
      <c r="A56" s="4">
        <v>53</v>
      </c>
      <c r="B56" s="4">
        <v>6</v>
      </c>
      <c r="C56" s="4" t="s">
        <v>174</v>
      </c>
      <c r="D56" s="30"/>
      <c r="E56" s="54"/>
      <c r="F56" s="45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5" x14ac:dyDescent="0.25">
      <c r="A57" s="4">
        <v>54</v>
      </c>
      <c r="B57" s="4">
        <v>7</v>
      </c>
      <c r="C57" s="4" t="s">
        <v>193</v>
      </c>
      <c r="D57" s="30"/>
      <c r="E57" s="54"/>
      <c r="F57" s="45" t="s">
        <v>195</v>
      </c>
      <c r="G57" s="4" t="s">
        <v>23</v>
      </c>
      <c r="H57" s="4">
        <v>5</v>
      </c>
      <c r="I57" s="28"/>
      <c r="J57" s="4"/>
      <c r="K57" s="4"/>
      <c r="L57" s="4"/>
    </row>
    <row r="58" spans="1:12" x14ac:dyDescent="0.25">
      <c r="A58" s="4">
        <v>55</v>
      </c>
      <c r="B58" s="4">
        <v>7</v>
      </c>
      <c r="C58" s="4" t="s">
        <v>176</v>
      </c>
      <c r="D58" s="30"/>
      <c r="E58" s="54" t="s">
        <v>177</v>
      </c>
      <c r="F58" s="45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25">
      <c r="A59" s="4">
        <v>56</v>
      </c>
      <c r="B59" s="4">
        <v>7</v>
      </c>
      <c r="C59" s="4" t="s">
        <v>179</v>
      </c>
      <c r="D59" s="30"/>
      <c r="E59" s="54" t="s">
        <v>182</v>
      </c>
      <c r="F59" s="45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25">
      <c r="A60" s="4">
        <v>57</v>
      </c>
      <c r="B60" s="4"/>
      <c r="C60" s="4" t="s">
        <v>181</v>
      </c>
      <c r="D60" s="46"/>
      <c r="E60" s="54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25">
      <c r="A61" s="4">
        <v>58</v>
      </c>
      <c r="B61" s="4">
        <v>7</v>
      </c>
      <c r="C61" s="4" t="s">
        <v>170</v>
      </c>
      <c r="D61" s="46"/>
      <c r="E61" s="54" t="s">
        <v>191</v>
      </c>
      <c r="F61" s="4" t="s">
        <v>190</v>
      </c>
      <c r="G61" s="4" t="s">
        <v>50</v>
      </c>
      <c r="H61" s="4">
        <v>1</v>
      </c>
      <c r="I61" s="28"/>
      <c r="J61" s="5">
        <v>42757</v>
      </c>
      <c r="K61" s="4"/>
      <c r="L61" s="4"/>
    </row>
    <row r="62" spans="1:12" ht="30" x14ac:dyDescent="0.25">
      <c r="A62" s="4">
        <v>59</v>
      </c>
      <c r="B62" s="4">
        <v>7</v>
      </c>
      <c r="C62" s="4" t="s">
        <v>196</v>
      </c>
      <c r="D62" s="46"/>
      <c r="E62" s="44" t="s">
        <v>192</v>
      </c>
      <c r="F62" s="4"/>
      <c r="G62" s="4" t="s">
        <v>54</v>
      </c>
      <c r="H62" s="4">
        <v>5</v>
      </c>
      <c r="I62" s="28"/>
      <c r="J62" s="5">
        <v>42757</v>
      </c>
      <c r="K62" s="4"/>
      <c r="L62" s="4"/>
    </row>
    <row r="63" spans="1:12" ht="30" x14ac:dyDescent="0.25">
      <c r="A63" s="4">
        <v>60</v>
      </c>
      <c r="B63" s="4">
        <v>6</v>
      </c>
      <c r="C63" s="4" t="s">
        <v>197</v>
      </c>
      <c r="D63" s="46"/>
      <c r="E63" s="44" t="s">
        <v>201</v>
      </c>
      <c r="F63" s="52" t="s">
        <v>200</v>
      </c>
      <c r="G63" s="4" t="s">
        <v>23</v>
      </c>
      <c r="H63" s="4">
        <v>5</v>
      </c>
      <c r="I63" s="28"/>
      <c r="J63" s="5">
        <v>42757</v>
      </c>
      <c r="K63" s="4"/>
      <c r="L63" s="4"/>
    </row>
    <row r="64" spans="1:12" ht="30" x14ac:dyDescent="0.25">
      <c r="A64" s="4">
        <v>61</v>
      </c>
      <c r="B64" s="4">
        <v>7</v>
      </c>
      <c r="C64" s="4" t="s">
        <v>198</v>
      </c>
      <c r="D64" s="46"/>
      <c r="E64" s="44" t="s">
        <v>199</v>
      </c>
      <c r="F64" s="4"/>
      <c r="G64" s="4" t="s">
        <v>23</v>
      </c>
      <c r="H64" s="4">
        <v>5</v>
      </c>
      <c r="I64" s="28"/>
      <c r="J64" s="5">
        <v>42757</v>
      </c>
      <c r="K64" s="4"/>
      <c r="L64" s="4"/>
    </row>
    <row r="65" spans="1:12" ht="30" x14ac:dyDescent="0.25">
      <c r="A65" s="4">
        <v>62</v>
      </c>
      <c r="B65" s="4">
        <v>8</v>
      </c>
      <c r="C65" s="4" t="s">
        <v>184</v>
      </c>
      <c r="D65" s="51"/>
      <c r="E65" s="44" t="s">
        <v>185</v>
      </c>
      <c r="F65" s="45" t="s">
        <v>186</v>
      </c>
      <c r="G65" s="4" t="s">
        <v>54</v>
      </c>
      <c r="H65" s="4">
        <v>5</v>
      </c>
      <c r="I65" s="7" t="s">
        <v>138</v>
      </c>
      <c r="J65" s="5">
        <v>42757</v>
      </c>
      <c r="K65" s="5">
        <v>42774</v>
      </c>
      <c r="L65" s="26"/>
    </row>
    <row r="66" spans="1:12" x14ac:dyDescent="0.25">
      <c r="A66" s="4">
        <v>63</v>
      </c>
      <c r="B66" s="4"/>
      <c r="C66" s="7" t="s">
        <v>243</v>
      </c>
      <c r="D66" s="30"/>
      <c r="E66" s="54" t="s">
        <v>204</v>
      </c>
      <c r="F66" s="7" t="s">
        <v>205</v>
      </c>
      <c r="G66" s="7" t="s">
        <v>23</v>
      </c>
      <c r="H66" s="7">
        <v>5</v>
      </c>
      <c r="I66" s="4" t="s">
        <v>138</v>
      </c>
      <c r="J66" s="4"/>
      <c r="K66" s="5">
        <v>42774</v>
      </c>
      <c r="L66" s="4"/>
    </row>
    <row r="67" spans="1:12" ht="30" x14ac:dyDescent="0.25">
      <c r="A67" s="4">
        <v>64</v>
      </c>
      <c r="B67" s="4">
        <v>8</v>
      </c>
      <c r="C67" s="7" t="s">
        <v>208</v>
      </c>
      <c r="D67" s="51" t="s">
        <v>71</v>
      </c>
      <c r="E67" s="54"/>
      <c r="F67" s="45" t="s">
        <v>207</v>
      </c>
      <c r="G67" s="4" t="s">
        <v>23</v>
      </c>
      <c r="H67" s="4">
        <v>5</v>
      </c>
      <c r="I67" s="4" t="s">
        <v>138</v>
      </c>
      <c r="J67" s="5">
        <v>42772</v>
      </c>
      <c r="K67" s="5">
        <v>42774</v>
      </c>
      <c r="L67" s="4"/>
    </row>
    <row r="68" spans="1:12" ht="30" x14ac:dyDescent="0.25">
      <c r="A68" s="4">
        <v>65</v>
      </c>
      <c r="B68" s="4">
        <v>8</v>
      </c>
      <c r="C68" s="7" t="s">
        <v>209</v>
      </c>
      <c r="D68" s="30" t="s">
        <v>210</v>
      </c>
      <c r="E68" s="58" t="s">
        <v>212</v>
      </c>
      <c r="F68" s="27" t="s">
        <v>211</v>
      </c>
      <c r="G68" s="4" t="s">
        <v>23</v>
      </c>
      <c r="H68" s="4">
        <v>5</v>
      </c>
      <c r="I68" s="4" t="s">
        <v>138</v>
      </c>
      <c r="J68" s="5">
        <v>42772</v>
      </c>
      <c r="K68" s="4"/>
      <c r="L68" s="4"/>
    </row>
    <row r="69" spans="1:12" ht="30" x14ac:dyDescent="0.25">
      <c r="A69" s="4">
        <v>66</v>
      </c>
      <c r="B69" s="4">
        <v>8</v>
      </c>
      <c r="C69" s="7" t="s">
        <v>209</v>
      </c>
      <c r="D69" s="30" t="s">
        <v>210</v>
      </c>
      <c r="E69" s="58"/>
      <c r="F69" s="27" t="s">
        <v>214</v>
      </c>
      <c r="G69" s="4" t="s">
        <v>50</v>
      </c>
      <c r="H69" s="4">
        <v>1</v>
      </c>
      <c r="I69" s="4" t="s">
        <v>138</v>
      </c>
      <c r="J69" s="5">
        <v>42772</v>
      </c>
      <c r="K69" s="4"/>
      <c r="L69" s="4"/>
    </row>
    <row r="70" spans="1:12" x14ac:dyDescent="0.25">
      <c r="A70" s="4">
        <v>67</v>
      </c>
      <c r="B70" s="4">
        <v>8</v>
      </c>
      <c r="C70" s="7" t="s">
        <v>209</v>
      </c>
      <c r="D70" s="30" t="s">
        <v>210</v>
      </c>
      <c r="E70" s="54"/>
      <c r="F70" s="4" t="s">
        <v>213</v>
      </c>
      <c r="G70" s="4" t="s">
        <v>23</v>
      </c>
      <c r="H70" s="4">
        <v>5</v>
      </c>
      <c r="I70" s="4" t="s">
        <v>138</v>
      </c>
      <c r="J70" s="5">
        <v>42772</v>
      </c>
      <c r="K70" s="4"/>
      <c r="L70" s="4"/>
    </row>
    <row r="71" spans="1:12" ht="30" x14ac:dyDescent="0.25">
      <c r="A71" s="4">
        <v>68</v>
      </c>
      <c r="B71" s="4">
        <v>8</v>
      </c>
      <c r="C71" s="7" t="s">
        <v>215</v>
      </c>
      <c r="D71" s="30">
        <v>5</v>
      </c>
      <c r="E71" s="54" t="s">
        <v>216</v>
      </c>
      <c r="F71" s="27" t="s">
        <v>217</v>
      </c>
      <c r="G71" s="4" t="s">
        <v>23</v>
      </c>
      <c r="H71" s="4">
        <v>5</v>
      </c>
      <c r="I71" s="4" t="s">
        <v>138</v>
      </c>
      <c r="J71" s="5">
        <v>42772</v>
      </c>
      <c r="K71" s="4"/>
      <c r="L71" s="4"/>
    </row>
    <row r="72" spans="1:12" x14ac:dyDescent="0.25">
      <c r="A72" s="4">
        <v>69</v>
      </c>
      <c r="B72" s="4">
        <v>8</v>
      </c>
      <c r="C72" s="7" t="s">
        <v>215</v>
      </c>
      <c r="D72" s="30">
        <v>7</v>
      </c>
      <c r="E72" s="54" t="s">
        <v>218</v>
      </c>
      <c r="F72" s="27" t="s">
        <v>231</v>
      </c>
      <c r="G72" s="4" t="s">
        <v>23</v>
      </c>
      <c r="H72" s="7">
        <v>5</v>
      </c>
      <c r="I72" s="4" t="s">
        <v>138</v>
      </c>
      <c r="J72" s="5">
        <v>42772</v>
      </c>
      <c r="K72" s="4"/>
      <c r="L72" s="4"/>
    </row>
    <row r="73" spans="1:12" ht="30" x14ac:dyDescent="0.25">
      <c r="A73" s="4">
        <v>70</v>
      </c>
      <c r="B73" s="4">
        <v>8</v>
      </c>
      <c r="C73" s="7" t="s">
        <v>221</v>
      </c>
      <c r="D73" s="30">
        <v>1</v>
      </c>
      <c r="E73" s="54"/>
      <c r="F73" s="27" t="s">
        <v>220</v>
      </c>
      <c r="G73" s="4" t="s">
        <v>23</v>
      </c>
      <c r="H73" s="4">
        <v>5</v>
      </c>
      <c r="I73" s="4" t="s">
        <v>85</v>
      </c>
      <c r="J73" s="5">
        <v>42772</v>
      </c>
      <c r="K73" s="4"/>
      <c r="L73" s="4"/>
    </row>
    <row r="74" spans="1:12" x14ac:dyDescent="0.25">
      <c r="A74" s="4">
        <v>71</v>
      </c>
      <c r="B74" s="7">
        <v>9</v>
      </c>
      <c r="C74" s="7" t="s">
        <v>222</v>
      </c>
      <c r="D74" s="30">
        <v>2</v>
      </c>
      <c r="E74" s="123" t="s">
        <v>229</v>
      </c>
      <c r="F74" s="27" t="s">
        <v>223</v>
      </c>
      <c r="G74" s="4" t="s">
        <v>23</v>
      </c>
      <c r="H74" s="4">
        <v>5</v>
      </c>
      <c r="I74" s="4" t="s">
        <v>138</v>
      </c>
      <c r="J74" s="5">
        <v>42772</v>
      </c>
      <c r="K74" s="4"/>
      <c r="L74" s="4"/>
    </row>
    <row r="75" spans="1:12" x14ac:dyDescent="0.25">
      <c r="A75" s="4">
        <v>72</v>
      </c>
      <c r="B75" s="7">
        <v>9</v>
      </c>
      <c r="C75" s="7" t="s">
        <v>224</v>
      </c>
      <c r="D75" s="30">
        <v>3</v>
      </c>
      <c r="E75" s="123"/>
      <c r="F75" s="27" t="s">
        <v>223</v>
      </c>
      <c r="G75" s="4" t="s">
        <v>23</v>
      </c>
      <c r="H75" s="4">
        <v>5</v>
      </c>
      <c r="I75" s="4" t="s">
        <v>138</v>
      </c>
      <c r="J75" s="5">
        <v>42772</v>
      </c>
      <c r="K75" s="4"/>
      <c r="L75" s="4"/>
    </row>
    <row r="76" spans="1:12" x14ac:dyDescent="0.25">
      <c r="A76" s="4">
        <v>73</v>
      </c>
      <c r="B76" s="7">
        <v>9</v>
      </c>
      <c r="C76" s="7" t="s">
        <v>225</v>
      </c>
      <c r="D76" s="30">
        <v>4</v>
      </c>
      <c r="E76" s="54"/>
      <c r="F76" s="27" t="s">
        <v>249</v>
      </c>
      <c r="G76" s="4" t="s">
        <v>23</v>
      </c>
      <c r="H76" s="4">
        <v>5</v>
      </c>
      <c r="I76" s="4" t="s">
        <v>138</v>
      </c>
      <c r="J76" s="5">
        <v>42772</v>
      </c>
      <c r="K76" s="4"/>
      <c r="L76" s="4"/>
    </row>
    <row r="77" spans="1:12" x14ac:dyDescent="0.25">
      <c r="A77" s="4">
        <v>74</v>
      </c>
      <c r="B77" s="7">
        <v>9</v>
      </c>
      <c r="C77" s="7" t="s">
        <v>226</v>
      </c>
      <c r="D77" s="30">
        <v>5</v>
      </c>
      <c r="E77" s="54"/>
      <c r="F77" s="27" t="s">
        <v>249</v>
      </c>
      <c r="G77" s="4" t="s">
        <v>23</v>
      </c>
      <c r="H77" s="4">
        <v>5</v>
      </c>
      <c r="I77" s="4" t="s">
        <v>138</v>
      </c>
      <c r="J77" s="5">
        <v>42772</v>
      </c>
      <c r="K77" s="4"/>
      <c r="L77" s="4"/>
    </row>
    <row r="78" spans="1:12" x14ac:dyDescent="0.25">
      <c r="A78" s="4">
        <v>75</v>
      </c>
      <c r="B78" s="7">
        <v>9</v>
      </c>
      <c r="C78" s="7" t="s">
        <v>227</v>
      </c>
      <c r="D78" s="30" t="s">
        <v>228</v>
      </c>
      <c r="E78" s="54"/>
      <c r="F78" s="27" t="s">
        <v>230</v>
      </c>
      <c r="G78" s="4" t="s">
        <v>23</v>
      </c>
      <c r="H78" s="4">
        <v>5</v>
      </c>
      <c r="I78" s="4" t="s">
        <v>138</v>
      </c>
      <c r="J78" s="5">
        <v>42772</v>
      </c>
      <c r="K78" s="4"/>
      <c r="L78" s="4"/>
    </row>
    <row r="79" spans="1:12" ht="30" x14ac:dyDescent="0.25">
      <c r="A79" s="4">
        <v>76</v>
      </c>
      <c r="B79" s="7">
        <v>7</v>
      </c>
      <c r="C79" s="7" t="s">
        <v>235</v>
      </c>
      <c r="D79" s="30"/>
      <c r="E79" s="54" t="s">
        <v>233</v>
      </c>
      <c r="F79" s="27" t="s">
        <v>234</v>
      </c>
      <c r="G79" s="4" t="s">
        <v>23</v>
      </c>
      <c r="H79" s="4">
        <v>5</v>
      </c>
      <c r="I79" s="4"/>
      <c r="J79" s="5">
        <v>42774</v>
      </c>
      <c r="K79" s="4"/>
      <c r="L79" s="4"/>
    </row>
    <row r="80" spans="1:12" x14ac:dyDescent="0.25">
      <c r="A80" s="4">
        <v>77</v>
      </c>
      <c r="B80" s="7">
        <v>7</v>
      </c>
      <c r="C80" s="7" t="s">
        <v>238</v>
      </c>
      <c r="D80" s="4"/>
      <c r="E80" s="54"/>
      <c r="F80" s="54" t="s">
        <v>236</v>
      </c>
      <c r="G80" s="4" t="s">
        <v>244</v>
      </c>
      <c r="H80" s="4"/>
      <c r="I80" s="4"/>
      <c r="J80" s="5">
        <v>42774</v>
      </c>
      <c r="K80" s="4"/>
      <c r="L80" s="4"/>
    </row>
    <row r="81" spans="1:12" ht="30" x14ac:dyDescent="0.25">
      <c r="A81" s="4">
        <v>78</v>
      </c>
      <c r="B81" s="7">
        <v>7</v>
      </c>
      <c r="C81" s="7" t="s">
        <v>237</v>
      </c>
      <c r="D81" s="4"/>
      <c r="E81" s="54" t="s">
        <v>239</v>
      </c>
      <c r="F81" s="27" t="s">
        <v>240</v>
      </c>
      <c r="G81" s="4" t="s">
        <v>23</v>
      </c>
      <c r="H81" s="4">
        <v>5</v>
      </c>
      <c r="I81" s="4"/>
      <c r="J81" s="5">
        <v>42774</v>
      </c>
      <c r="K81" s="4"/>
      <c r="L81" s="4"/>
    </row>
    <row r="82" spans="1:12" ht="30" x14ac:dyDescent="0.25">
      <c r="A82" s="4">
        <v>79</v>
      </c>
      <c r="B82" s="7">
        <v>7</v>
      </c>
      <c r="C82" s="7" t="s">
        <v>241</v>
      </c>
      <c r="D82" s="4"/>
      <c r="E82" s="54"/>
      <c r="F82" s="44" t="s">
        <v>242</v>
      </c>
      <c r="G82" s="4" t="s">
        <v>23</v>
      </c>
      <c r="H82" s="4">
        <v>5</v>
      </c>
      <c r="I82" s="4"/>
      <c r="J82" s="5">
        <v>42774</v>
      </c>
      <c r="K82" s="4"/>
      <c r="L82" s="4"/>
    </row>
    <row r="83" spans="1:12" x14ac:dyDescent="0.25">
      <c r="A83" s="4">
        <v>80</v>
      </c>
      <c r="B83" s="4">
        <v>8</v>
      </c>
      <c r="C83" s="7" t="s">
        <v>246</v>
      </c>
      <c r="D83" s="4" t="s">
        <v>232</v>
      </c>
      <c r="E83" s="54"/>
      <c r="F83" s="4" t="s">
        <v>263</v>
      </c>
      <c r="G83" s="4" t="s">
        <v>50</v>
      </c>
      <c r="H83" s="4">
        <v>1</v>
      </c>
      <c r="I83" s="4"/>
      <c r="J83" s="5">
        <v>42779</v>
      </c>
      <c r="K83" s="4"/>
      <c r="L83" s="4"/>
    </row>
    <row r="84" spans="1:12" ht="30" x14ac:dyDescent="0.25">
      <c r="A84" s="4">
        <v>81</v>
      </c>
      <c r="B84" s="4">
        <v>8</v>
      </c>
      <c r="C84" s="7" t="s">
        <v>246</v>
      </c>
      <c r="D84" s="4" t="s">
        <v>232</v>
      </c>
      <c r="E84" s="54"/>
      <c r="F84" s="26" t="s">
        <v>245</v>
      </c>
      <c r="G84" s="7" t="s">
        <v>23</v>
      </c>
      <c r="H84" s="7">
        <v>5</v>
      </c>
      <c r="I84" s="4"/>
      <c r="J84" s="5">
        <v>42779</v>
      </c>
      <c r="K84" s="4"/>
      <c r="L84" s="4"/>
    </row>
    <row r="85" spans="1:12" ht="30" x14ac:dyDescent="0.25">
      <c r="A85" s="4">
        <v>82</v>
      </c>
      <c r="B85" s="4">
        <v>8</v>
      </c>
      <c r="C85" s="4" t="s">
        <v>258</v>
      </c>
      <c r="D85" s="4"/>
      <c r="E85" s="54"/>
      <c r="F85" s="26" t="s">
        <v>259</v>
      </c>
      <c r="G85" s="7" t="s">
        <v>50</v>
      </c>
      <c r="H85" s="7">
        <v>1</v>
      </c>
      <c r="I85" s="4"/>
      <c r="J85" s="5">
        <v>42779</v>
      </c>
      <c r="K85" s="4"/>
      <c r="L85" s="4"/>
    </row>
    <row r="86" spans="1:12" x14ac:dyDescent="0.25">
      <c r="A86" s="4">
        <v>83</v>
      </c>
      <c r="B86" s="4">
        <v>8</v>
      </c>
      <c r="C86" s="4" t="s">
        <v>264</v>
      </c>
      <c r="D86" s="4"/>
      <c r="E86" s="54"/>
      <c r="F86" s="26" t="s">
        <v>265</v>
      </c>
      <c r="G86" s="7" t="s">
        <v>23</v>
      </c>
      <c r="H86" s="7">
        <v>5</v>
      </c>
      <c r="I86" s="4"/>
      <c r="J86" s="5">
        <v>42779</v>
      </c>
      <c r="K86" s="4"/>
      <c r="L86" s="4"/>
    </row>
    <row r="87" spans="1:12" ht="45" x14ac:dyDescent="0.25">
      <c r="A87" s="4">
        <v>84</v>
      </c>
      <c r="B87" s="7">
        <v>9</v>
      </c>
      <c r="C87" s="7" t="s">
        <v>247</v>
      </c>
      <c r="D87" s="4" t="s">
        <v>256</v>
      </c>
      <c r="E87" s="54"/>
      <c r="F87" s="26" t="s">
        <v>262</v>
      </c>
      <c r="G87" s="7" t="s">
        <v>23</v>
      </c>
      <c r="H87" s="7">
        <v>5</v>
      </c>
      <c r="I87" s="4"/>
      <c r="J87" s="5">
        <v>42779</v>
      </c>
      <c r="K87" s="4"/>
      <c r="L87" s="4"/>
    </row>
    <row r="88" spans="1:12" ht="30" x14ac:dyDescent="0.25">
      <c r="A88" s="4">
        <v>85</v>
      </c>
      <c r="B88" s="7">
        <v>9</v>
      </c>
      <c r="C88" s="7" t="s">
        <v>248</v>
      </c>
      <c r="D88" s="4">
        <v>1</v>
      </c>
      <c r="E88" s="54"/>
      <c r="F88" s="27" t="s">
        <v>260</v>
      </c>
      <c r="G88" s="4" t="s">
        <v>23</v>
      </c>
      <c r="H88" s="7">
        <v>5</v>
      </c>
      <c r="I88" s="4"/>
      <c r="J88" s="5">
        <v>42779</v>
      </c>
      <c r="K88" s="4"/>
      <c r="L88" s="4"/>
    </row>
    <row r="89" spans="1:12" x14ac:dyDescent="0.25">
      <c r="A89" s="4">
        <v>86</v>
      </c>
      <c r="B89" s="7">
        <v>9</v>
      </c>
      <c r="C89" s="7" t="s">
        <v>253</v>
      </c>
      <c r="D89" s="4" t="s">
        <v>232</v>
      </c>
      <c r="E89" s="54"/>
      <c r="F89" s="27" t="s">
        <v>250</v>
      </c>
      <c r="G89" s="4" t="s">
        <v>244</v>
      </c>
      <c r="H89" s="4"/>
      <c r="I89" s="4"/>
      <c r="J89" s="5">
        <v>42779</v>
      </c>
      <c r="K89" s="4"/>
      <c r="L89" s="4"/>
    </row>
    <row r="90" spans="1:12" ht="30" x14ac:dyDescent="0.25">
      <c r="A90" s="4">
        <v>87</v>
      </c>
      <c r="B90" s="7">
        <v>9</v>
      </c>
      <c r="C90" s="7" t="s">
        <v>253</v>
      </c>
      <c r="D90" s="4" t="s">
        <v>232</v>
      </c>
      <c r="E90" s="54"/>
      <c r="F90" s="27" t="s">
        <v>251</v>
      </c>
      <c r="G90" s="4" t="s">
        <v>50</v>
      </c>
      <c r="H90" s="4">
        <v>1</v>
      </c>
      <c r="I90" s="4"/>
      <c r="J90" s="5">
        <v>42779</v>
      </c>
      <c r="K90" s="4"/>
      <c r="L90" s="4"/>
    </row>
    <row r="91" spans="1:12" x14ac:dyDescent="0.25">
      <c r="A91" s="4">
        <v>88</v>
      </c>
      <c r="B91" s="7">
        <v>9</v>
      </c>
      <c r="C91" s="7" t="s">
        <v>253</v>
      </c>
      <c r="D91" s="4">
        <v>5</v>
      </c>
      <c r="E91" s="54"/>
      <c r="F91" s="27" t="s">
        <v>252</v>
      </c>
      <c r="G91" s="4" t="s">
        <v>23</v>
      </c>
      <c r="H91" s="4">
        <v>5</v>
      </c>
      <c r="I91" s="4"/>
      <c r="J91" s="5">
        <v>42779</v>
      </c>
      <c r="K91" s="4"/>
      <c r="L91" s="4"/>
    </row>
    <row r="92" spans="1:12" ht="30" x14ac:dyDescent="0.25">
      <c r="A92" s="4">
        <v>89</v>
      </c>
      <c r="B92" s="7">
        <v>9</v>
      </c>
      <c r="C92" s="7" t="s">
        <v>254</v>
      </c>
      <c r="D92" s="4" t="s">
        <v>257</v>
      </c>
      <c r="E92" s="54"/>
      <c r="F92" s="27" t="s">
        <v>261</v>
      </c>
      <c r="G92" s="4" t="s">
        <v>50</v>
      </c>
      <c r="H92" s="4">
        <v>1</v>
      </c>
      <c r="I92" s="4"/>
      <c r="J92" s="5">
        <v>42779</v>
      </c>
      <c r="K92" s="4"/>
      <c r="L92" s="4"/>
    </row>
    <row r="93" spans="1:12" x14ac:dyDescent="0.25">
      <c r="A93" s="4">
        <v>90</v>
      </c>
      <c r="B93" s="7">
        <v>9</v>
      </c>
      <c r="C93" s="7" t="s">
        <v>254</v>
      </c>
      <c r="D93" s="4" t="s">
        <v>232</v>
      </c>
      <c r="E93" s="54"/>
      <c r="F93" s="27" t="s">
        <v>255</v>
      </c>
      <c r="G93" s="4" t="s">
        <v>50</v>
      </c>
      <c r="H93" s="4">
        <v>1</v>
      </c>
      <c r="I93" s="4"/>
      <c r="J93" s="5">
        <v>42779</v>
      </c>
      <c r="K93" s="4"/>
      <c r="L93" s="4"/>
    </row>
    <row r="94" spans="1:12" ht="30" x14ac:dyDescent="0.25">
      <c r="A94" s="4">
        <v>91</v>
      </c>
      <c r="B94" s="7">
        <v>10</v>
      </c>
      <c r="C94" s="7" t="s">
        <v>266</v>
      </c>
      <c r="D94" s="4"/>
      <c r="E94" s="54"/>
      <c r="F94" s="27" t="s">
        <v>267</v>
      </c>
      <c r="G94" s="4" t="s">
        <v>50</v>
      </c>
      <c r="H94" s="4">
        <v>1</v>
      </c>
      <c r="I94" s="4"/>
      <c r="J94" s="5">
        <v>42780</v>
      </c>
      <c r="K94" s="4"/>
      <c r="L94" s="4"/>
    </row>
    <row r="95" spans="1:12" ht="30" x14ac:dyDescent="0.25">
      <c r="A95" s="4">
        <v>92</v>
      </c>
      <c r="B95" s="7">
        <v>10</v>
      </c>
      <c r="C95" s="7" t="s">
        <v>268</v>
      </c>
      <c r="D95" s="4"/>
      <c r="E95" s="54"/>
      <c r="F95" s="27" t="s">
        <v>269</v>
      </c>
      <c r="G95" s="4" t="s">
        <v>50</v>
      </c>
      <c r="H95" s="4">
        <v>1</v>
      </c>
      <c r="I95" s="4"/>
      <c r="J95" s="5">
        <v>42780</v>
      </c>
      <c r="K95" s="4"/>
      <c r="L95" s="4"/>
    </row>
    <row r="96" spans="1:12" ht="30" x14ac:dyDescent="0.25">
      <c r="A96" s="4">
        <v>93</v>
      </c>
      <c r="B96" s="7">
        <v>10</v>
      </c>
      <c r="C96" s="7" t="s">
        <v>268</v>
      </c>
      <c r="D96" s="4"/>
      <c r="E96" s="54"/>
      <c r="F96" s="27" t="s">
        <v>270</v>
      </c>
      <c r="G96" s="4" t="s">
        <v>50</v>
      </c>
      <c r="H96" s="4">
        <v>1</v>
      </c>
      <c r="I96" s="4"/>
      <c r="J96" s="5">
        <v>42780</v>
      </c>
      <c r="K96" s="4"/>
      <c r="L96" s="4"/>
    </row>
    <row r="97" spans="1:12" ht="45" x14ac:dyDescent="0.25">
      <c r="A97" s="4">
        <v>94</v>
      </c>
      <c r="B97" s="7">
        <v>10</v>
      </c>
      <c r="C97" s="7" t="s">
        <v>268</v>
      </c>
      <c r="D97" s="4"/>
      <c r="E97" s="54"/>
      <c r="F97" s="27" t="s">
        <v>271</v>
      </c>
      <c r="G97" s="4" t="s">
        <v>50</v>
      </c>
      <c r="H97" s="4">
        <v>1</v>
      </c>
      <c r="I97" s="4"/>
      <c r="J97" s="5">
        <v>42780</v>
      </c>
      <c r="K97" s="4"/>
      <c r="L97" s="4"/>
    </row>
    <row r="98" spans="1:12" ht="30" x14ac:dyDescent="0.25">
      <c r="A98" s="4">
        <v>95</v>
      </c>
      <c r="B98" s="7">
        <v>10</v>
      </c>
      <c r="C98" s="7" t="s">
        <v>268</v>
      </c>
      <c r="D98" s="4"/>
      <c r="E98" s="54"/>
      <c r="F98" s="27" t="s">
        <v>272</v>
      </c>
      <c r="G98" s="4" t="s">
        <v>50</v>
      </c>
      <c r="H98" s="4">
        <v>1</v>
      </c>
      <c r="I98" s="4"/>
      <c r="J98" s="5">
        <v>42780</v>
      </c>
      <c r="K98" s="4"/>
      <c r="L98" s="4"/>
    </row>
    <row r="99" spans="1:12" ht="30" x14ac:dyDescent="0.25">
      <c r="A99" s="4">
        <v>96</v>
      </c>
      <c r="B99" s="7">
        <v>10</v>
      </c>
      <c r="C99" s="7" t="s">
        <v>268</v>
      </c>
      <c r="D99" s="4"/>
      <c r="E99" s="54"/>
      <c r="F99" s="27" t="s">
        <v>273</v>
      </c>
      <c r="G99" s="4" t="s">
        <v>50</v>
      </c>
      <c r="H99" s="4">
        <v>1</v>
      </c>
      <c r="I99" s="4"/>
      <c r="J99" s="5">
        <v>42780</v>
      </c>
      <c r="K99" s="4"/>
      <c r="L99" s="4"/>
    </row>
    <row r="100" spans="1:12" ht="45" x14ac:dyDescent="0.25">
      <c r="A100" s="4">
        <v>97</v>
      </c>
      <c r="B100" s="7">
        <v>10</v>
      </c>
      <c r="C100" s="7" t="s">
        <v>268</v>
      </c>
      <c r="D100" s="4"/>
      <c r="E100" s="54"/>
      <c r="F100" s="27" t="s">
        <v>274</v>
      </c>
      <c r="G100" s="4" t="s">
        <v>50</v>
      </c>
      <c r="H100" s="4">
        <v>1</v>
      </c>
      <c r="I100" s="4"/>
      <c r="J100" s="5">
        <v>42780</v>
      </c>
      <c r="K100" s="4"/>
      <c r="L100" s="4"/>
    </row>
  </sheetData>
  <mergeCells count="3">
    <mergeCell ref="E27:F27"/>
    <mergeCell ref="L36:L45"/>
    <mergeCell ref="E74:E75"/>
  </mergeCells>
  <conditionalFormatting sqref="I5:I13">
    <cfRule type="cellIs" dxfId="13" priority="20" operator="equal">
      <formula>"unsolve"</formula>
    </cfRule>
  </conditionalFormatting>
  <conditionalFormatting sqref="I16">
    <cfRule type="cellIs" dxfId="12" priority="16" operator="equal">
      <formula>"unsolve"</formula>
    </cfRule>
  </conditionalFormatting>
  <conditionalFormatting sqref="I15">
    <cfRule type="cellIs" dxfId="11" priority="15" operator="equal">
      <formula>"unsolve"</formula>
    </cfRule>
  </conditionalFormatting>
  <conditionalFormatting sqref="I22">
    <cfRule type="cellIs" dxfId="10" priority="14" operator="equal">
      <formula>"unsolve"</formula>
    </cfRule>
  </conditionalFormatting>
  <conditionalFormatting sqref="I23">
    <cfRule type="cellIs" dxfId="9" priority="13" operator="equal">
      <formula>"unsolve"</formula>
    </cfRule>
  </conditionalFormatting>
  <conditionalFormatting sqref="I24">
    <cfRule type="cellIs" dxfId="8" priority="12" operator="equal">
      <formula>"unsolve"</formula>
    </cfRule>
  </conditionalFormatting>
  <conditionalFormatting sqref="I4">
    <cfRule type="cellIs" dxfId="7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0">
    <cfRule type="cellIs" dxfId="4" priority="3" operator="equal">
      <formula>"unsolve"</formula>
    </cfRule>
  </conditionalFormatting>
  <conditionalFormatting sqref="I57">
    <cfRule type="cellIs" dxfId="3" priority="2" operator="equal">
      <formula>"unsolve"</formula>
    </cfRule>
  </conditionalFormatting>
  <conditionalFormatting sqref="I61:I65">
    <cfRule type="cellIs" dxfId="2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topLeftCell="A11" workbookViewId="0">
      <selection activeCell="L17" sqref="L17"/>
    </sheetView>
  </sheetViews>
  <sheetFormatPr defaultColWidth="8.85546875" defaultRowHeight="15" x14ac:dyDescent="0.25"/>
  <sheetData>
    <row r="14" spans="12:13" x14ac:dyDescent="0.25">
      <c r="L14">
        <v>0</v>
      </c>
      <c r="M14" t="s">
        <v>24</v>
      </c>
    </row>
    <row r="15" spans="12:13" x14ac:dyDescent="0.25">
      <c r="L15">
        <v>11</v>
      </c>
      <c r="M15" t="s">
        <v>30</v>
      </c>
    </row>
    <row r="16" spans="12:13" x14ac:dyDescent="0.25">
      <c r="L16">
        <v>21</v>
      </c>
      <c r="M16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workbookViewId="0">
      <selection activeCell="D56" sqref="D56"/>
    </sheetView>
  </sheetViews>
  <sheetFormatPr defaultColWidth="8.85546875" defaultRowHeight="15" x14ac:dyDescent="0.25"/>
  <cols>
    <col min="1" max="1" width="12.42578125" customWidth="1"/>
    <col min="2" max="2" width="12.5703125" customWidth="1"/>
    <col min="6" max="6" width="8.42578125" bestFit="1" customWidth="1"/>
    <col min="7" max="7" width="20.5703125" bestFit="1" customWidth="1"/>
    <col min="9" max="9" width="11" customWidth="1"/>
    <col min="10" max="10" width="11.85546875" customWidth="1"/>
    <col min="14" max="14" width="9.5703125" bestFit="1" customWidth="1"/>
  </cols>
  <sheetData>
    <row r="1" spans="1:7" ht="60.95" customHeight="1" x14ac:dyDescent="0.25">
      <c r="A1" s="14" t="s">
        <v>25</v>
      </c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ht="3" hidden="1" customHeight="1" x14ac:dyDescent="0.25">
      <c r="A2" s="1"/>
      <c r="B2" s="1"/>
      <c r="C2" s="1">
        <v>1</v>
      </c>
      <c r="D2" s="1">
        <v>5</v>
      </c>
      <c r="E2" s="1">
        <v>10</v>
      </c>
      <c r="F2" s="1"/>
      <c r="G2" s="1"/>
    </row>
    <row r="3" spans="1:7" ht="30" x14ac:dyDescent="0.25">
      <c r="A3" s="116">
        <v>2</v>
      </c>
      <c r="B3" s="12" t="s">
        <v>11</v>
      </c>
      <c r="C3" s="65">
        <v>1</v>
      </c>
      <c r="D3" s="72">
        <v>0</v>
      </c>
      <c r="E3" s="3">
        <v>0</v>
      </c>
      <c r="F3" s="63">
        <f t="shared" ref="F3:F10" si="0">SUM(C3*$C$2,D3*$D$2,E3*$E$2)</f>
        <v>1</v>
      </c>
      <c r="G3" s="63" t="s">
        <v>42</v>
      </c>
    </row>
    <row r="4" spans="1:7" ht="30" x14ac:dyDescent="0.25">
      <c r="A4" s="116"/>
      <c r="B4" s="12" t="s">
        <v>12</v>
      </c>
      <c r="C4" s="65">
        <v>2</v>
      </c>
      <c r="D4" s="65"/>
      <c r="E4" s="3">
        <v>0</v>
      </c>
      <c r="F4" s="63">
        <f t="shared" si="0"/>
        <v>2</v>
      </c>
      <c r="G4" s="63" t="s">
        <v>42</v>
      </c>
    </row>
    <row r="5" spans="1:7" ht="30" x14ac:dyDescent="0.25">
      <c r="A5" s="116"/>
      <c r="B5" s="12" t="s">
        <v>13</v>
      </c>
      <c r="C5" s="65">
        <v>1</v>
      </c>
      <c r="D5" s="3">
        <v>0</v>
      </c>
      <c r="E5" s="3">
        <v>0</v>
      </c>
      <c r="F5" s="63">
        <f t="shared" si="0"/>
        <v>1</v>
      </c>
      <c r="G5" s="63" t="s">
        <v>42</v>
      </c>
    </row>
    <row r="6" spans="1:7" x14ac:dyDescent="0.25">
      <c r="A6" s="116"/>
      <c r="B6" s="12" t="s">
        <v>32</v>
      </c>
      <c r="C6" s="65">
        <v>1</v>
      </c>
      <c r="D6" s="3"/>
      <c r="E6" s="3"/>
      <c r="F6" s="63">
        <f t="shared" si="0"/>
        <v>1</v>
      </c>
      <c r="G6" s="63" t="s">
        <v>42</v>
      </c>
    </row>
    <row r="7" spans="1:7" x14ac:dyDescent="0.25">
      <c r="A7" s="116"/>
      <c r="B7" s="12" t="s">
        <v>14</v>
      </c>
      <c r="C7" s="3">
        <v>1</v>
      </c>
      <c r="D7" s="65"/>
      <c r="E7" s="3">
        <v>0</v>
      </c>
      <c r="F7" s="63">
        <f t="shared" si="0"/>
        <v>1</v>
      </c>
      <c r="G7" s="63" t="s">
        <v>42</v>
      </c>
    </row>
    <row r="8" spans="1:7" ht="30" x14ac:dyDescent="0.25">
      <c r="A8" s="116"/>
      <c r="B8" s="12" t="s">
        <v>15</v>
      </c>
      <c r="C8" s="3">
        <v>2</v>
      </c>
      <c r="D8" s="65"/>
      <c r="E8" s="3">
        <v>0</v>
      </c>
      <c r="F8" s="63">
        <f t="shared" si="0"/>
        <v>2</v>
      </c>
      <c r="G8" s="63" t="s">
        <v>42</v>
      </c>
    </row>
    <row r="9" spans="1:7" ht="30" x14ac:dyDescent="0.25">
      <c r="A9" s="116"/>
      <c r="B9" s="12" t="s">
        <v>33</v>
      </c>
      <c r="C9" s="3">
        <v>1</v>
      </c>
      <c r="D9" s="3">
        <v>1</v>
      </c>
      <c r="E9" s="3">
        <v>0</v>
      </c>
      <c r="F9" s="63">
        <f t="shared" si="0"/>
        <v>6</v>
      </c>
      <c r="G9" s="63" t="s">
        <v>24</v>
      </c>
    </row>
    <row r="10" spans="1:7" ht="30.75" thickBot="1" x14ac:dyDescent="0.3">
      <c r="A10" s="116"/>
      <c r="B10" s="86" t="s">
        <v>28</v>
      </c>
      <c r="C10" s="76">
        <v>3</v>
      </c>
      <c r="D10" s="77"/>
      <c r="E10" s="78"/>
      <c r="F10" s="63">
        <f t="shared" si="0"/>
        <v>3</v>
      </c>
      <c r="G10" s="63"/>
    </row>
    <row r="11" spans="1:7" ht="15.75" thickBot="1" x14ac:dyDescent="0.3">
      <c r="A11" s="125"/>
      <c r="B11" s="87" t="s">
        <v>277</v>
      </c>
      <c r="C11" s="79">
        <f>SUM(C3:C10)</f>
        <v>12</v>
      </c>
      <c r="D11" s="80">
        <f>SUM(D3:D10)*5</f>
        <v>5</v>
      </c>
      <c r="E11" s="81">
        <f>SUM(E3:E10)*10</f>
        <v>0</v>
      </c>
      <c r="F11" s="75"/>
      <c r="G11" s="63" t="s">
        <v>24</v>
      </c>
    </row>
    <row r="12" spans="1:7" ht="18" customHeight="1" x14ac:dyDescent="0.25">
      <c r="A12" s="116"/>
      <c r="B12" s="126" t="s">
        <v>26</v>
      </c>
      <c r="C12" s="127"/>
      <c r="D12" s="127"/>
      <c r="E12" s="128"/>
      <c r="F12" s="71">
        <f>SUM(F3:F10)</f>
        <v>17</v>
      </c>
      <c r="G12" s="63" t="str">
        <f>VLOOKUP(F12,'Mitigation Plan'!L14:M16,2,TRUE)</f>
        <v>Use planned debugging time in the iteration</v>
      </c>
    </row>
    <row r="13" spans="1:7" ht="21" customHeight="1" x14ac:dyDescent="0.25">
      <c r="A13" s="120">
        <v>3</v>
      </c>
      <c r="B13" s="17" t="s">
        <v>39</v>
      </c>
      <c r="C13" s="64">
        <v>2</v>
      </c>
      <c r="D13" s="64">
        <v>1</v>
      </c>
      <c r="E13" s="64">
        <v>0</v>
      </c>
      <c r="F13" s="64">
        <f>SUM(C13*$C$2,D13*$D$2,E13*$E$2)</f>
        <v>7</v>
      </c>
      <c r="G13" s="22" t="s">
        <v>68</v>
      </c>
    </row>
    <row r="14" spans="1:7" ht="13.5" customHeight="1" x14ac:dyDescent="0.25">
      <c r="A14" s="120"/>
      <c r="B14" s="17" t="s">
        <v>40</v>
      </c>
      <c r="C14" s="64">
        <v>2</v>
      </c>
      <c r="D14" s="64">
        <v>0</v>
      </c>
      <c r="E14" s="64">
        <v>0</v>
      </c>
      <c r="F14" s="64">
        <f t="shared" ref="F14:F15" si="1">SUM(C14*$C$2,D14*$D$2,E14*$E$2)</f>
        <v>2</v>
      </c>
      <c r="G14" s="64" t="s">
        <v>24</v>
      </c>
    </row>
    <row r="15" spans="1:7" ht="18.75" customHeight="1" thickBot="1" x14ac:dyDescent="0.3">
      <c r="A15" s="120"/>
      <c r="B15" s="88" t="s">
        <v>46</v>
      </c>
      <c r="C15" s="82">
        <v>3</v>
      </c>
      <c r="D15" s="82">
        <v>0</v>
      </c>
      <c r="E15" s="82">
        <v>0</v>
      </c>
      <c r="F15" s="64">
        <f t="shared" si="1"/>
        <v>3</v>
      </c>
      <c r="G15" s="22" t="s">
        <v>68</v>
      </c>
    </row>
    <row r="16" spans="1:7" ht="18.75" customHeight="1" thickBot="1" x14ac:dyDescent="0.3">
      <c r="A16" s="129"/>
      <c r="B16" s="89" t="s">
        <v>277</v>
      </c>
      <c r="C16" s="83">
        <f>SUM(C13:C15)</f>
        <v>7</v>
      </c>
      <c r="D16" s="84">
        <f>SUM(D13:D15)*5</f>
        <v>5</v>
      </c>
      <c r="E16" s="85">
        <f>SUM(E13:E15)*10</f>
        <v>0</v>
      </c>
      <c r="F16" s="74"/>
      <c r="G16" s="22"/>
    </row>
    <row r="17" spans="1:18" x14ac:dyDescent="0.25">
      <c r="A17" s="120"/>
      <c r="B17" s="126" t="s">
        <v>41</v>
      </c>
      <c r="C17" s="127"/>
      <c r="D17" s="127"/>
      <c r="E17" s="128"/>
      <c r="F17" s="71">
        <f>SUM(F13:F15)</f>
        <v>12</v>
      </c>
      <c r="G17" s="63"/>
    </row>
    <row r="18" spans="1:18" ht="18.75" customHeight="1" thickBot="1" x14ac:dyDescent="0.3">
      <c r="A18" s="115">
        <v>6</v>
      </c>
      <c r="B18" s="94" t="s">
        <v>69</v>
      </c>
      <c r="C18" s="82">
        <v>4</v>
      </c>
      <c r="D18" s="82">
        <v>2</v>
      </c>
      <c r="E18" s="88">
        <v>2</v>
      </c>
      <c r="F18" s="64">
        <f>SUM(C18*$C$2,D18*$D$2,E18*$E$2)</f>
        <v>34</v>
      </c>
      <c r="G18" s="22" t="s">
        <v>68</v>
      </c>
      <c r="I18" t="s">
        <v>94</v>
      </c>
    </row>
    <row r="19" spans="1:18" ht="18.75" customHeight="1" thickBot="1" x14ac:dyDescent="0.3">
      <c r="A19" s="117"/>
      <c r="B19" s="95" t="s">
        <v>277</v>
      </c>
      <c r="C19" s="84">
        <f>C18</f>
        <v>4</v>
      </c>
      <c r="D19" s="84">
        <f>D18*5</f>
        <v>10</v>
      </c>
      <c r="E19" s="96">
        <f>10*E18</f>
        <v>20</v>
      </c>
      <c r="F19" s="74"/>
      <c r="G19" s="22"/>
    </row>
    <row r="20" spans="1:18" x14ac:dyDescent="0.25">
      <c r="A20" s="115"/>
      <c r="B20" s="124" t="s">
        <v>84</v>
      </c>
      <c r="C20" s="124"/>
      <c r="D20" s="124"/>
      <c r="E20" s="124"/>
      <c r="F20" s="71">
        <f>SUM(F18)</f>
        <v>34</v>
      </c>
      <c r="G20" s="63"/>
    </row>
    <row r="21" spans="1:18" ht="15.75" thickBot="1" x14ac:dyDescent="0.3">
      <c r="I21" s="103"/>
      <c r="J21" s="97"/>
      <c r="K21" s="97"/>
      <c r="L21" s="97"/>
      <c r="M21" s="104"/>
    </row>
    <row r="22" spans="1:18" ht="19.5" customHeight="1" thickBot="1" x14ac:dyDescent="0.3">
      <c r="A22" s="115">
        <v>7</v>
      </c>
      <c r="B22" s="94" t="s">
        <v>275</v>
      </c>
      <c r="C22" s="82">
        <v>3</v>
      </c>
      <c r="D22" s="82">
        <v>2</v>
      </c>
      <c r="E22" s="88">
        <v>1</v>
      </c>
      <c r="F22" s="64">
        <f>SUM(C22*$C$2,D22*$D$2,E22*$E$2)</f>
        <v>23</v>
      </c>
      <c r="G22" s="22" t="s">
        <v>68</v>
      </c>
      <c r="I22" s="109" t="s">
        <v>25</v>
      </c>
      <c r="J22" s="110" t="s">
        <v>289</v>
      </c>
      <c r="K22" s="111" t="s">
        <v>290</v>
      </c>
      <c r="L22" s="112" t="s">
        <v>291</v>
      </c>
      <c r="M22" s="109" t="s">
        <v>276</v>
      </c>
    </row>
    <row r="23" spans="1:18" ht="19.5" customHeight="1" thickBot="1" x14ac:dyDescent="0.3">
      <c r="A23" s="117"/>
      <c r="B23" s="95" t="s">
        <v>277</v>
      </c>
      <c r="C23" s="84">
        <f>C22</f>
        <v>3</v>
      </c>
      <c r="D23" s="84">
        <f>D22*5</f>
        <v>10</v>
      </c>
      <c r="E23" s="96">
        <f>E22*10</f>
        <v>10</v>
      </c>
      <c r="F23" s="74"/>
      <c r="G23" s="22"/>
      <c r="I23" s="105">
        <v>2</v>
      </c>
      <c r="J23" s="106">
        <f>C11</f>
        <v>12</v>
      </c>
      <c r="K23" s="93">
        <f>D11</f>
        <v>5</v>
      </c>
      <c r="L23" s="107">
        <f>E11</f>
        <v>0</v>
      </c>
      <c r="M23" s="108">
        <f>F12</f>
        <v>17</v>
      </c>
    </row>
    <row r="24" spans="1:18" x14ac:dyDescent="0.25">
      <c r="A24" s="115"/>
      <c r="B24" s="124" t="s">
        <v>278</v>
      </c>
      <c r="C24" s="124"/>
      <c r="D24" s="124"/>
      <c r="E24" s="124"/>
      <c r="F24" s="71">
        <f>SUM(F22)</f>
        <v>23</v>
      </c>
      <c r="G24" s="63"/>
      <c r="I24" s="92">
        <v>3</v>
      </c>
      <c r="J24" s="91">
        <f>C16</f>
        <v>7</v>
      </c>
      <c r="K24" s="4">
        <f>D16</f>
        <v>5</v>
      </c>
      <c r="L24" s="90">
        <f>E16</f>
        <v>0</v>
      </c>
      <c r="M24" s="73">
        <f>SUM(J24:L24)</f>
        <v>12</v>
      </c>
      <c r="N24" s="97"/>
      <c r="O24" s="97"/>
      <c r="P24" s="97"/>
      <c r="Q24" s="97"/>
      <c r="R24" s="97"/>
    </row>
    <row r="25" spans="1:18" x14ac:dyDescent="0.25">
      <c r="A25" s="66"/>
      <c r="B25" s="66"/>
      <c r="C25" s="66"/>
      <c r="D25" s="66"/>
      <c r="E25" s="66"/>
      <c r="F25" s="67"/>
      <c r="G25" s="68"/>
      <c r="I25" s="92">
        <v>6</v>
      </c>
      <c r="J25" s="91">
        <f>C19</f>
        <v>4</v>
      </c>
      <c r="K25" s="4">
        <f>D19</f>
        <v>10</v>
      </c>
      <c r="L25" s="90">
        <f>E19</f>
        <v>20</v>
      </c>
      <c r="M25" s="73">
        <f>SUM(F20)</f>
        <v>34</v>
      </c>
      <c r="N25" s="97"/>
      <c r="O25" s="97"/>
      <c r="P25" s="97"/>
      <c r="Q25" s="97"/>
      <c r="R25" s="97"/>
    </row>
    <row r="26" spans="1:18" ht="15" customHeight="1" x14ac:dyDescent="0.25">
      <c r="A26" s="115">
        <v>8</v>
      </c>
      <c r="B26" s="25" t="s">
        <v>282</v>
      </c>
      <c r="C26" s="64">
        <v>3</v>
      </c>
      <c r="D26" s="64">
        <v>1</v>
      </c>
      <c r="E26" s="24">
        <v>1</v>
      </c>
      <c r="F26" s="64">
        <f>SUM(C26,D26*5,E26*10)</f>
        <v>18</v>
      </c>
      <c r="G26" s="22" t="s">
        <v>68</v>
      </c>
      <c r="I26" s="92">
        <v>7</v>
      </c>
      <c r="J26" s="91">
        <f>C23</f>
        <v>3</v>
      </c>
      <c r="K26" s="4">
        <f>D23</f>
        <v>10</v>
      </c>
      <c r="L26" s="90">
        <f>E23</f>
        <v>10</v>
      </c>
      <c r="M26" s="73">
        <f t="shared" ref="M26:M32" si="2">SUM(J26:L26)</f>
        <v>23</v>
      </c>
      <c r="N26" s="97"/>
      <c r="O26" s="97"/>
      <c r="P26" s="97"/>
      <c r="Q26" s="97"/>
      <c r="R26" s="97"/>
    </row>
    <row r="27" spans="1:18" x14ac:dyDescent="0.25">
      <c r="A27" s="115"/>
      <c r="B27" s="25" t="s">
        <v>206</v>
      </c>
      <c r="C27" s="64">
        <v>2</v>
      </c>
      <c r="D27" s="64">
        <v>1</v>
      </c>
      <c r="E27" s="24">
        <v>0</v>
      </c>
      <c r="F27" s="64">
        <f>SUM(C27,D27*5,E27*10)</f>
        <v>7</v>
      </c>
      <c r="G27" s="64" t="s">
        <v>24</v>
      </c>
      <c r="I27" s="92">
        <v>8</v>
      </c>
      <c r="J27" s="91">
        <f>C28</f>
        <v>5</v>
      </c>
      <c r="K27" s="4">
        <f>D28</f>
        <v>10</v>
      </c>
      <c r="L27" s="90">
        <f>E28</f>
        <v>10</v>
      </c>
      <c r="M27" s="73">
        <f t="shared" si="2"/>
        <v>25</v>
      </c>
      <c r="N27" s="97"/>
      <c r="O27" s="97"/>
      <c r="P27" s="97"/>
      <c r="Q27" s="97"/>
      <c r="R27" s="97"/>
    </row>
    <row r="28" spans="1:18" x14ac:dyDescent="0.25">
      <c r="A28" s="115"/>
      <c r="B28" s="25" t="s">
        <v>277</v>
      </c>
      <c r="C28" s="64">
        <f>SUM(C26:C27)</f>
        <v>5</v>
      </c>
      <c r="D28" s="64">
        <f>SUM(D26:D27)*5</f>
        <v>10</v>
      </c>
      <c r="E28" s="24">
        <f>SUM(E26:E27)*10</f>
        <v>10</v>
      </c>
      <c r="F28" s="64"/>
      <c r="G28" s="64"/>
      <c r="I28" s="98">
        <v>9</v>
      </c>
      <c r="J28" s="99">
        <f>C33</f>
        <v>6</v>
      </c>
      <c r="K28" s="100">
        <f>D33</f>
        <v>5</v>
      </c>
      <c r="L28" s="101">
        <f>E33</f>
        <v>0</v>
      </c>
      <c r="M28" s="102">
        <f t="shared" si="2"/>
        <v>11</v>
      </c>
      <c r="N28" s="97"/>
      <c r="O28" s="97"/>
      <c r="P28" s="97"/>
      <c r="Q28" s="97"/>
      <c r="R28" s="97"/>
    </row>
    <row r="29" spans="1:18" x14ac:dyDescent="0.25">
      <c r="A29" s="115"/>
      <c r="B29" s="115" t="s">
        <v>279</v>
      </c>
      <c r="C29" s="115"/>
      <c r="D29" s="115"/>
      <c r="E29" s="115"/>
      <c r="F29" s="71">
        <f>SUM(F26:F27)</f>
        <v>25</v>
      </c>
      <c r="G29" s="63"/>
      <c r="I29" s="130">
        <v>10</v>
      </c>
      <c r="J29" s="4">
        <f>C39</f>
        <v>9</v>
      </c>
      <c r="K29" s="4">
        <f>D39</f>
        <v>5</v>
      </c>
      <c r="L29" s="4">
        <f>E39</f>
        <v>0</v>
      </c>
      <c r="M29" s="4">
        <f t="shared" si="2"/>
        <v>14</v>
      </c>
    </row>
    <row r="30" spans="1:18" x14ac:dyDescent="0.25">
      <c r="I30" s="130">
        <v>11</v>
      </c>
      <c r="J30" s="4">
        <v>4</v>
      </c>
      <c r="K30" s="4">
        <v>10</v>
      </c>
      <c r="L30" s="4">
        <v>10</v>
      </c>
      <c r="M30" s="4">
        <f t="shared" si="2"/>
        <v>24</v>
      </c>
    </row>
    <row r="31" spans="1:18" ht="16.5" customHeight="1" x14ac:dyDescent="0.25">
      <c r="A31" s="115">
        <v>9</v>
      </c>
      <c r="B31" s="25" t="s">
        <v>283</v>
      </c>
      <c r="C31" s="64">
        <v>2</v>
      </c>
      <c r="D31" s="64">
        <v>1</v>
      </c>
      <c r="E31" s="24">
        <v>0</v>
      </c>
      <c r="F31" s="64">
        <f>SUM(C31,D31*5,E31*10)</f>
        <v>7</v>
      </c>
      <c r="G31" s="22" t="s">
        <v>68</v>
      </c>
      <c r="I31" s="130">
        <v>12</v>
      </c>
      <c r="J31" s="4">
        <v>5</v>
      </c>
      <c r="K31" s="4">
        <v>5</v>
      </c>
      <c r="L31" s="4">
        <f>E36</f>
        <v>0</v>
      </c>
      <c r="M31" s="4">
        <f t="shared" si="2"/>
        <v>10</v>
      </c>
    </row>
    <row r="32" spans="1:18" x14ac:dyDescent="0.25">
      <c r="A32" s="115"/>
      <c r="B32" s="25" t="s">
        <v>284</v>
      </c>
      <c r="C32" s="64">
        <v>2</v>
      </c>
      <c r="D32" s="64"/>
      <c r="E32" s="24">
        <v>0</v>
      </c>
      <c r="F32" s="64">
        <f t="shared" ref="F32" si="3">SUM(C32,D32*5,E32*10)</f>
        <v>2</v>
      </c>
      <c r="G32" s="22"/>
      <c r="I32" s="130">
        <v>13</v>
      </c>
      <c r="J32" s="4">
        <v>8</v>
      </c>
      <c r="K32" s="4">
        <v>5</v>
      </c>
      <c r="L32" s="4"/>
      <c r="M32" s="4">
        <f t="shared" si="2"/>
        <v>13</v>
      </c>
    </row>
    <row r="33" spans="1:13" x14ac:dyDescent="0.25">
      <c r="A33" s="115"/>
      <c r="B33" s="25" t="s">
        <v>277</v>
      </c>
      <c r="C33" s="4">
        <v>6</v>
      </c>
      <c r="D33">
        <f>SUM(D31:D32)*5</f>
        <v>5</v>
      </c>
      <c r="E33" s="24">
        <f>SUM(E31:E32)*10</f>
        <v>0</v>
      </c>
      <c r="F33" s="64"/>
      <c r="G33" s="64" t="s">
        <v>24</v>
      </c>
      <c r="I33" s="130">
        <v>14</v>
      </c>
      <c r="J33" s="4">
        <v>5</v>
      </c>
      <c r="K33" s="4">
        <v>5</v>
      </c>
      <c r="L33" s="4">
        <v>0</v>
      </c>
      <c r="M33" s="4">
        <v>10</v>
      </c>
    </row>
    <row r="34" spans="1:13" x14ac:dyDescent="0.25">
      <c r="A34" s="115"/>
      <c r="B34" s="115" t="s">
        <v>280</v>
      </c>
      <c r="C34" s="115"/>
      <c r="D34" s="115"/>
      <c r="E34" s="115"/>
      <c r="F34" s="71">
        <f>SUM(F31:F33)</f>
        <v>9</v>
      </c>
      <c r="G34" s="63"/>
    </row>
    <row r="36" spans="1:13" ht="18" customHeight="1" x14ac:dyDescent="0.25">
      <c r="A36" s="115">
        <v>10</v>
      </c>
      <c r="B36" s="25" t="s">
        <v>286</v>
      </c>
      <c r="C36" s="64">
        <v>1</v>
      </c>
      <c r="D36" s="64">
        <v>0</v>
      </c>
      <c r="E36" s="24">
        <v>0</v>
      </c>
      <c r="F36" s="64">
        <f>SUM(C36,D36*5,E36*10)</f>
        <v>1</v>
      </c>
      <c r="G36" s="22" t="s">
        <v>68</v>
      </c>
    </row>
    <row r="37" spans="1:13" x14ac:dyDescent="0.25">
      <c r="A37" s="115"/>
      <c r="B37" s="25" t="s">
        <v>287</v>
      </c>
      <c r="C37" s="64">
        <v>2</v>
      </c>
      <c r="D37" s="64">
        <v>0</v>
      </c>
      <c r="E37" s="24">
        <v>0</v>
      </c>
      <c r="F37" s="64">
        <f t="shared" ref="F37:F38" si="4">SUM(C37,D37*5,E37*10)</f>
        <v>2</v>
      </c>
      <c r="G37" s="64" t="s">
        <v>24</v>
      </c>
    </row>
    <row r="38" spans="1:13" x14ac:dyDescent="0.25">
      <c r="A38" s="115"/>
      <c r="B38" s="25" t="s">
        <v>288</v>
      </c>
      <c r="C38" s="64">
        <v>6</v>
      </c>
      <c r="D38" s="64">
        <v>1</v>
      </c>
      <c r="E38" s="24">
        <v>0</v>
      </c>
      <c r="F38" s="64">
        <f t="shared" si="4"/>
        <v>11</v>
      </c>
      <c r="G38" s="64"/>
    </row>
    <row r="39" spans="1:13" x14ac:dyDescent="0.25">
      <c r="A39" s="115"/>
      <c r="B39" s="25" t="s">
        <v>285</v>
      </c>
      <c r="C39" s="64">
        <f>SUM(C36:C38)</f>
        <v>9</v>
      </c>
      <c r="D39" s="64">
        <f>SUM(D36:D38)*5</f>
        <v>5</v>
      </c>
      <c r="E39" s="24">
        <f>SUM(E36:E38)*10</f>
        <v>0</v>
      </c>
      <c r="F39" s="64"/>
      <c r="G39" s="64"/>
    </row>
    <row r="40" spans="1:13" x14ac:dyDescent="0.25">
      <c r="A40" s="115"/>
      <c r="B40" s="115" t="s">
        <v>281</v>
      </c>
      <c r="C40" s="115"/>
      <c r="D40" s="115"/>
      <c r="E40" s="115"/>
      <c r="F40" s="71">
        <f>SUM(F36:F39)</f>
        <v>14</v>
      </c>
      <c r="G40" s="63"/>
    </row>
    <row r="43" spans="1:13" ht="45" x14ac:dyDescent="0.25">
      <c r="A43" s="115">
        <v>11</v>
      </c>
      <c r="B43" s="25" t="s">
        <v>286</v>
      </c>
      <c r="C43" s="114">
        <v>1</v>
      </c>
      <c r="D43" s="114">
        <v>0</v>
      </c>
      <c r="E43" s="24">
        <v>0</v>
      </c>
      <c r="F43" s="114">
        <f>SUM(C43,D43*5,E43*10)</f>
        <v>1</v>
      </c>
      <c r="G43" s="22" t="s">
        <v>68</v>
      </c>
    </row>
    <row r="44" spans="1:13" x14ac:dyDescent="0.25">
      <c r="A44" s="115"/>
      <c r="B44" s="25" t="s">
        <v>287</v>
      </c>
      <c r="C44" s="114">
        <v>2</v>
      </c>
      <c r="D44" s="114">
        <v>1</v>
      </c>
      <c r="E44" s="24">
        <v>0</v>
      </c>
      <c r="F44" s="114">
        <f t="shared" ref="F44:F45" si="5">SUM(C44,D44*5,E44*10)</f>
        <v>7</v>
      </c>
      <c r="G44" s="114" t="s">
        <v>24</v>
      </c>
    </row>
    <row r="45" spans="1:13" x14ac:dyDescent="0.25">
      <c r="A45" s="115"/>
      <c r="B45" s="25" t="s">
        <v>288</v>
      </c>
      <c r="C45" s="114">
        <v>1</v>
      </c>
      <c r="D45" s="114">
        <v>1</v>
      </c>
      <c r="E45" s="24">
        <v>1</v>
      </c>
      <c r="F45" s="114">
        <f t="shared" si="5"/>
        <v>16</v>
      </c>
      <c r="G45" s="114"/>
    </row>
    <row r="46" spans="1:13" x14ac:dyDescent="0.25">
      <c r="A46" s="115"/>
      <c r="B46" s="25" t="s">
        <v>285</v>
      </c>
      <c r="C46" s="114">
        <f>SUM(C43:C45)</f>
        <v>4</v>
      </c>
      <c r="D46" s="114">
        <f>SUM(D43:D45)*5</f>
        <v>10</v>
      </c>
      <c r="E46" s="24">
        <f>SUM(E43:E45)*10</f>
        <v>10</v>
      </c>
      <c r="F46" s="114"/>
      <c r="G46" s="114"/>
    </row>
    <row r="47" spans="1:13" x14ac:dyDescent="0.25">
      <c r="A47" s="115"/>
      <c r="B47" s="115" t="s">
        <v>292</v>
      </c>
      <c r="C47" s="115"/>
      <c r="D47" s="115"/>
      <c r="E47" s="115"/>
      <c r="F47" s="71">
        <f>SUM(F43:F46)</f>
        <v>24</v>
      </c>
      <c r="G47" s="113"/>
    </row>
    <row r="49" spans="1:7" ht="45" x14ac:dyDescent="0.25">
      <c r="A49" s="115">
        <v>12</v>
      </c>
      <c r="B49" s="25" t="s">
        <v>295</v>
      </c>
      <c r="C49" s="114">
        <v>1</v>
      </c>
      <c r="D49" s="114">
        <v>0</v>
      </c>
      <c r="E49" s="24">
        <v>0</v>
      </c>
      <c r="F49" s="114">
        <f>SUM(C49,D49*5,E49*10)</f>
        <v>1</v>
      </c>
      <c r="G49" s="22" t="s">
        <v>68</v>
      </c>
    </row>
    <row r="50" spans="1:7" x14ac:dyDescent="0.25">
      <c r="A50" s="115"/>
      <c r="B50" s="25" t="s">
        <v>293</v>
      </c>
      <c r="C50" s="114">
        <v>2</v>
      </c>
      <c r="D50" s="114">
        <v>0</v>
      </c>
      <c r="E50" s="24">
        <v>0</v>
      </c>
      <c r="F50" s="114">
        <f t="shared" ref="F50:F51" si="6">SUM(C50,D50*5,E50*10)</f>
        <v>2</v>
      </c>
      <c r="G50" s="114" t="s">
        <v>24</v>
      </c>
    </row>
    <row r="51" spans="1:7" x14ac:dyDescent="0.25">
      <c r="A51" s="115"/>
      <c r="B51" s="25" t="s">
        <v>288</v>
      </c>
      <c r="C51" s="114">
        <v>2</v>
      </c>
      <c r="D51" s="114">
        <v>1</v>
      </c>
      <c r="E51" s="24">
        <v>0</v>
      </c>
      <c r="F51" s="114">
        <f t="shared" si="6"/>
        <v>7</v>
      </c>
      <c r="G51" s="114"/>
    </row>
    <row r="52" spans="1:7" x14ac:dyDescent="0.25">
      <c r="A52" s="115"/>
      <c r="B52" s="25" t="s">
        <v>285</v>
      </c>
      <c r="C52" s="114">
        <f>SUM(C49:C51)</f>
        <v>5</v>
      </c>
      <c r="D52" s="114">
        <f>SUM(D49:D51)*5</f>
        <v>5</v>
      </c>
      <c r="E52" s="24">
        <f>SUM(E49:E51)*10</f>
        <v>0</v>
      </c>
      <c r="F52" s="114"/>
      <c r="G52" s="114"/>
    </row>
    <row r="53" spans="1:7" x14ac:dyDescent="0.25">
      <c r="A53" s="115"/>
      <c r="B53" s="115" t="s">
        <v>281</v>
      </c>
      <c r="C53" s="115"/>
      <c r="D53" s="115"/>
      <c r="E53" s="115"/>
      <c r="F53" s="71">
        <f>SUM(F49:F52)</f>
        <v>10</v>
      </c>
      <c r="G53" s="113"/>
    </row>
    <row r="55" spans="1:7" ht="45" x14ac:dyDescent="0.25">
      <c r="A55" s="115">
        <v>13</v>
      </c>
      <c r="B55" s="25" t="s">
        <v>294</v>
      </c>
      <c r="C55" s="114">
        <v>3</v>
      </c>
      <c r="D55" s="114">
        <v>0</v>
      </c>
      <c r="E55" s="24">
        <v>0</v>
      </c>
      <c r="F55" s="114">
        <f>SUM(C55,D55*5,E55*10)</f>
        <v>3</v>
      </c>
      <c r="G55" s="22" t="s">
        <v>68</v>
      </c>
    </row>
    <row r="56" spans="1:7" x14ac:dyDescent="0.25">
      <c r="A56" s="115"/>
      <c r="B56" s="25" t="s">
        <v>287</v>
      </c>
      <c r="C56" s="114">
        <v>3</v>
      </c>
      <c r="D56" s="114">
        <v>0</v>
      </c>
      <c r="E56" s="24">
        <v>0</v>
      </c>
      <c r="F56" s="114">
        <f t="shared" ref="F56:F57" si="7">SUM(C56,D56*5,E56*10)</f>
        <v>3</v>
      </c>
      <c r="G56" s="114" t="s">
        <v>24</v>
      </c>
    </row>
    <row r="57" spans="1:7" x14ac:dyDescent="0.25">
      <c r="A57" s="115"/>
      <c r="B57" s="25" t="s">
        <v>293</v>
      </c>
      <c r="C57" s="114">
        <v>2</v>
      </c>
      <c r="D57" s="114">
        <v>1</v>
      </c>
      <c r="E57" s="24">
        <v>0</v>
      </c>
      <c r="F57" s="114">
        <f t="shared" si="7"/>
        <v>7</v>
      </c>
      <c r="G57" s="114"/>
    </row>
    <row r="58" spans="1:7" x14ac:dyDescent="0.25">
      <c r="A58" s="115"/>
      <c r="B58" s="25" t="s">
        <v>285</v>
      </c>
      <c r="C58" s="114">
        <f>SUM(C55:C57)</f>
        <v>8</v>
      </c>
      <c r="D58" s="114">
        <f>SUM(D55:D57)*5</f>
        <v>5</v>
      </c>
      <c r="E58" s="24">
        <f>SUM(E55:E57)*10</f>
        <v>0</v>
      </c>
      <c r="F58" s="114"/>
      <c r="G58" s="114"/>
    </row>
    <row r="59" spans="1:7" x14ac:dyDescent="0.25">
      <c r="A59" s="115"/>
      <c r="B59" s="115" t="s">
        <v>281</v>
      </c>
      <c r="C59" s="115"/>
      <c r="D59" s="115"/>
      <c r="E59" s="115"/>
      <c r="F59" s="71">
        <f>SUM(F55:F58)</f>
        <v>13</v>
      </c>
      <c r="G59" s="113"/>
    </row>
    <row r="61" spans="1:7" ht="45" x14ac:dyDescent="0.25">
      <c r="A61" s="115">
        <v>14</v>
      </c>
      <c r="B61" s="25" t="s">
        <v>294</v>
      </c>
      <c r="C61" s="114">
        <v>1</v>
      </c>
      <c r="D61" s="114">
        <v>0</v>
      </c>
      <c r="E61" s="24">
        <v>0</v>
      </c>
      <c r="F61" s="114">
        <f>SUM(C61,D61*5,E61*10)</f>
        <v>1</v>
      </c>
      <c r="G61" s="22" t="s">
        <v>68</v>
      </c>
    </row>
    <row r="62" spans="1:7" x14ac:dyDescent="0.25">
      <c r="A62" s="115"/>
      <c r="B62" s="25" t="s">
        <v>287</v>
      </c>
      <c r="C62" s="114">
        <v>2</v>
      </c>
      <c r="D62" s="114">
        <v>0</v>
      </c>
      <c r="E62" s="24">
        <v>0</v>
      </c>
      <c r="F62" s="114">
        <f t="shared" ref="F62:F63" si="8">SUM(C62,D62*5,E62*10)</f>
        <v>2</v>
      </c>
      <c r="G62" s="114" t="s">
        <v>24</v>
      </c>
    </row>
    <row r="63" spans="1:7" x14ac:dyDescent="0.25">
      <c r="A63" s="115"/>
      <c r="B63" s="25" t="s">
        <v>293</v>
      </c>
      <c r="C63" s="114">
        <v>2</v>
      </c>
      <c r="D63" s="114">
        <v>1</v>
      </c>
      <c r="E63" s="24">
        <v>0</v>
      </c>
      <c r="F63" s="114">
        <f t="shared" si="8"/>
        <v>7</v>
      </c>
      <c r="G63" s="114"/>
    </row>
    <row r="64" spans="1:7" x14ac:dyDescent="0.25">
      <c r="A64" s="115"/>
      <c r="B64" s="25" t="s">
        <v>285</v>
      </c>
      <c r="C64" s="114">
        <f>SUM(C61:C63)</f>
        <v>5</v>
      </c>
      <c r="D64" s="114">
        <f>SUM(D61:D63)*5</f>
        <v>5</v>
      </c>
      <c r="E64" s="24">
        <f>SUM(E61:E63)*10</f>
        <v>0</v>
      </c>
      <c r="F64" s="114"/>
      <c r="G64" s="114"/>
    </row>
    <row r="65" spans="1:7" x14ac:dyDescent="0.25">
      <c r="A65" s="115"/>
      <c r="B65" s="115" t="s">
        <v>281</v>
      </c>
      <c r="C65" s="115"/>
      <c r="D65" s="115"/>
      <c r="E65" s="115"/>
      <c r="F65" s="71">
        <f>SUM(F61:F64)</f>
        <v>10</v>
      </c>
      <c r="G65" s="113"/>
    </row>
  </sheetData>
  <mergeCells count="22">
    <mergeCell ref="A55:A59"/>
    <mergeCell ref="B59:E59"/>
    <mergeCell ref="A61:A65"/>
    <mergeCell ref="B65:E65"/>
    <mergeCell ref="A43:A47"/>
    <mergeCell ref="B47:E47"/>
    <mergeCell ref="A49:A53"/>
    <mergeCell ref="B53:E53"/>
    <mergeCell ref="A3:A12"/>
    <mergeCell ref="B12:E12"/>
    <mergeCell ref="A13:A17"/>
    <mergeCell ref="B17:E17"/>
    <mergeCell ref="A18:A20"/>
    <mergeCell ref="B20:E20"/>
    <mergeCell ref="A36:A40"/>
    <mergeCell ref="B40:E40"/>
    <mergeCell ref="A22:A24"/>
    <mergeCell ref="B24:E24"/>
    <mergeCell ref="A26:A29"/>
    <mergeCell ref="B29:E29"/>
    <mergeCell ref="A31:A34"/>
    <mergeCell ref="B34:E34"/>
  </mergeCells>
  <conditionalFormatting sqref="C3:E9 C11:E11 D10:E10">
    <cfRule type="cellIs" dxfId="1" priority="2" operator="equal">
      <formula>0</formula>
    </cfRule>
  </conditionalFormatting>
  <conditionalFormatting sqref="C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Bug Score</vt:lpstr>
      <vt:lpstr>Bug Log</vt:lpstr>
      <vt:lpstr>Mitigation Plan</vt:lpstr>
      <vt:lpstr>Bug Log Iter 1-10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Teh Kaixin</cp:lastModifiedBy>
  <dcterms:created xsi:type="dcterms:W3CDTF">2016-10-30T11:37:15Z</dcterms:created>
  <dcterms:modified xsi:type="dcterms:W3CDTF">2017-04-14T07:50:10Z</dcterms:modified>
</cp:coreProperties>
</file>