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FYP GIT\Ulink\Documentation\MIDTERMS PPT SLIDES\"/>
    </mc:Choice>
  </mc:AlternateContent>
  <bookViews>
    <workbookView xWindow="1785" yWindow="465" windowWidth="25515" windowHeight="15540" firstSheet="1" activeTab="2"/>
  </bookViews>
  <sheets>
    <sheet name="Overall Bug Score" sheetId="1" state="hidden" r:id="rId1"/>
    <sheet name="Bug Log" sheetId="2" r:id="rId2"/>
    <sheet name="Mitigation Plan" sheetId="3" r:id="rId3"/>
    <sheet name="Bug Log Iter 1-10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4" l="1"/>
  <c r="K32" i="4"/>
  <c r="L32" i="4"/>
  <c r="M32" i="4"/>
  <c r="J31" i="4"/>
  <c r="K31" i="4"/>
  <c r="L31" i="4"/>
  <c r="M31" i="4"/>
  <c r="J30" i="4"/>
  <c r="K30" i="4"/>
  <c r="L30" i="4"/>
  <c r="M30" i="4"/>
  <c r="C11" i="4"/>
  <c r="D33" i="4"/>
  <c r="C39" i="4"/>
  <c r="J29" i="4"/>
  <c r="M29" i="4"/>
  <c r="J28" i="4"/>
  <c r="K28" i="4"/>
  <c r="M28" i="4"/>
  <c r="L29" i="4"/>
  <c r="K29" i="4"/>
  <c r="L28" i="4"/>
  <c r="F38" i="4"/>
  <c r="F40" i="4"/>
  <c r="E39" i="4"/>
  <c r="D39" i="4"/>
  <c r="F37" i="4"/>
  <c r="F36" i="4"/>
  <c r="F32" i="4"/>
  <c r="E33" i="4"/>
  <c r="F31" i="4"/>
  <c r="D28" i="4"/>
  <c r="K27" i="4"/>
  <c r="E28" i="4"/>
  <c r="L27" i="4"/>
  <c r="M27" i="4"/>
  <c r="J27" i="4"/>
  <c r="F27" i="4"/>
  <c r="F26" i="4"/>
  <c r="C28" i="4"/>
  <c r="M26" i="4"/>
  <c r="L26" i="4"/>
  <c r="K26" i="4"/>
  <c r="J26" i="4"/>
  <c r="E23" i="4"/>
  <c r="D23" i="4"/>
  <c r="C23" i="4"/>
  <c r="F18" i="4"/>
  <c r="F20" i="4"/>
  <c r="M25" i="4"/>
  <c r="E19" i="4"/>
  <c r="L25" i="4"/>
  <c r="D19" i="4"/>
  <c r="K25" i="4"/>
  <c r="C19" i="4"/>
  <c r="J25" i="4"/>
  <c r="C16" i="4"/>
  <c r="J24" i="4"/>
  <c r="D16" i="4"/>
  <c r="K24" i="4"/>
  <c r="E16" i="4"/>
  <c r="L24" i="4"/>
  <c r="M24" i="4"/>
  <c r="E11" i="4"/>
  <c r="L23" i="4"/>
  <c r="D11" i="4"/>
  <c r="K23" i="4"/>
  <c r="J23" i="4"/>
  <c r="F8" i="4"/>
  <c r="F10" i="4"/>
  <c r="F3" i="4"/>
  <c r="F4" i="4"/>
  <c r="F5" i="4"/>
  <c r="F6" i="4"/>
  <c r="F7" i="4"/>
  <c r="F9" i="4"/>
  <c r="F12" i="4"/>
  <c r="M23" i="4"/>
  <c r="F22" i="4"/>
  <c r="F14" i="4"/>
  <c r="F15" i="4"/>
  <c r="F13" i="4"/>
  <c r="F34" i="4"/>
  <c r="F29" i="4"/>
  <c r="F24" i="4"/>
  <c r="F17" i="4"/>
  <c r="G12" i="4"/>
  <c r="G21" i="1"/>
  <c r="G25" i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<sst xmlns="http://schemas.openxmlformats.org/spreadsheetml/2006/main" count="568" uniqueCount="292">
  <si>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</si>
  <si>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</si>
  <si>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</si>
  <si>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</si>
  <si>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</si>
  <si>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</si>
  <si>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</si>
  <si>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</si>
  <si>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</si>
  <si>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</si>
  <si>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</si>
  <si>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</si>
  <si>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</si>
  <si>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</si>
  <si>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</si>
  <si>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</si>
  <si>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</si>
  <si>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</si>
  <si>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</si>
  <si>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</si>
  <si>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</si>
  <si>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</si>
  <si>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</si>
  <si>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</si>
  <si>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</si>
  <si>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</si>
  <si>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</si>
  <si>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</si>
  <si>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</si>
  <si>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</si>
  <si>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</si>
  <si>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</si>
  <si>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</si>
  <si>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</si>
  <si>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</si>
  <si>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</si>
  <si>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</si>
  <si>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</si>
  <si>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</si>
  <si>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</si>
  <si>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</si>
  <si>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</si>
  <si>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</si>
  <si>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</si>
  <si>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</si>
  <si>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</si>
  <si>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</si>
  <si>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</si>
  <si>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</si>
  <si>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</si>
  <si>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</si>
  <si>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</si>
  <si>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</si>
  <si>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</si>
  <si>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</si>
  <si>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</si>
  <si>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</si>
  <si>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</si>
  <si>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</si>
  <si>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</si>
  <si>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</si>
  <si>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</si>
  <si>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</si>
  <si>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</si>
  <si>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</si>
  <si>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</si>
  <si>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</si>
  <si>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</si>
  <si>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</si>
  <si>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</si>
  <si>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</si>
  <si>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</si>
  <si>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</si>
  <si>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</si>
  <si>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</si>
  <si>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</si>
  <si>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</si>
  <si>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</si>
  <si>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</si>
  <si>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</si>
  <si>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</si>
  <si>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</si>
  <si>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</si>
  <si>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</si>
  <si>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</si>
  <si>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</si>
  <si>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</si>
  <si>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</si>
  <si>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</si>
  <si>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</si>
  <si>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</si>
  <si>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</si>
  <si>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</si>
  <si>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</si>
  <si>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</si>
  <si>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</si>
  <si>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</si>
  <si>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</si>
  <si>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</si>
  <si>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</si>
  <si>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</si>
  <si>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</si>
  <si>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</si>
  <si>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</si>
  <si>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</si>
  <si>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</si>
  <si>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</si>
  <si>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</si>
  <si>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</si>
  <si>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</si>
  <si>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</si>
  <si>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</si>
  <si>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</si>
  <si>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</si>
  <si>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</si>
  <si>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</si>
  <si>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</si>
  <si>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</si>
  <si>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</si>
  <si>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</si>
  <si>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</si>
  <si>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</si>
  <si>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</si>
  <si>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</si>
  <si>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</si>
  <si>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</si>
  <si>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</si>
  <si>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</si>
  <si>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</si>
  <si>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</si>
  <si>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</si>
  <si>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</si>
  <si>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</si>
  <si>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</si>
  <si>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</si>
  <si>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</si>
  <si>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</si>
  <si>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</si>
  <si>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</si>
  <si>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</si>
  <si>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</si>
  <si>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</si>
  <si>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</si>
  <si>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</si>
  <si>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</si>
  <si>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</si>
  <si>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</si>
  <si>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</si>
  <si>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</si>
  <si>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</si>
  <si>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</si>
  <si>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</si>
  <si>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</si>
  <si>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</si>
  <si>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</si>
  <si>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</si>
  <si>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</si>
  <si>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</si>
  <si>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</si>
  <si>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</si>
  <si>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</si>
  <si>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</si>
  <si>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</si>
  <si>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</si>
  <si>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</si>
  <si>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</si>
  <si>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</si>
  <si>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</si>
  <si>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</si>
  <si>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</si>
  <si>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</si>
  <si>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</si>
  <si>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</si>
  <si>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</si>
  <si>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</si>
  <si>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</si>
  <si>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</si>
  <si>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</si>
  <si>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</si>
  <si>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</si>
  <si>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</si>
  <si>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</si>
  <si>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</si>
  <si>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</si>
  <si>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</si>
  <si>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</si>
  <si>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</si>
  <si>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</si>
  <si>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</si>
  <si>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</si>
  <si>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</si>
  <si>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</si>
  <si>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</si>
  <si>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</si>
  <si>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</si>
  <si>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</si>
  <si>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</si>
  <si>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</si>
  <si>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</si>
  <si>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</si>
  <si>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</si>
  <si>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</si>
  <si>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</si>
  <si>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</si>
  <si>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</si>
  <si>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</si>
  <si>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</si>
  <si>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</si>
  <si>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</si>
  <si>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</si>
  <si>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</si>
  <si>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</si>
  <si>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</si>
  <si>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</si>
  <si>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</si>
  <si>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</si>
  <si>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</si>
  <si>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</si>
  <si>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</si>
  <si>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</si>
  <si>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</si>
  <si>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</si>
  <si>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</si>
  <si>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</si>
  <si>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</si>
  <si>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</si>
  <si>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</si>
  <si>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</si>
  <si>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</si>
  <si>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</si>
  <si>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</si>
  <si>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</si>
  <si>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</si>
  <si>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</si>
  <si>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</si>
  <si>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</si>
  <si>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</si>
  <si>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</si>
  <si>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</si>
  <si>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</si>
  <si>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</si>
  <si>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</si>
  <si>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</si>
  <si>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</si>
  <si>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</si>
  <si>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</si>
  <si>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</si>
  <si>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</si>
  <si>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</si>
  <si>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</si>
  <si>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</si>
  <si>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</si>
  <si>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</si>
  <si>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</si>
  <si>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</si>
  <si>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</si>
  <si>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</si>
  <si>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</si>
  <si>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</si>
  <si>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</si>
  <si>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</si>
  <si>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</si>
  <si>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</si>
  <si>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</si>
  <si>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</si>
  <si>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</si>
  <si>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</si>
  <si>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</si>
  <si>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</si>
  <si>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</si>
  <si>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</si>
  <si>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</si>
  <si>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</si>
  <si>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</si>
  <si>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</si>
  <si>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 xml:space="preserve">Bootstrap </t>
  </si>
  <si>
    <t>Bug Score</t>
  </si>
  <si>
    <t>Total</t>
  </si>
  <si>
    <t>Total Score for Iteration 7</t>
  </si>
  <si>
    <t>Total Score for Iteration 8</t>
  </si>
  <si>
    <t>Total Score for Iteration 9</t>
  </si>
  <si>
    <t>Total Score for Iteration 10</t>
  </si>
  <si>
    <t>KPI</t>
  </si>
  <si>
    <t>G&amp;A</t>
  </si>
  <si>
    <t>Dashboard</t>
  </si>
  <si>
    <t>Toal</t>
  </si>
  <si>
    <t>index</t>
  </si>
  <si>
    <t>email</t>
  </si>
  <si>
    <t>text editor</t>
  </si>
  <si>
    <t xml:space="preserve"> Low Impact</t>
  </si>
  <si>
    <t>High Impact</t>
  </si>
  <si>
    <t>Critical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</si>
</sst>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6" xfId="0" applyBorder="1"/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7" xfId="0" quotePrefix="1" applyFill="1" applyBorder="1" applyAlignment="1">
      <alignment horizontal="center" vertical="center" wrapText="1"/>
    </xf>
    <xf numFmtId="0" fontId="0" fillId="15" borderId="7" xfId="0" quotePrefix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0" fillId="0" borderId="11" xfId="0" quotePrefix="1" applyFill="1" applyBorder="1" applyAlignment="1">
      <alignment horizontal="center" vertical="center" wrapText="1"/>
    </xf>
    <xf numFmtId="0" fontId="0" fillId="16" borderId="12" xfId="0" quotePrefix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17" borderId="6" xfId="0" applyFont="1" applyFill="1" applyBorder="1"/>
    <xf numFmtId="0" fontId="0" fillId="0" borderId="16" xfId="0" applyBorder="1"/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/>
    <xf numFmtId="0" fontId="0" fillId="17" borderId="17" xfId="0" applyFont="1" applyFill="1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17" xfId="0" applyBorder="1"/>
    <xf numFmtId="0" fontId="0" fillId="17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17" borderId="5" xfId="0" applyFont="1" applyFill="1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17" borderId="21" xfId="0" applyFont="1" applyFill="1" applyBorder="1"/>
    <xf numFmtId="0" fontId="0" fillId="0" borderId="9" xfId="0" applyBorder="1"/>
    <xf numFmtId="0" fontId="0" fillId="0" borderId="22" xfId="0" applyBorder="1"/>
    <xf numFmtId="0" fontId="0" fillId="0" borderId="21" xfId="0" applyBorder="1"/>
    <xf numFmtId="0" fontId="8" fillId="13" borderId="5" xfId="0" applyFont="1" applyFill="1" applyBorder="1"/>
    <xf numFmtId="0" fontId="8" fillId="13" borderId="20" xfId="0" applyFont="1" applyFill="1" applyBorder="1"/>
    <xf numFmtId="0" fontId="8" fillId="13" borderId="11" xfId="0" applyFont="1" applyFill="1" applyBorder="1"/>
    <xf numFmtId="0" fontId="8" fillId="13" borderId="12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u/>
        <color theme="0"/>
      </font>
      <fill>
        <patternFill patternType="solid">
          <bgColor theme="0"/>
        </patternFill>
      </fill>
    </dxf>
    <dxf>
      <font>
        <u/>
        <color theme="0"/>
      </font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'Bug Log Iter 1-10'!$J$22</c:f>
              <c:strCache>
                <c:ptCount val="1"/>
                <c:pt idx="0">
                  <c:v> Low Impact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'Bug Log Iter 1-10'!$J$23:$J$29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844-A60E-FC0C94A61320}"/>
            </c:ext>
          </c:extLst>
        </c:ser>
        <c:ser>
          <c:idx val="1"/>
          <c:order val="1"/>
          <c:tx>
            <c:strRef>
              <c:f>'Bug Log Iter 1-10'!$K$22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Log Iter 1-10'!$K$23:$K$29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9-4844-A60E-FC0C94A61320}"/>
            </c:ext>
          </c:extLst>
        </c:ser>
        <c:ser>
          <c:idx val="2"/>
          <c:order val="2"/>
          <c:tx>
            <c:strRef>
              <c:f>'Bug Log Iter 1-10'!$L$22</c:f>
              <c:strCache>
                <c:ptCount val="1"/>
                <c:pt idx="0">
                  <c:v>Critical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'Bug Log Iter 1-10'!$L$23:$L$29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9-4844-A60E-FC0C94A6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34127"/>
        <c:axId val="1472335375"/>
      </c:barChart>
      <c:catAx>
        <c:axId val="147233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5375"/>
        <c:crosses val="autoZero"/>
        <c:auto val="1"/>
        <c:lblAlgn val="ctr"/>
        <c:lblOffset val="100"/>
        <c:noMultiLvlLbl val="0"/>
      </c:catAx>
      <c:valAx>
        <c:axId val="1472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180974</xdr:rowOff>
    </xdr:from>
    <xdr:to>
      <xdr:col>17</xdr:col>
      <xdr:colOff>228600</xdr:colOff>
      <xdr:row>13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466725</xdr:colOff>
      <xdr:row>9</xdr:row>
      <xdr:rowOff>323850</xdr:rowOff>
    </xdr:from>
    <xdr:to>
      <xdr:col>8</xdr:col>
      <xdr:colOff>676249</xdr:colOff>
      <xdr:row>10</xdr:row>
      <xdr:rowOff>104754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3381375"/>
          <a:ext cx="209524" cy="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9</xdr:row>
      <xdr:rowOff>323850</xdr:rowOff>
    </xdr:from>
    <xdr:to>
      <xdr:col>9</xdr:col>
      <xdr:colOff>761973</xdr:colOff>
      <xdr:row>11</xdr:row>
      <xdr:rowOff>9490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3381375"/>
          <a:ext cx="219048" cy="2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9</xdr:row>
      <xdr:rowOff>314325</xdr:rowOff>
    </xdr:from>
    <xdr:to>
      <xdr:col>12</xdr:col>
      <xdr:colOff>399923</xdr:colOff>
      <xdr:row>10</xdr:row>
      <xdr:rowOff>133324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8625" y="3371850"/>
          <a:ext cx="1019048" cy="2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9</xdr:row>
      <xdr:rowOff>342900</xdr:rowOff>
    </xdr:from>
    <xdr:to>
      <xdr:col>14</xdr:col>
      <xdr:colOff>104775</xdr:colOff>
      <xdr:row>10</xdr:row>
      <xdr:rowOff>133350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6960" b="17381"/>
        <a:stretch/>
      </xdr:blipFill>
      <xdr:spPr>
        <a:xfrm>
          <a:off x="9648825" y="3400425"/>
          <a:ext cx="352425" cy="180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9</xdr:row>
      <xdr:rowOff>352425</xdr:rowOff>
    </xdr:from>
    <xdr:to>
      <xdr:col>15</xdr:col>
      <xdr:colOff>152374</xdr:colOff>
      <xdr:row>10</xdr:row>
      <xdr:rowOff>161900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29875" y="3409950"/>
          <a:ext cx="209524" cy="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9</xdr:row>
      <xdr:rowOff>333375</xdr:rowOff>
    </xdr:from>
    <xdr:to>
      <xdr:col>16</xdr:col>
      <xdr:colOff>371446</xdr:colOff>
      <xdr:row>11</xdr:row>
      <xdr:rowOff>76158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0450" y="3390900"/>
          <a:ext cx="228571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15" sqref="B15:F15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119">
        <v>2</v>
      </c>
      <c r="B3" s="11" t="s">
        <v>11</v>
      </c>
      <c r="C3" s="69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30" x14ac:dyDescent="0.25">
      <c r="A4" s="119"/>
      <c r="B4" s="11" t="s">
        <v>12</v>
      </c>
      <c r="C4" s="69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30" x14ac:dyDescent="0.25">
      <c r="A5" s="119"/>
      <c r="B5" s="11" t="s">
        <v>13</v>
      </c>
      <c r="C5" s="69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25">
      <c r="A6" s="119"/>
      <c r="B6" s="11" t="s">
        <v>32</v>
      </c>
      <c r="C6" s="69">
        <v>3</v>
      </c>
      <c r="D6" s="9"/>
      <c r="E6" s="3"/>
      <c r="F6" s="3"/>
      <c r="G6" s="15"/>
      <c r="H6" s="15" t="s">
        <v>42</v>
      </c>
    </row>
    <row r="7" spans="1:13" x14ac:dyDescent="0.25">
      <c r="A7" s="119"/>
      <c r="B7" s="11" t="s">
        <v>14</v>
      </c>
      <c r="C7" s="69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30" x14ac:dyDescent="0.25">
      <c r="A8" s="119"/>
      <c r="B8" s="11" t="s">
        <v>15</v>
      </c>
      <c r="C8" s="69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30" x14ac:dyDescent="0.25">
      <c r="A9" s="119"/>
      <c r="B9" s="11" t="s">
        <v>33</v>
      </c>
      <c r="C9" s="69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119"/>
      <c r="B10" s="12" t="s">
        <v>28</v>
      </c>
      <c r="C10" s="69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119"/>
      <c r="B11" s="120" t="s">
        <v>26</v>
      </c>
      <c r="C11" s="121"/>
      <c r="D11" s="121"/>
      <c r="E11" s="121"/>
      <c r="F11" s="122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123">
        <v>3</v>
      </c>
      <c r="B12" s="17" t="s">
        <v>39</v>
      </c>
      <c r="C12" s="70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45" x14ac:dyDescent="0.25">
      <c r="A13" s="123"/>
      <c r="B13" s="17" t="s">
        <v>40</v>
      </c>
      <c r="C13" s="70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5" x14ac:dyDescent="0.25">
      <c r="A14" s="123"/>
      <c r="B14" s="23" t="s">
        <v>46</v>
      </c>
      <c r="C14" s="70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25">
      <c r="A15" s="123"/>
      <c r="B15" s="120" t="s">
        <v>41</v>
      </c>
      <c r="C15" s="121"/>
      <c r="D15" s="121"/>
      <c r="E15" s="121"/>
      <c r="F15" s="122"/>
      <c r="G15" s="13">
        <f>SUM(G12:G14)</f>
        <v>39</v>
      </c>
      <c r="H15" s="16"/>
    </row>
    <row r="16" spans="1:13" ht="45" x14ac:dyDescent="0.25">
      <c r="A16" s="118">
        <v>6</v>
      </c>
      <c r="B16" s="25" t="s">
        <v>69</v>
      </c>
      <c r="C16" s="70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25">
      <c r="A17" s="118"/>
      <c r="B17" s="118" t="s">
        <v>84</v>
      </c>
      <c r="C17" s="118"/>
      <c r="D17" s="118"/>
      <c r="E17" s="118"/>
      <c r="F17" s="118"/>
      <c r="G17" s="13">
        <f>SUM(G16)</f>
        <v>19</v>
      </c>
      <c r="H17" s="20"/>
    </row>
    <row r="20" spans="1:8" ht="45" x14ac:dyDescent="0.25">
      <c r="A20" s="118">
        <v>6</v>
      </c>
      <c r="B20" s="25" t="s">
        <v>69</v>
      </c>
      <c r="C20" s="70">
        <v>15</v>
      </c>
      <c r="D20" s="64">
        <v>4</v>
      </c>
      <c r="E20" s="64">
        <v>3</v>
      </c>
      <c r="F20" s="24"/>
      <c r="G20" s="64">
        <v>19</v>
      </c>
      <c r="H20" s="22" t="s">
        <v>68</v>
      </c>
    </row>
    <row r="21" spans="1:8" x14ac:dyDescent="0.25">
      <c r="A21" s="118"/>
      <c r="B21" s="118" t="s">
        <v>84</v>
      </c>
      <c r="C21" s="118"/>
      <c r="D21" s="118"/>
      <c r="E21" s="118"/>
      <c r="F21" s="118"/>
      <c r="G21" s="13">
        <f>SUM(G20)</f>
        <v>19</v>
      </c>
      <c r="H21" s="63"/>
    </row>
    <row r="22" spans="1:8" x14ac:dyDescent="0.25">
      <c r="A22" s="62"/>
      <c r="B22" s="62"/>
      <c r="C22" s="62"/>
      <c r="D22" s="62"/>
      <c r="E22" s="62"/>
      <c r="F22" s="62"/>
      <c r="G22" s="13"/>
      <c r="H22" s="63"/>
    </row>
    <row r="23" spans="1:8" ht="45" x14ac:dyDescent="0.25">
      <c r="A23" s="118">
        <v>8</v>
      </c>
      <c r="B23" s="25" t="s">
        <v>219</v>
      </c>
      <c r="C23" s="37">
        <v>8</v>
      </c>
      <c r="D23" s="37">
        <v>1</v>
      </c>
      <c r="E23" s="37">
        <v>3</v>
      </c>
      <c r="F23" s="24"/>
      <c r="G23" s="37">
        <v>16</v>
      </c>
      <c r="H23" s="22" t="s">
        <v>68</v>
      </c>
    </row>
    <row r="24" spans="1:8" x14ac:dyDescent="0.25">
      <c r="A24" s="118"/>
      <c r="B24" s="25" t="s">
        <v>206</v>
      </c>
      <c r="C24" s="37">
        <v>10</v>
      </c>
      <c r="D24" s="37" t="s">
        <v>232</v>
      </c>
      <c r="E24" s="37">
        <v>2</v>
      </c>
      <c r="F24" s="24"/>
      <c r="G24" s="37">
        <v>10</v>
      </c>
      <c r="H24" s="50" t="s">
        <v>24</v>
      </c>
    </row>
    <row r="25" spans="1:8" x14ac:dyDescent="0.25">
      <c r="A25" s="118"/>
      <c r="B25" s="118" t="s">
        <v>84</v>
      </c>
      <c r="C25" s="118"/>
      <c r="D25" s="118"/>
      <c r="E25" s="118"/>
      <c r="F25" s="118"/>
      <c r="G25" s="13">
        <f>SUM(G23:G24)</f>
        <v>26</v>
      </c>
      <c r="H25" s="36"/>
    </row>
  </sheetData>
  <mergeCells count="10">
    <mergeCell ref="A23:A25"/>
    <mergeCell ref="B25:F25"/>
    <mergeCell ref="A3:A11"/>
    <mergeCell ref="B11:F11"/>
    <mergeCell ref="B15:F15"/>
    <mergeCell ref="A12:A15"/>
    <mergeCell ref="B17:F17"/>
    <mergeCell ref="A16:A17"/>
    <mergeCell ref="A20:A21"/>
    <mergeCell ref="B21:F21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B1" zoomScale="77" zoomScaleNormal="77" workbookViewId="0">
      <pane ySplit="1" topLeftCell="A40" activePane="bottomLeft" state="frozen"/>
      <selection pane="bottomLeft" activeCell="E32" sqref="E32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style="59" customWidth="1"/>
    <col min="6" max="6" width="38.5703125" customWidth="1"/>
    <col min="8" max="8" width="7" customWidth="1"/>
    <col min="10" max="10" width="12.85546875" customWidth="1"/>
    <col min="11" max="11" width="13.85546875" customWidth="1"/>
    <col min="12" max="12" width="34.85546875" customWidth="1"/>
  </cols>
  <sheetData>
    <row r="1" spans="1:12" ht="31.5" customHeight="1" x14ac:dyDescent="0.2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2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2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5" x14ac:dyDescent="0.2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2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2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2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2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2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30" x14ac:dyDescent="0.2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25">
      <c r="A27" s="7"/>
      <c r="B27" s="4"/>
      <c r="C27" s="61" t="s">
        <v>87</v>
      </c>
      <c r="D27" s="30"/>
      <c r="E27" s="124" t="s">
        <v>100</v>
      </c>
      <c r="F27" s="124"/>
      <c r="G27" s="4"/>
      <c r="H27" s="4"/>
      <c r="I27" s="4"/>
      <c r="J27" s="4"/>
      <c r="K27" s="4"/>
      <c r="L27" s="4"/>
    </row>
    <row r="28" spans="1:12" ht="30" x14ac:dyDescent="0.2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2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30" x14ac:dyDescent="0.2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2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2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2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2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30" x14ac:dyDescent="0.2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30" x14ac:dyDescent="0.2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125" t="s">
        <v>203</v>
      </c>
    </row>
    <row r="37" spans="1:12" ht="45" x14ac:dyDescent="0.2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125"/>
    </row>
    <row r="38" spans="1:12" ht="45" x14ac:dyDescent="0.2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125"/>
    </row>
    <row r="39" spans="1:12" ht="30" x14ac:dyDescent="0.2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125"/>
    </row>
    <row r="40" spans="1:12" ht="45" x14ac:dyDescent="0.2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125"/>
    </row>
    <row r="41" spans="1:12" ht="45" x14ac:dyDescent="0.2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125"/>
    </row>
    <row r="42" spans="1:12" ht="60" x14ac:dyDescent="0.2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125"/>
    </row>
    <row r="43" spans="1:12" ht="60" x14ac:dyDescent="0.2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125"/>
    </row>
    <row r="44" spans="1:12" ht="60" x14ac:dyDescent="0.2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125"/>
    </row>
    <row r="45" spans="1:12" ht="30" x14ac:dyDescent="0.2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125"/>
    </row>
    <row r="46" spans="1:12" x14ac:dyDescent="0.2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30" x14ac:dyDescent="0.2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2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5" x14ac:dyDescent="0.2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2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30" x14ac:dyDescent="0.2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30" x14ac:dyDescent="0.2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30" x14ac:dyDescent="0.2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30" x14ac:dyDescent="0.2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5" x14ac:dyDescent="0.2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5" x14ac:dyDescent="0.2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5" x14ac:dyDescent="0.2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2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2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2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2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30" x14ac:dyDescent="0.2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30" x14ac:dyDescent="0.2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30" x14ac:dyDescent="0.2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30" x14ac:dyDescent="0.2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2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30" x14ac:dyDescent="0.2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30" x14ac:dyDescent="0.2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30" x14ac:dyDescent="0.2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2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30" x14ac:dyDescent="0.2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2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30" x14ac:dyDescent="0.2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25">
      <c r="A74" s="4">
        <v>71</v>
      </c>
      <c r="B74" s="7">
        <v>9</v>
      </c>
      <c r="C74" s="7" t="s">
        <v>222</v>
      </c>
      <c r="D74" s="30">
        <v>2</v>
      </c>
      <c r="E74" s="126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25">
      <c r="A75" s="4">
        <v>72</v>
      </c>
      <c r="B75" s="7">
        <v>9</v>
      </c>
      <c r="C75" s="7" t="s">
        <v>224</v>
      </c>
      <c r="D75" s="30">
        <v>3</v>
      </c>
      <c r="E75" s="126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2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2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2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30" x14ac:dyDescent="0.2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2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30" x14ac:dyDescent="0.2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30" x14ac:dyDescent="0.2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2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30" x14ac:dyDescent="0.2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30" x14ac:dyDescent="0.2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2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5" x14ac:dyDescent="0.2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30" x14ac:dyDescent="0.2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2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30" x14ac:dyDescent="0.2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2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30" x14ac:dyDescent="0.2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2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30" x14ac:dyDescent="0.2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ht="30" x14ac:dyDescent="0.2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ht="30" x14ac:dyDescent="0.2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45" x14ac:dyDescent="0.2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30" x14ac:dyDescent="0.2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30" x14ac:dyDescent="0.2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5" x14ac:dyDescent="0.2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0">
    <cfRule type="cellIs" dxfId="4" priority="3" operator="equal">
      <formula>"unsolve"</formula>
    </cfRule>
  </conditionalFormatting>
  <conditionalFormatting sqref="I57">
    <cfRule type="cellIs" dxfId="3" priority="2" operator="equal">
      <formula>"unsolve"</formula>
    </cfRule>
  </conditionalFormatting>
  <conditionalFormatting sqref="I61:I65">
    <cfRule type="cellIs" dxfId="2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tabSelected="1"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30</v>
      </c>
    </row>
    <row r="16" spans="12:13" x14ac:dyDescent="0.25">
      <c r="L16">
        <v>21</v>
      </c>
      <c r="M16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I18" sqref="I18"/>
    </sheetView>
  </sheetViews>
  <sheetFormatPr defaultColWidth="8.85546875" defaultRowHeight="15" x14ac:dyDescent="0.25"/>
  <cols>
    <col min="1" max="1" width="12.42578125" customWidth="1"/>
    <col min="2" max="2" width="12.5703125" customWidth="1"/>
    <col min="6" max="6" width="8.42578125" bestFit="1" customWidth="1"/>
    <col min="7" max="7" width="20.5703125" bestFit="1" customWidth="1"/>
    <col min="9" max="9" width="11" customWidth="1"/>
    <col min="10" max="10" width="11.85546875" customWidth="1"/>
    <col min="14" max="14" width="9.5703125" bestFit="1" customWidth="1"/>
  </cols>
  <sheetData>
    <row r="1" spans="1:7" ht="60.95" customHeight="1" x14ac:dyDescent="0.25">
      <c r="A1" s="14" t="s">
        <v>25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3" hidden="1" customHeight="1" x14ac:dyDescent="0.25">
      <c r="A2" s="1"/>
      <c r="B2" s="1"/>
      <c r="C2" s="1">
        <v>1</v>
      </c>
      <c r="D2" s="1">
        <v>5</v>
      </c>
      <c r="E2" s="1">
        <v>10</v>
      </c>
      <c r="F2" s="1"/>
      <c r="G2" s="1"/>
    </row>
    <row r="3" spans="1:7" ht="30" x14ac:dyDescent="0.25">
      <c r="A3" s="119">
        <v>2</v>
      </c>
      <c r="B3" s="12" t="s">
        <v>11</v>
      </c>
      <c r="C3" s="65">
        <v>1</v>
      </c>
      <c r="D3" s="72">
        <v>0</v>
      </c>
      <c r="E3" s="3">
        <v>0</v>
      </c>
      <c r="F3" s="63">
        <f t="shared" ref="F3:F10" si="0">SUM(C3*$C$2,D3*$D$2,E3*$E$2)</f>
        <v>1</v>
      </c>
      <c r="G3" s="63" t="s">
        <v>42</v>
      </c>
    </row>
    <row r="4" spans="1:7" ht="30" x14ac:dyDescent="0.25">
      <c r="A4" s="119"/>
      <c r="B4" s="12" t="s">
        <v>12</v>
      </c>
      <c r="C4" s="65">
        <v>2</v>
      </c>
      <c r="D4" s="65"/>
      <c r="E4" s="3">
        <v>0</v>
      </c>
      <c r="F4" s="63">
        <f t="shared" si="0"/>
        <v>2</v>
      </c>
      <c r="G4" s="63" t="s">
        <v>42</v>
      </c>
    </row>
    <row r="5" spans="1:7" ht="30" x14ac:dyDescent="0.25">
      <c r="A5" s="119"/>
      <c r="B5" s="12" t="s">
        <v>13</v>
      </c>
      <c r="C5" s="65">
        <v>1</v>
      </c>
      <c r="D5" s="3">
        <v>0</v>
      </c>
      <c r="E5" s="3">
        <v>0</v>
      </c>
      <c r="F5" s="63">
        <f t="shared" si="0"/>
        <v>1</v>
      </c>
      <c r="G5" s="63" t="s">
        <v>42</v>
      </c>
    </row>
    <row r="6" spans="1:7" x14ac:dyDescent="0.25">
      <c r="A6" s="119"/>
      <c r="B6" s="12" t="s">
        <v>32</v>
      </c>
      <c r="C6" s="65">
        <v>1</v>
      </c>
      <c r="D6" s="3"/>
      <c r="E6" s="3"/>
      <c r="F6" s="63">
        <f t="shared" si="0"/>
        <v>1</v>
      </c>
      <c r="G6" s="63" t="s">
        <v>42</v>
      </c>
    </row>
    <row r="7" spans="1:7" x14ac:dyDescent="0.25">
      <c r="A7" s="119"/>
      <c r="B7" s="12" t="s">
        <v>14</v>
      </c>
      <c r="C7" s="3">
        <v>1</v>
      </c>
      <c r="D7" s="65"/>
      <c r="E7" s="3">
        <v>0</v>
      </c>
      <c r="F7" s="63">
        <f t="shared" si="0"/>
        <v>1</v>
      </c>
      <c r="G7" s="63" t="s">
        <v>42</v>
      </c>
    </row>
    <row r="8" spans="1:7" ht="30" x14ac:dyDescent="0.25">
      <c r="A8" s="119"/>
      <c r="B8" s="12" t="s">
        <v>15</v>
      </c>
      <c r="C8" s="3">
        <v>2</v>
      </c>
      <c r="D8" s="65"/>
      <c r="E8" s="3">
        <v>0</v>
      </c>
      <c r="F8" s="63">
        <f t="shared" si="0"/>
        <v>2</v>
      </c>
      <c r="G8" s="63" t="s">
        <v>42</v>
      </c>
    </row>
    <row r="9" spans="1:7" ht="30" x14ac:dyDescent="0.25">
      <c r="A9" s="119"/>
      <c r="B9" s="12" t="s">
        <v>33</v>
      </c>
      <c r="C9" s="3">
        <v>1</v>
      </c>
      <c r="D9" s="3">
        <v>1</v>
      </c>
      <c r="E9" s="3">
        <v>0</v>
      </c>
      <c r="F9" s="63">
        <f t="shared" si="0"/>
        <v>6</v>
      </c>
      <c r="G9" s="63" t="s">
        <v>24</v>
      </c>
    </row>
    <row r="10" spans="1:7" ht="30.75" thickBot="1" x14ac:dyDescent="0.3">
      <c r="A10" s="119"/>
      <c r="B10" s="86" t="s">
        <v>28</v>
      </c>
      <c r="C10" s="76">
        <v>3</v>
      </c>
      <c r="D10" s="77"/>
      <c r="E10" s="78"/>
      <c r="F10" s="63">
        <f t="shared" si="0"/>
        <v>3</v>
      </c>
      <c r="G10" s="63"/>
    </row>
    <row r="11" spans="1:7" ht="15.75" thickBot="1" x14ac:dyDescent="0.3">
      <c r="A11" s="128"/>
      <c r="B11" s="87" t="s">
        <v>277</v>
      </c>
      <c r="C11" s="79">
        <f>SUM(C3:C10)</f>
        <v>12</v>
      </c>
      <c r="D11" s="80">
        <f>SUM(D3:D10)*5</f>
        <v>5</v>
      </c>
      <c r="E11" s="81">
        <f>SUM(E3:E10)*10</f>
        <v>0</v>
      </c>
      <c r="F11" s="75"/>
      <c r="G11" s="63" t="s">
        <v>24</v>
      </c>
    </row>
    <row r="12" spans="1:7" ht="18" customHeight="1" x14ac:dyDescent="0.25">
      <c r="A12" s="119"/>
      <c r="B12" s="129" t="s">
        <v>26</v>
      </c>
      <c r="C12" s="130"/>
      <c r="D12" s="130"/>
      <c r="E12" s="131"/>
      <c r="F12" s="71">
        <f>SUM(F3:F10)</f>
        <v>17</v>
      </c>
      <c r="G12" s="63" t="str">
        <f>VLOOKUP(F12,'Mitigation Plan'!L14:M16,2,TRUE)</f>
        <v>Use planned debugging time in the iteration</v>
      </c>
    </row>
    <row r="13" spans="1:7" ht="21" customHeight="1" x14ac:dyDescent="0.25">
      <c r="A13" s="123">
        <v>3</v>
      </c>
      <c r="B13" s="17" t="s">
        <v>39</v>
      </c>
      <c r="C13" s="64">
        <v>2</v>
      </c>
      <c r="D13" s="64">
        <v>1</v>
      </c>
      <c r="E13" s="64">
        <v>0</v>
      </c>
      <c r="F13" s="64">
        <f>SUM(C13*$C$2,D13*$D$2,E13*$E$2)</f>
        <v>7</v>
      </c>
      <c r="G13" s="22" t="s">
        <v>68</v>
      </c>
    </row>
    <row r="14" spans="1:7" ht="13.5" customHeight="1" x14ac:dyDescent="0.25">
      <c r="A14" s="123"/>
      <c r="B14" s="17" t="s">
        <v>40</v>
      </c>
      <c r="C14" s="64">
        <v>2</v>
      </c>
      <c r="D14" s="64">
        <v>0</v>
      </c>
      <c r="E14" s="64">
        <v>0</v>
      </c>
      <c r="F14" s="64">
        <f t="shared" ref="F14:F15" si="1">SUM(C14*$C$2,D14*$D$2,E14*$E$2)</f>
        <v>2</v>
      </c>
      <c r="G14" s="64" t="s">
        <v>24</v>
      </c>
    </row>
    <row r="15" spans="1:7" ht="18.75" customHeight="1" thickBot="1" x14ac:dyDescent="0.3">
      <c r="A15" s="123"/>
      <c r="B15" s="88" t="s">
        <v>46</v>
      </c>
      <c r="C15" s="82">
        <v>3</v>
      </c>
      <c r="D15" s="82">
        <v>0</v>
      </c>
      <c r="E15" s="82">
        <v>0</v>
      </c>
      <c r="F15" s="64">
        <f t="shared" si="1"/>
        <v>3</v>
      </c>
      <c r="G15" s="22" t="s">
        <v>68</v>
      </c>
    </row>
    <row r="16" spans="1:7" ht="18.75" customHeight="1" thickBot="1" x14ac:dyDescent="0.3">
      <c r="A16" s="132"/>
      <c r="B16" s="89" t="s">
        <v>277</v>
      </c>
      <c r="C16" s="83">
        <f>SUM(C13:C15)</f>
        <v>7</v>
      </c>
      <c r="D16" s="84">
        <f>SUM(D13:D15)*5</f>
        <v>5</v>
      </c>
      <c r="E16" s="85">
        <f>SUM(E13:E15)*10</f>
        <v>0</v>
      </c>
      <c r="F16" s="74"/>
      <c r="G16" s="22"/>
    </row>
    <row r="17" spans="1:18" x14ac:dyDescent="0.25">
      <c r="A17" s="123"/>
      <c r="B17" s="129" t="s">
        <v>41</v>
      </c>
      <c r="C17" s="130"/>
      <c r="D17" s="130"/>
      <c r="E17" s="131"/>
      <c r="F17" s="71">
        <f>SUM(F13:F15)</f>
        <v>12</v>
      </c>
      <c r="G17" s="63"/>
    </row>
    <row r="18" spans="1:18" ht="18.75" customHeight="1" thickBot="1" x14ac:dyDescent="0.3">
      <c r="A18" s="118">
        <v>6</v>
      </c>
      <c r="B18" s="94" t="s">
        <v>69</v>
      </c>
      <c r="C18" s="82">
        <v>4</v>
      </c>
      <c r="D18" s="82">
        <v>2</v>
      </c>
      <c r="E18" s="88">
        <v>2</v>
      </c>
      <c r="F18" s="64">
        <f>SUM(C18*$C$2,D18*$D$2,E18*$E$2)</f>
        <v>34</v>
      </c>
      <c r="G18" s="22" t="s">
        <v>68</v>
      </c>
      <c r="I18" t="s">
        <v>94</v>
      </c>
    </row>
    <row r="19" spans="1:18" ht="18.75" customHeight="1" thickBot="1" x14ac:dyDescent="0.3">
      <c r="A19" s="120"/>
      <c r="B19" s="95" t="s">
        <v>277</v>
      </c>
      <c r="C19" s="84">
        <f>C18</f>
        <v>4</v>
      </c>
      <c r="D19" s="84">
        <f>D18*5</f>
        <v>10</v>
      </c>
      <c r="E19" s="96">
        <f>10*E18</f>
        <v>20</v>
      </c>
      <c r="F19" s="74"/>
      <c r="G19" s="22"/>
    </row>
    <row r="20" spans="1:18" x14ac:dyDescent="0.25">
      <c r="A20" s="118"/>
      <c r="B20" s="127" t="s">
        <v>84</v>
      </c>
      <c r="C20" s="127"/>
      <c r="D20" s="127"/>
      <c r="E20" s="127"/>
      <c r="F20" s="71">
        <f>SUM(F18)</f>
        <v>34</v>
      </c>
      <c r="G20" s="63"/>
    </row>
    <row r="21" spans="1:18" ht="15.75" thickBot="1" x14ac:dyDescent="0.3">
      <c r="I21" s="103"/>
      <c r="J21" s="97"/>
      <c r="K21" s="97"/>
      <c r="L21" s="97"/>
      <c r="M21" s="104"/>
    </row>
    <row r="22" spans="1:18" ht="19.5" customHeight="1" thickBot="1" x14ac:dyDescent="0.3">
      <c r="A22" s="118">
        <v>7</v>
      </c>
      <c r="B22" s="94" t="s">
        <v>275</v>
      </c>
      <c r="C22" s="82">
        <v>3</v>
      </c>
      <c r="D22" s="82">
        <v>2</v>
      </c>
      <c r="E22" s="88">
        <v>1</v>
      </c>
      <c r="F22" s="64">
        <f>SUM(C22*$C$2,D22*$D$2,E22*$E$2)</f>
        <v>23</v>
      </c>
      <c r="G22" s="22" t="s">
        <v>68</v>
      </c>
      <c r="I22" s="114" t="s">
        <v>25</v>
      </c>
      <c r="J22" s="115" t="s">
        <v>289</v>
      </c>
      <c r="K22" s="116" t="s">
        <v>290</v>
      </c>
      <c r="L22" s="117" t="s">
        <v>291</v>
      </c>
      <c r="M22" s="114" t="s">
        <v>276</v>
      </c>
    </row>
    <row r="23" spans="1:18" ht="19.5" customHeight="1" thickBot="1" x14ac:dyDescent="0.3">
      <c r="A23" s="120"/>
      <c r="B23" s="95" t="s">
        <v>277</v>
      </c>
      <c r="C23" s="84">
        <f>C22</f>
        <v>3</v>
      </c>
      <c r="D23" s="84">
        <f>D22*5</f>
        <v>10</v>
      </c>
      <c r="E23" s="96">
        <f>E22*10</f>
        <v>10</v>
      </c>
      <c r="F23" s="74"/>
      <c r="G23" s="22"/>
      <c r="I23" s="110">
        <v>2</v>
      </c>
      <c r="J23" s="111">
        <f>C11</f>
        <v>12</v>
      </c>
      <c r="K23" s="93">
        <f>D11</f>
        <v>5</v>
      </c>
      <c r="L23" s="112">
        <f>E11</f>
        <v>0</v>
      </c>
      <c r="M23" s="113">
        <f>F12</f>
        <v>17</v>
      </c>
    </row>
    <row r="24" spans="1:18" x14ac:dyDescent="0.25">
      <c r="A24" s="118"/>
      <c r="B24" s="127" t="s">
        <v>278</v>
      </c>
      <c r="C24" s="127"/>
      <c r="D24" s="127"/>
      <c r="E24" s="127"/>
      <c r="F24" s="71">
        <f>SUM(F22)</f>
        <v>23</v>
      </c>
      <c r="G24" s="63"/>
      <c r="I24" s="92">
        <v>3</v>
      </c>
      <c r="J24" s="91">
        <f>C16</f>
        <v>7</v>
      </c>
      <c r="K24" s="4">
        <f>D16</f>
        <v>5</v>
      </c>
      <c r="L24" s="90">
        <f>E16</f>
        <v>0</v>
      </c>
      <c r="M24" s="73">
        <f>SUM(J24:L24)</f>
        <v>12</v>
      </c>
      <c r="N24" s="97"/>
      <c r="O24" s="97"/>
      <c r="P24" s="97"/>
      <c r="Q24" s="97"/>
      <c r="R24" s="97"/>
    </row>
    <row r="25" spans="1:18" x14ac:dyDescent="0.25">
      <c r="A25" s="66"/>
      <c r="B25" s="66"/>
      <c r="C25" s="66"/>
      <c r="D25" s="66"/>
      <c r="E25" s="66"/>
      <c r="F25" s="67"/>
      <c r="G25" s="68"/>
      <c r="I25" s="92">
        <v>6</v>
      </c>
      <c r="J25" s="91">
        <f>C19</f>
        <v>4</v>
      </c>
      <c r="K25" s="4">
        <f>D19</f>
        <v>10</v>
      </c>
      <c r="L25" s="90">
        <f>E19</f>
        <v>20</v>
      </c>
      <c r="M25" s="73">
        <f>SUM(F20)</f>
        <v>34</v>
      </c>
      <c r="N25" s="97"/>
      <c r="O25" s="97"/>
      <c r="P25" s="97"/>
      <c r="Q25" s="97"/>
      <c r="R25" s="97"/>
    </row>
    <row r="26" spans="1:18" ht="15" customHeight="1" x14ac:dyDescent="0.25">
      <c r="A26" s="118">
        <v>8</v>
      </c>
      <c r="B26" s="25" t="s">
        <v>282</v>
      </c>
      <c r="C26" s="64">
        <v>3</v>
      </c>
      <c r="D26" s="64">
        <v>1</v>
      </c>
      <c r="E26" s="24">
        <v>1</v>
      </c>
      <c r="F26" s="64">
        <f>SUM(C26,D26*5,E26*10)</f>
        <v>18</v>
      </c>
      <c r="G26" s="22" t="s">
        <v>68</v>
      </c>
      <c r="I26" s="92">
        <v>7</v>
      </c>
      <c r="J26" s="91">
        <f>C23</f>
        <v>3</v>
      </c>
      <c r="K26" s="4">
        <f>D23</f>
        <v>10</v>
      </c>
      <c r="L26" s="90">
        <f>E23</f>
        <v>10</v>
      </c>
      <c r="M26" s="73">
        <f t="shared" ref="M26:M32" si="2">SUM(J26:L26)</f>
        <v>23</v>
      </c>
      <c r="N26" s="97"/>
      <c r="O26" s="97"/>
      <c r="P26" s="97"/>
      <c r="Q26" s="97"/>
      <c r="R26" s="97"/>
    </row>
    <row r="27" spans="1:18" x14ac:dyDescent="0.25">
      <c r="A27" s="118"/>
      <c r="B27" s="25" t="s">
        <v>206</v>
      </c>
      <c r="C27" s="64">
        <v>2</v>
      </c>
      <c r="D27" s="64">
        <v>1</v>
      </c>
      <c r="E27" s="24">
        <v>0</v>
      </c>
      <c r="F27" s="64">
        <f>SUM(C27,D27*5,E27*10)</f>
        <v>7</v>
      </c>
      <c r="G27" s="64" t="s">
        <v>24</v>
      </c>
      <c r="I27" s="92">
        <v>8</v>
      </c>
      <c r="J27" s="91">
        <f>C28</f>
        <v>5</v>
      </c>
      <c r="K27" s="4">
        <f>D28</f>
        <v>10</v>
      </c>
      <c r="L27" s="90">
        <f>E28</f>
        <v>10</v>
      </c>
      <c r="M27" s="73">
        <f t="shared" si="2"/>
        <v>25</v>
      </c>
      <c r="N27" s="97"/>
      <c r="O27" s="97"/>
      <c r="P27" s="97"/>
      <c r="Q27" s="97"/>
      <c r="R27" s="97"/>
    </row>
    <row r="28" spans="1:18" ht="15.75" thickBot="1" x14ac:dyDescent="0.3">
      <c r="A28" s="118"/>
      <c r="B28" s="25" t="s">
        <v>277</v>
      </c>
      <c r="C28" s="64">
        <f>SUM(C26:C27)</f>
        <v>5</v>
      </c>
      <c r="D28" s="64">
        <f>SUM(D26:D27)*5</f>
        <v>10</v>
      </c>
      <c r="E28" s="24">
        <f>SUM(E26:E27)*10</f>
        <v>10</v>
      </c>
      <c r="F28" s="64"/>
      <c r="G28" s="64"/>
      <c r="I28" s="98">
        <v>9</v>
      </c>
      <c r="J28" s="99">
        <f>C33</f>
        <v>6</v>
      </c>
      <c r="K28" s="100">
        <f>D33</f>
        <v>5</v>
      </c>
      <c r="L28" s="101">
        <f>E33</f>
        <v>0</v>
      </c>
      <c r="M28" s="102">
        <f t="shared" si="2"/>
        <v>11</v>
      </c>
      <c r="N28" s="97"/>
      <c r="O28" s="97"/>
      <c r="P28" s="97"/>
      <c r="Q28" s="97"/>
      <c r="R28" s="97"/>
    </row>
    <row r="29" spans="1:18" ht="15.75" thickBot="1" x14ac:dyDescent="0.3">
      <c r="A29" s="118"/>
      <c r="B29" s="118" t="s">
        <v>279</v>
      </c>
      <c r="C29" s="118"/>
      <c r="D29" s="118"/>
      <c r="E29" s="118"/>
      <c r="F29" s="71">
        <f>SUM(F26:F27)</f>
        <v>25</v>
      </c>
      <c r="G29" s="63"/>
      <c r="I29" s="105">
        <v>10</v>
      </c>
      <c r="J29" s="106">
        <f>C39</f>
        <v>9</v>
      </c>
      <c r="K29" s="107">
        <f>D39</f>
        <v>5</v>
      </c>
      <c r="L29" s="108">
        <f>E39</f>
        <v>0</v>
      </c>
      <c r="M29" s="109">
        <f t="shared" si="2"/>
        <v>14</v>
      </c>
    </row>
    <row r="30" spans="1:18" x14ac:dyDescent="0.25">
      <c r="I30" s="92">
        <v>8</v>
      </c>
      <c r="J30" s="91">
        <f>C31</f>
        <v>2</v>
      </c>
      <c r="K30" s="4">
        <f>D31</f>
        <v>1</v>
      </c>
      <c r="L30" s="90">
        <f>E31</f>
        <v>0</v>
      </c>
      <c r="M30" s="73">
        <f t="shared" si="2"/>
        <v>3</v>
      </c>
    </row>
    <row r="31" spans="1:18" ht="16.5" customHeight="1" thickBot="1" x14ac:dyDescent="0.3">
      <c r="A31" s="118">
        <v>9</v>
      </c>
      <c r="B31" s="25" t="s">
        <v>283</v>
      </c>
      <c r="C31" s="64">
        <v>2</v>
      </c>
      <c r="D31" s="64">
        <v>1</v>
      </c>
      <c r="E31" s="24">
        <v>0</v>
      </c>
      <c r="F31" s="64">
        <f>SUM(C31,D31*5,E31*10)</f>
        <v>7</v>
      </c>
      <c r="G31" s="22" t="s">
        <v>68</v>
      </c>
      <c r="I31" s="98">
        <v>9</v>
      </c>
      <c r="J31" s="99">
        <f>C36</f>
        <v>1</v>
      </c>
      <c r="K31" s="100">
        <f>D36</f>
        <v>0</v>
      </c>
      <c r="L31" s="101">
        <f>E36</f>
        <v>0</v>
      </c>
      <c r="M31" s="102">
        <f t="shared" si="2"/>
        <v>1</v>
      </c>
    </row>
    <row r="32" spans="1:18" ht="15.75" thickBot="1" x14ac:dyDescent="0.3">
      <c r="A32" s="118"/>
      <c r="B32" s="25" t="s">
        <v>284</v>
      </c>
      <c r="C32" s="64">
        <v>2</v>
      </c>
      <c r="D32" s="64"/>
      <c r="E32" s="24">
        <v>0</v>
      </c>
      <c r="F32" s="64">
        <f t="shared" ref="F32" si="3">SUM(C32,D32*5,E32*10)</f>
        <v>2</v>
      </c>
      <c r="G32" s="22"/>
      <c r="I32" s="105">
        <v>10</v>
      </c>
      <c r="J32" s="106">
        <f>C42</f>
        <v>0</v>
      </c>
      <c r="K32" s="107">
        <f>D42</f>
        <v>0</v>
      </c>
      <c r="L32" s="108">
        <f>E42</f>
        <v>0</v>
      </c>
      <c r="M32" s="109">
        <f t="shared" si="2"/>
        <v>0</v>
      </c>
    </row>
    <row r="33" spans="1:7" x14ac:dyDescent="0.25">
      <c r="A33" s="118"/>
      <c r="B33" s="25" t="s">
        <v>277</v>
      </c>
      <c r="C33" s="4">
        <v>6</v>
      </c>
      <c r="D33">
        <f>SUM(D31:D32)*5</f>
        <v>5</v>
      </c>
      <c r="E33" s="24">
        <f>SUM(E31:E32)*10</f>
        <v>0</v>
      </c>
      <c r="F33" s="64"/>
      <c r="G33" s="64" t="s">
        <v>24</v>
      </c>
    </row>
    <row r="34" spans="1:7" x14ac:dyDescent="0.25">
      <c r="A34" s="118"/>
      <c r="B34" s="118" t="s">
        <v>280</v>
      </c>
      <c r="C34" s="118"/>
      <c r="D34" s="118"/>
      <c r="E34" s="118"/>
      <c r="F34" s="71">
        <f>SUM(F31:F33)</f>
        <v>9</v>
      </c>
      <c r="G34" s="63"/>
    </row>
    <row r="36" spans="1:7" ht="18" customHeight="1" x14ac:dyDescent="0.25">
      <c r="A36" s="118">
        <v>10</v>
      </c>
      <c r="B36" s="25" t="s">
        <v>286</v>
      </c>
      <c r="C36" s="64">
        <v>1</v>
      </c>
      <c r="D36" s="64">
        <v>0</v>
      </c>
      <c r="E36" s="24">
        <v>0</v>
      </c>
      <c r="F36" s="64">
        <f>SUM(C36,D36*5,E36*10)</f>
        <v>1</v>
      </c>
      <c r="G36" s="22" t="s">
        <v>68</v>
      </c>
    </row>
    <row r="37" spans="1:7" x14ac:dyDescent="0.25">
      <c r="A37" s="118"/>
      <c r="B37" s="25" t="s">
        <v>287</v>
      </c>
      <c r="C37" s="64">
        <v>2</v>
      </c>
      <c r="D37" s="64">
        <v>0</v>
      </c>
      <c r="E37" s="24">
        <v>0</v>
      </c>
      <c r="F37" s="64">
        <f t="shared" ref="F37:F38" si="4">SUM(C37,D37*5,E37*10)</f>
        <v>2</v>
      </c>
      <c r="G37" s="64" t="s">
        <v>24</v>
      </c>
    </row>
    <row r="38" spans="1:7" x14ac:dyDescent="0.25">
      <c r="A38" s="118"/>
      <c r="B38" s="25" t="s">
        <v>288</v>
      </c>
      <c r="C38" s="64">
        <v>6</v>
      </c>
      <c r="D38" s="64">
        <v>1</v>
      </c>
      <c r="E38" s="24">
        <v>0</v>
      </c>
      <c r="F38" s="64">
        <f t="shared" si="4"/>
        <v>11</v>
      </c>
      <c r="G38" s="64"/>
    </row>
    <row r="39" spans="1:7" x14ac:dyDescent="0.25">
      <c r="A39" s="118"/>
      <c r="B39" s="25" t="s">
        <v>285</v>
      </c>
      <c r="C39" s="64">
        <f>SUM(C36:C38)</f>
        <v>9</v>
      </c>
      <c r="D39" s="64">
        <f>SUM(D36:D38)*5</f>
        <v>5</v>
      </c>
      <c r="E39" s="24">
        <f>SUM(E36:E38)*10</f>
        <v>0</v>
      </c>
      <c r="F39" s="64"/>
      <c r="G39" s="64"/>
    </row>
    <row r="40" spans="1:7" x14ac:dyDescent="0.25">
      <c r="A40" s="118"/>
      <c r="B40" s="118" t="s">
        <v>281</v>
      </c>
      <c r="C40" s="118"/>
      <c r="D40" s="118"/>
      <c r="E40" s="118"/>
      <c r="F40" s="71">
        <f>SUM(F36:F39)</f>
        <v>14</v>
      </c>
      <c r="G40" s="63"/>
    </row>
  </sheetData>
  <mergeCells count="14">
    <mergeCell ref="A3:A12"/>
    <mergeCell ref="B12:E12"/>
    <mergeCell ref="A13:A17"/>
    <mergeCell ref="B17:E17"/>
    <mergeCell ref="A18:A20"/>
    <mergeCell ref="B20:E20"/>
    <mergeCell ref="A36:A40"/>
    <mergeCell ref="B40:E40"/>
    <mergeCell ref="A22:A24"/>
    <mergeCell ref="B24:E24"/>
    <mergeCell ref="A26:A29"/>
    <mergeCell ref="B29:E29"/>
    <mergeCell ref="A31:A34"/>
    <mergeCell ref="B34:E34"/>
  </mergeCells>
  <conditionalFormatting sqref="C3:E9 C11:E11 D10:E10">
    <cfRule type="cellIs" dxfId="1" priority="2" operator="equal">
      <formula>0</formula>
    </cfRule>
  </conditionalFormatting>
  <conditionalFormatting sqref="C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Bug Score</vt:lpstr>
      <vt:lpstr>Bug Log</vt:lpstr>
      <vt:lpstr>Mitigation Plan</vt:lpstr>
      <vt:lpstr>Bug Log Iter 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2017-02-26T08:21:41Z</dcterms:modified>
</cp:coreProperties>
</file>